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3e5dd67b9f306ff/Documents/Simon's work/Research Data/"/>
    </mc:Choice>
  </mc:AlternateContent>
  <xr:revisionPtr revIDLastSave="43" documentId="11_79BAF63C22AC37424C473E5E51036C0179629F24" xr6:coauthVersionLast="45" xr6:coauthVersionMax="45" xr10:uidLastSave="{61994643-E212-4F9D-90EF-7E773504A112}"/>
  <bookViews>
    <workbookView xWindow="-110" yWindow="-110" windowWidth="19420" windowHeight="10420" xr2:uid="{00000000-000D-0000-FFFF-FFFF00000000}"/>
  </bookViews>
  <sheets>
    <sheet name="All Data" sheetId="1" r:id="rId1"/>
    <sheet name="Sheet2" sheetId="2" r:id="rId2"/>
    <sheet name="Males" sheetId="3" r:id="rId3"/>
    <sheet name="Females" sheetId="4" r:id="rId4"/>
  </sheets>
  <definedNames>
    <definedName name="OLE_LINK1" localSheetId="0">'All Data'!#REF!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36" i="2" l="1"/>
  <c r="F236" i="2"/>
  <c r="H236" i="2"/>
  <c r="I236" i="2"/>
  <c r="J236" i="2"/>
  <c r="K236" i="2"/>
  <c r="N236" i="2"/>
  <c r="O236" i="2"/>
  <c r="P236" i="2"/>
  <c r="Q236" i="2"/>
  <c r="R236" i="2"/>
  <c r="S236" i="2"/>
  <c r="V236" i="2"/>
  <c r="W236" i="2"/>
  <c r="X236" i="2"/>
  <c r="Y236" i="2"/>
  <c r="AB236" i="2"/>
  <c r="AC236" i="2"/>
  <c r="AF236" i="2"/>
  <c r="AG236" i="2"/>
  <c r="AH236" i="2"/>
  <c r="AJ236" i="2"/>
  <c r="AL236" i="2"/>
  <c r="AM236" i="2"/>
  <c r="AN236" i="2"/>
  <c r="AP236" i="2"/>
  <c r="AQ236" i="2"/>
  <c r="AR236" i="2"/>
  <c r="AS236" i="2"/>
  <c r="AT236" i="2"/>
  <c r="AU236" i="2"/>
  <c r="AV236" i="2"/>
  <c r="AX236" i="2"/>
  <c r="AY236" i="2"/>
  <c r="AZ236" i="2"/>
  <c r="BA236" i="2"/>
  <c r="BB236" i="2"/>
  <c r="BC236" i="2"/>
  <c r="BD236" i="2"/>
  <c r="BE236" i="2"/>
  <c r="BF236" i="2"/>
  <c r="BG236" i="2"/>
  <c r="BH236" i="2"/>
  <c r="BI236" i="2"/>
  <c r="BJ236" i="2"/>
  <c r="BK236" i="2"/>
  <c r="BL236" i="2"/>
  <c r="BM236" i="2"/>
  <c r="BN236" i="2"/>
  <c r="BO236" i="2"/>
  <c r="BP236" i="2"/>
  <c r="BQ236" i="2"/>
  <c r="BR236" i="2"/>
  <c r="BS236" i="2"/>
  <c r="BT236" i="2"/>
  <c r="BU236" i="2"/>
  <c r="BV236" i="2"/>
  <c r="BW236" i="2"/>
  <c r="BX236" i="2"/>
  <c r="BY236" i="2"/>
  <c r="BZ236" i="2"/>
  <c r="CA236" i="2"/>
  <c r="CB236" i="2"/>
  <c r="CC236" i="2"/>
  <c r="CD236" i="2"/>
  <c r="CE236" i="2"/>
  <c r="CF236" i="2"/>
  <c r="CG236" i="2"/>
  <c r="CH236" i="2"/>
  <c r="CI236" i="2"/>
  <c r="CJ236" i="2"/>
  <c r="CK236" i="2"/>
  <c r="CL236" i="2"/>
  <c r="CM236" i="2"/>
  <c r="CN236" i="2"/>
  <c r="CO236" i="2"/>
  <c r="E233" i="2"/>
  <c r="F233" i="2"/>
  <c r="H233" i="2"/>
  <c r="I233" i="2"/>
  <c r="J233" i="2"/>
  <c r="K233" i="2"/>
  <c r="N233" i="2"/>
  <c r="O233" i="2"/>
  <c r="P233" i="2"/>
  <c r="Q233" i="2"/>
  <c r="R233" i="2"/>
  <c r="S233" i="2"/>
  <c r="V233" i="2"/>
  <c r="W233" i="2"/>
  <c r="X233" i="2"/>
  <c r="Y233" i="2"/>
  <c r="AB233" i="2"/>
  <c r="AC233" i="2"/>
  <c r="AF233" i="2"/>
  <c r="AG233" i="2"/>
  <c r="AH233" i="2"/>
  <c r="AJ233" i="2"/>
  <c r="AL233" i="2"/>
  <c r="AM233" i="2"/>
  <c r="AN233" i="2"/>
  <c r="AP233" i="2"/>
  <c r="AQ233" i="2"/>
  <c r="AR233" i="2"/>
  <c r="AS233" i="2"/>
  <c r="AT233" i="2"/>
  <c r="AU233" i="2"/>
  <c r="AV233" i="2"/>
  <c r="AX233" i="2"/>
  <c r="AY233" i="2"/>
  <c r="AZ233" i="2"/>
  <c r="BA233" i="2"/>
  <c r="BB233" i="2"/>
  <c r="BC233" i="2"/>
  <c r="BD233" i="2"/>
  <c r="BE233" i="2"/>
  <c r="BF233" i="2"/>
  <c r="BG233" i="2"/>
  <c r="BH233" i="2"/>
  <c r="BI233" i="2"/>
  <c r="BJ233" i="2"/>
  <c r="BK233" i="2"/>
  <c r="BL233" i="2"/>
  <c r="BM233" i="2"/>
  <c r="BN233" i="2"/>
  <c r="BO233" i="2"/>
  <c r="BP233" i="2"/>
  <c r="BQ233" i="2"/>
  <c r="BR233" i="2"/>
  <c r="BS233" i="2"/>
  <c r="BT233" i="2"/>
  <c r="BU233" i="2"/>
  <c r="BV233" i="2"/>
  <c r="BW233" i="2"/>
  <c r="BX233" i="2"/>
  <c r="BY233" i="2"/>
  <c r="BZ233" i="2"/>
  <c r="CA233" i="2"/>
  <c r="CB233" i="2"/>
  <c r="CC233" i="2"/>
  <c r="CD233" i="2"/>
  <c r="CE233" i="2"/>
  <c r="CF233" i="2"/>
  <c r="CG233" i="2"/>
  <c r="CH233" i="2"/>
  <c r="CI233" i="2"/>
  <c r="CJ233" i="2"/>
  <c r="CK233" i="2"/>
  <c r="CL233" i="2"/>
  <c r="CM233" i="2"/>
  <c r="CN233" i="2"/>
  <c r="CO233" i="2"/>
  <c r="E234" i="2"/>
  <c r="F234" i="2"/>
  <c r="H234" i="2"/>
  <c r="I234" i="2"/>
  <c r="J234" i="2"/>
  <c r="K234" i="2"/>
  <c r="N234" i="2"/>
  <c r="O234" i="2"/>
  <c r="P234" i="2"/>
  <c r="Q234" i="2"/>
  <c r="R234" i="2"/>
  <c r="S234" i="2"/>
  <c r="V234" i="2"/>
  <c r="W234" i="2"/>
  <c r="X234" i="2"/>
  <c r="Y234" i="2"/>
  <c r="AB234" i="2"/>
  <c r="AC234" i="2"/>
  <c r="AF234" i="2"/>
  <c r="AG234" i="2"/>
  <c r="AH234" i="2"/>
  <c r="AJ234" i="2"/>
  <c r="AL234" i="2"/>
  <c r="AM234" i="2"/>
  <c r="AN234" i="2"/>
  <c r="AP234" i="2"/>
  <c r="AQ234" i="2"/>
  <c r="AR234" i="2"/>
  <c r="AS234" i="2"/>
  <c r="AT234" i="2"/>
  <c r="AU234" i="2"/>
  <c r="AV234" i="2"/>
  <c r="AX234" i="2"/>
  <c r="AY234" i="2"/>
  <c r="AZ234" i="2"/>
  <c r="BA234" i="2"/>
  <c r="BB234" i="2"/>
  <c r="BC234" i="2"/>
  <c r="BD234" i="2"/>
  <c r="BE234" i="2"/>
  <c r="BF234" i="2"/>
  <c r="BG234" i="2"/>
  <c r="BH234" i="2"/>
  <c r="BI234" i="2"/>
  <c r="BJ234" i="2"/>
  <c r="BK234" i="2"/>
  <c r="BL234" i="2"/>
  <c r="BM234" i="2"/>
  <c r="BN234" i="2"/>
  <c r="BO234" i="2"/>
  <c r="BP234" i="2"/>
  <c r="BQ234" i="2"/>
  <c r="BR234" i="2"/>
  <c r="BS234" i="2"/>
  <c r="BT234" i="2"/>
  <c r="BU234" i="2"/>
  <c r="BV234" i="2"/>
  <c r="BW234" i="2"/>
  <c r="BX234" i="2"/>
  <c r="BY234" i="2"/>
  <c r="BZ234" i="2"/>
  <c r="CA234" i="2"/>
  <c r="CB234" i="2"/>
  <c r="CC234" i="2"/>
  <c r="CD234" i="2"/>
  <c r="CE234" i="2"/>
  <c r="CF234" i="2"/>
  <c r="CG234" i="2"/>
  <c r="CH234" i="2"/>
  <c r="CI234" i="2"/>
  <c r="CJ234" i="2"/>
  <c r="CK234" i="2"/>
  <c r="CL234" i="2"/>
  <c r="CM234" i="2"/>
  <c r="CN234" i="2"/>
  <c r="CO234" i="2"/>
  <c r="E235" i="2"/>
  <c r="F235" i="2"/>
  <c r="H235" i="2"/>
  <c r="I235" i="2"/>
  <c r="J235" i="2"/>
  <c r="K235" i="2"/>
  <c r="N235" i="2"/>
  <c r="O235" i="2"/>
  <c r="P235" i="2"/>
  <c r="Q235" i="2"/>
  <c r="R235" i="2"/>
  <c r="S235" i="2"/>
  <c r="V235" i="2"/>
  <c r="W235" i="2"/>
  <c r="X235" i="2"/>
  <c r="Y235" i="2"/>
  <c r="AB235" i="2"/>
  <c r="AC235" i="2"/>
  <c r="AF235" i="2"/>
  <c r="AG235" i="2"/>
  <c r="AH235" i="2"/>
  <c r="AJ235" i="2"/>
  <c r="AL235" i="2"/>
  <c r="AM235" i="2"/>
  <c r="AN235" i="2"/>
  <c r="AP235" i="2"/>
  <c r="AQ235" i="2"/>
  <c r="AR235" i="2"/>
  <c r="AS235" i="2"/>
  <c r="AT235" i="2"/>
  <c r="AU235" i="2"/>
  <c r="AV235" i="2"/>
  <c r="AX235" i="2"/>
  <c r="AY235" i="2"/>
  <c r="AZ235" i="2"/>
  <c r="BA235" i="2"/>
  <c r="BB235" i="2"/>
  <c r="BC235" i="2"/>
  <c r="BD235" i="2"/>
  <c r="BE235" i="2"/>
  <c r="BF235" i="2"/>
  <c r="BG235" i="2"/>
  <c r="BH235" i="2"/>
  <c r="BI235" i="2"/>
  <c r="BJ235" i="2"/>
  <c r="BK235" i="2"/>
  <c r="BL235" i="2"/>
  <c r="BM235" i="2"/>
  <c r="BN235" i="2"/>
  <c r="BO235" i="2"/>
  <c r="BP235" i="2"/>
  <c r="BQ235" i="2"/>
  <c r="BR235" i="2"/>
  <c r="BS235" i="2"/>
  <c r="BT235" i="2"/>
  <c r="BU235" i="2"/>
  <c r="BV235" i="2"/>
  <c r="BW235" i="2"/>
  <c r="BX235" i="2"/>
  <c r="BY235" i="2"/>
  <c r="BZ235" i="2"/>
  <c r="CA235" i="2"/>
  <c r="CB235" i="2"/>
  <c r="CC235" i="2"/>
  <c r="CD235" i="2"/>
  <c r="CE235" i="2"/>
  <c r="CF235" i="2"/>
  <c r="CG235" i="2"/>
  <c r="CH235" i="2"/>
  <c r="CI235" i="2"/>
  <c r="CJ235" i="2"/>
  <c r="CK235" i="2"/>
  <c r="CL235" i="2"/>
  <c r="CM235" i="2"/>
  <c r="CN235" i="2"/>
  <c r="CO235" i="2"/>
  <c r="D236" i="2"/>
  <c r="D235" i="2"/>
  <c r="D234" i="2"/>
  <c r="D233" i="2"/>
  <c r="B233" i="2"/>
  <c r="E128" i="3"/>
  <c r="F128" i="3"/>
  <c r="H128" i="3"/>
  <c r="I128" i="3"/>
  <c r="J128" i="3"/>
  <c r="K128" i="3"/>
  <c r="N128" i="3"/>
  <c r="O128" i="3"/>
  <c r="P128" i="3"/>
  <c r="Q128" i="3"/>
  <c r="R128" i="3"/>
  <c r="S128" i="3"/>
  <c r="V128" i="3"/>
  <c r="W128" i="3"/>
  <c r="X128" i="3"/>
  <c r="Y128" i="3"/>
  <c r="AB128" i="3"/>
  <c r="AC128" i="3"/>
  <c r="AF128" i="3"/>
  <c r="AG128" i="3"/>
  <c r="AH128" i="3"/>
  <c r="AJ128" i="3"/>
  <c r="AL128" i="3"/>
  <c r="AM128" i="3"/>
  <c r="AN128" i="3"/>
  <c r="AP128" i="3"/>
  <c r="AQ128" i="3"/>
  <c r="AR128" i="3"/>
  <c r="AS128" i="3"/>
  <c r="AT128" i="3"/>
  <c r="AU128" i="3"/>
  <c r="AV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U128" i="3"/>
  <c r="BV128" i="3"/>
  <c r="BW128" i="3"/>
  <c r="BX128" i="3"/>
  <c r="BY128" i="3"/>
  <c r="BZ128" i="3"/>
  <c r="CA128" i="3"/>
  <c r="CB128" i="3"/>
  <c r="CC128" i="3"/>
  <c r="CD128" i="3"/>
  <c r="CE128" i="3"/>
  <c r="CF128" i="3"/>
  <c r="CG128" i="3"/>
  <c r="CH128" i="3"/>
  <c r="CI128" i="3"/>
  <c r="CJ128" i="3"/>
  <c r="CK128" i="3"/>
  <c r="CL128" i="3"/>
  <c r="CM128" i="3"/>
  <c r="CN128" i="3"/>
  <c r="CO128" i="3"/>
  <c r="E129" i="3"/>
  <c r="F129" i="3"/>
  <c r="H129" i="3"/>
  <c r="I129" i="3"/>
  <c r="J129" i="3"/>
  <c r="K129" i="3"/>
  <c r="N129" i="3"/>
  <c r="O129" i="3"/>
  <c r="P129" i="3"/>
  <c r="Q129" i="3"/>
  <c r="R129" i="3"/>
  <c r="S129" i="3"/>
  <c r="V129" i="3"/>
  <c r="W129" i="3"/>
  <c r="X129" i="3"/>
  <c r="Y129" i="3"/>
  <c r="AB129" i="3"/>
  <c r="AC129" i="3"/>
  <c r="AF129" i="3"/>
  <c r="AG129" i="3"/>
  <c r="AH129" i="3"/>
  <c r="AJ129" i="3"/>
  <c r="AL129" i="3"/>
  <c r="AM129" i="3"/>
  <c r="AN129" i="3"/>
  <c r="AP129" i="3"/>
  <c r="AQ129" i="3"/>
  <c r="AR129" i="3"/>
  <c r="AS129" i="3"/>
  <c r="AT129" i="3"/>
  <c r="AU129" i="3"/>
  <c r="AV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U129" i="3"/>
  <c r="BV129" i="3"/>
  <c r="BW129" i="3"/>
  <c r="BX129" i="3"/>
  <c r="BY129" i="3"/>
  <c r="BZ129" i="3"/>
  <c r="CA129" i="3"/>
  <c r="CB129" i="3"/>
  <c r="CC129" i="3"/>
  <c r="CD129" i="3"/>
  <c r="CE129" i="3"/>
  <c r="CF129" i="3"/>
  <c r="CG129" i="3"/>
  <c r="CH129" i="3"/>
  <c r="CI129" i="3"/>
  <c r="CJ129" i="3"/>
  <c r="CK129" i="3"/>
  <c r="CL129" i="3"/>
  <c r="CM129" i="3"/>
  <c r="CN129" i="3"/>
  <c r="CO129" i="3"/>
  <c r="D129" i="3"/>
  <c r="D128" i="3"/>
  <c r="D127" i="3"/>
  <c r="E127" i="3"/>
  <c r="F127" i="3"/>
  <c r="H127" i="3"/>
  <c r="I127" i="3"/>
  <c r="J127" i="3"/>
  <c r="K127" i="3"/>
  <c r="N127" i="3"/>
  <c r="O127" i="3"/>
  <c r="P127" i="3"/>
  <c r="Q127" i="3"/>
  <c r="R127" i="3"/>
  <c r="S127" i="3"/>
  <c r="V127" i="3"/>
  <c r="W127" i="3"/>
  <c r="X127" i="3"/>
  <c r="Y127" i="3"/>
  <c r="AB127" i="3"/>
  <c r="AC127" i="3"/>
  <c r="AF127" i="3"/>
  <c r="AG127" i="3"/>
  <c r="AH127" i="3"/>
  <c r="AJ127" i="3"/>
  <c r="AL127" i="3"/>
  <c r="AM127" i="3"/>
  <c r="AN127" i="3"/>
  <c r="AP127" i="3"/>
  <c r="AQ127" i="3"/>
  <c r="AR127" i="3"/>
  <c r="AS127" i="3"/>
  <c r="AT127" i="3"/>
  <c r="AU127" i="3"/>
  <c r="AV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U127" i="3"/>
  <c r="BV127" i="3"/>
  <c r="BW127" i="3"/>
  <c r="BX127" i="3"/>
  <c r="BY127" i="3"/>
  <c r="BZ127" i="3"/>
  <c r="CA127" i="3"/>
  <c r="CB127" i="3"/>
  <c r="CC127" i="3"/>
  <c r="CD127" i="3"/>
  <c r="CE127" i="3"/>
  <c r="CF127" i="3"/>
  <c r="CG127" i="3"/>
  <c r="CH127" i="3"/>
  <c r="CI127" i="3"/>
  <c r="CJ127" i="3"/>
  <c r="CK127" i="3"/>
  <c r="CL127" i="3"/>
  <c r="CM127" i="3"/>
  <c r="CN127" i="3"/>
  <c r="CO127" i="3"/>
  <c r="B111" i="4"/>
  <c r="B127" i="3"/>
  <c r="F111" i="4"/>
  <c r="H111" i="4"/>
  <c r="I111" i="4"/>
  <c r="J111" i="4"/>
  <c r="K111" i="4"/>
  <c r="N111" i="4"/>
  <c r="O111" i="4"/>
  <c r="P111" i="4"/>
  <c r="Q111" i="4"/>
  <c r="R111" i="4"/>
  <c r="S111" i="4"/>
  <c r="V111" i="4"/>
  <c r="W111" i="4"/>
  <c r="X111" i="4"/>
  <c r="Y111" i="4"/>
  <c r="AB111" i="4"/>
  <c r="AC111" i="4"/>
  <c r="AF111" i="4"/>
  <c r="AG111" i="4"/>
  <c r="AH111" i="4"/>
  <c r="AJ111" i="4"/>
  <c r="AL111" i="4"/>
  <c r="AM111" i="4"/>
  <c r="AN111" i="4"/>
  <c r="AP111" i="4"/>
  <c r="AQ111" i="4"/>
  <c r="AR111" i="4"/>
  <c r="AS111" i="4"/>
  <c r="AT111" i="4"/>
  <c r="AU111" i="4"/>
  <c r="AV111" i="4"/>
  <c r="AX111" i="4"/>
  <c r="AY111" i="4"/>
  <c r="AZ111" i="4"/>
  <c r="BA111" i="4"/>
  <c r="BB111" i="4"/>
  <c r="BC111" i="4"/>
  <c r="BD111" i="4"/>
  <c r="BE111" i="4"/>
  <c r="BF111" i="4"/>
  <c r="BG111" i="4"/>
  <c r="BH111" i="4"/>
  <c r="BI111" i="4"/>
  <c r="BJ111" i="4"/>
  <c r="BK111" i="4"/>
  <c r="BL111" i="4"/>
  <c r="BM111" i="4"/>
  <c r="BN111" i="4"/>
  <c r="BO111" i="4"/>
  <c r="BP111" i="4"/>
  <c r="BQ111" i="4"/>
  <c r="BR111" i="4"/>
  <c r="BS111" i="4"/>
  <c r="BT111" i="4"/>
  <c r="BU111" i="4"/>
  <c r="BV111" i="4"/>
  <c r="BW111" i="4"/>
  <c r="BX111" i="4"/>
  <c r="BY111" i="4"/>
  <c r="BZ111" i="4"/>
  <c r="CA111" i="4"/>
  <c r="CB111" i="4"/>
  <c r="CC111" i="4"/>
  <c r="CD111" i="4"/>
  <c r="CE111" i="4"/>
  <c r="CF111" i="4"/>
  <c r="CG111" i="4"/>
  <c r="CH111" i="4"/>
  <c r="CI111" i="4"/>
  <c r="CJ111" i="4"/>
  <c r="CK111" i="4"/>
  <c r="CL111" i="4"/>
  <c r="CM111" i="4"/>
  <c r="CN111" i="4"/>
  <c r="CO111" i="4"/>
  <c r="E111" i="4"/>
  <c r="D111" i="4"/>
  <c r="BP112" i="4"/>
  <c r="BQ112" i="4"/>
  <c r="BR112" i="4"/>
  <c r="BS112" i="4"/>
  <c r="BT112" i="4"/>
  <c r="BU112" i="4"/>
  <c r="BV112" i="4"/>
  <c r="BW112" i="4"/>
  <c r="BX112" i="4"/>
  <c r="BY112" i="4"/>
  <c r="BZ112" i="4"/>
  <c r="CA112" i="4"/>
  <c r="CB112" i="4"/>
  <c r="CC112" i="4"/>
  <c r="CD112" i="4"/>
  <c r="CE112" i="4"/>
  <c r="CF112" i="4"/>
  <c r="CG112" i="4"/>
  <c r="CH112" i="4"/>
  <c r="CI112" i="4"/>
  <c r="CJ112" i="4"/>
  <c r="CK112" i="4"/>
  <c r="CL112" i="4"/>
  <c r="CM112" i="4"/>
  <c r="CN112" i="4"/>
  <c r="CO112" i="4"/>
  <c r="BH112" i="4"/>
  <c r="BI112" i="4"/>
  <c r="BJ112" i="4"/>
  <c r="BK112" i="4"/>
  <c r="BL112" i="4"/>
  <c r="BM112" i="4"/>
  <c r="BN112" i="4"/>
  <c r="BO112" i="4"/>
  <c r="E113" i="4"/>
  <c r="F113" i="4"/>
  <c r="H113" i="4"/>
  <c r="I113" i="4"/>
  <c r="J113" i="4"/>
  <c r="K113" i="4"/>
  <c r="N113" i="4"/>
  <c r="O113" i="4"/>
  <c r="P113" i="4"/>
  <c r="Q113" i="4"/>
  <c r="R113" i="4"/>
  <c r="S113" i="4"/>
  <c r="V113" i="4"/>
  <c r="W113" i="4"/>
  <c r="X113" i="4"/>
  <c r="Y113" i="4"/>
  <c r="AB113" i="4"/>
  <c r="AC113" i="4"/>
  <c r="AF113" i="4"/>
  <c r="AG113" i="4"/>
  <c r="AH113" i="4"/>
  <c r="AJ113" i="4"/>
  <c r="AL113" i="4"/>
  <c r="AM113" i="4"/>
  <c r="AN113" i="4"/>
  <c r="AP113" i="4"/>
  <c r="AQ113" i="4"/>
  <c r="AR113" i="4"/>
  <c r="AS113" i="4"/>
  <c r="AT113" i="4"/>
  <c r="AU113" i="4"/>
  <c r="AV113" i="4"/>
  <c r="AX113" i="4"/>
  <c r="AY113" i="4"/>
  <c r="AZ113" i="4"/>
  <c r="BA113" i="4"/>
  <c r="BB113" i="4"/>
  <c r="BC113" i="4"/>
  <c r="BD113" i="4"/>
  <c r="BE113" i="4"/>
  <c r="BF113" i="4"/>
  <c r="BG113" i="4"/>
  <c r="BH113" i="4"/>
  <c r="BI113" i="4"/>
  <c r="BJ113" i="4"/>
  <c r="BK113" i="4"/>
  <c r="BL113" i="4"/>
  <c r="BM113" i="4"/>
  <c r="BN113" i="4"/>
  <c r="BO113" i="4"/>
  <c r="BP113" i="4"/>
  <c r="BQ113" i="4"/>
  <c r="BR113" i="4"/>
  <c r="BS113" i="4"/>
  <c r="BT113" i="4"/>
  <c r="BU113" i="4"/>
  <c r="BV113" i="4"/>
  <c r="BW113" i="4"/>
  <c r="BX113" i="4"/>
  <c r="BY113" i="4"/>
  <c r="BZ113" i="4"/>
  <c r="CA113" i="4"/>
  <c r="CB113" i="4"/>
  <c r="CC113" i="4"/>
  <c r="CD113" i="4"/>
  <c r="CE113" i="4"/>
  <c r="CF113" i="4"/>
  <c r="CG113" i="4"/>
  <c r="CH113" i="4"/>
  <c r="CI113" i="4"/>
  <c r="CJ113" i="4"/>
  <c r="CK113" i="4"/>
  <c r="CL113" i="4"/>
  <c r="CM113" i="4"/>
  <c r="CN113" i="4"/>
  <c r="CO113" i="4"/>
  <c r="D113" i="4"/>
  <c r="E112" i="4"/>
  <c r="F112" i="4"/>
  <c r="H112" i="4"/>
  <c r="I112" i="4"/>
  <c r="J112" i="4"/>
  <c r="K112" i="4"/>
  <c r="N112" i="4"/>
  <c r="O112" i="4"/>
  <c r="P112" i="4"/>
  <c r="Q112" i="4"/>
  <c r="R112" i="4"/>
  <c r="S112" i="4"/>
  <c r="V112" i="4"/>
  <c r="W112" i="4"/>
  <c r="X112" i="4"/>
  <c r="Y112" i="4"/>
  <c r="AB112" i="4"/>
  <c r="AC112" i="4"/>
  <c r="AF112" i="4"/>
  <c r="AG112" i="4"/>
  <c r="AH112" i="4"/>
  <c r="AJ112" i="4"/>
  <c r="AL112" i="4"/>
  <c r="AM112" i="4"/>
  <c r="AN112" i="4"/>
  <c r="AP112" i="4"/>
  <c r="AQ112" i="4"/>
  <c r="AR112" i="4"/>
  <c r="AS112" i="4"/>
  <c r="AT112" i="4"/>
  <c r="AU112" i="4"/>
  <c r="AV112" i="4"/>
  <c r="AX112" i="4"/>
  <c r="AY112" i="4"/>
  <c r="AZ112" i="4"/>
  <c r="BA112" i="4"/>
  <c r="BB112" i="4"/>
  <c r="BC112" i="4"/>
  <c r="BD112" i="4"/>
  <c r="BE112" i="4"/>
  <c r="BF112" i="4"/>
  <c r="BG112" i="4"/>
  <c r="D112" i="4"/>
  <c r="AW109" i="4"/>
  <c r="AK109" i="4"/>
  <c r="AO109" i="4" s="1"/>
  <c r="Z109" i="4"/>
  <c r="M109" i="4"/>
  <c r="G109" i="4"/>
  <c r="AK108" i="4"/>
  <c r="AO108" i="4" s="1"/>
  <c r="Z108" i="4"/>
  <c r="M108" i="4"/>
  <c r="G108" i="4"/>
  <c r="AK107" i="4"/>
  <c r="AO107" i="4" s="1"/>
  <c r="Z107" i="4"/>
  <c r="M107" i="4"/>
  <c r="G107" i="4"/>
  <c r="AK106" i="4"/>
  <c r="AO106" i="4" s="1"/>
  <c r="Z106" i="4"/>
  <c r="M106" i="4"/>
  <c r="G106" i="4"/>
  <c r="AW105" i="4"/>
  <c r="AK105" i="4"/>
  <c r="AO105" i="4" s="1"/>
  <c r="Z105" i="4"/>
  <c r="M105" i="4"/>
  <c r="G105" i="4"/>
  <c r="AW104" i="4"/>
  <c r="AK104" i="4"/>
  <c r="AO104" i="4" s="1"/>
  <c r="Z104" i="4"/>
  <c r="M104" i="4"/>
  <c r="G104" i="4"/>
  <c r="AK103" i="4"/>
  <c r="AO103" i="4" s="1"/>
  <c r="Z103" i="4"/>
  <c r="M103" i="4"/>
  <c r="G103" i="4"/>
  <c r="AK102" i="4"/>
  <c r="AO102" i="4" s="1"/>
  <c r="Z102" i="4"/>
  <c r="AK101" i="4"/>
  <c r="AO101" i="4" s="1"/>
  <c r="AI101" i="4"/>
  <c r="Z101" i="4"/>
  <c r="M101" i="4"/>
  <c r="G101" i="4"/>
  <c r="AK100" i="4"/>
  <c r="AO100" i="4" s="1"/>
  <c r="Z100" i="4"/>
  <c r="M100" i="4"/>
  <c r="G100" i="4"/>
  <c r="AK99" i="4"/>
  <c r="AO99" i="4" s="1"/>
  <c r="Z99" i="4"/>
  <c r="M99" i="4"/>
  <c r="G99" i="4"/>
  <c r="AK98" i="4"/>
  <c r="AO98" i="4" s="1"/>
  <c r="AI98" i="4"/>
  <c r="Z98" i="4"/>
  <c r="M98" i="4"/>
  <c r="G98" i="4"/>
  <c r="AO97" i="4"/>
  <c r="Z97" i="4"/>
  <c r="M97" i="4"/>
  <c r="G97" i="4"/>
  <c r="AW96" i="4"/>
  <c r="AK96" i="4"/>
  <c r="AO96" i="4" s="1"/>
  <c r="AI96" i="4"/>
  <c r="Z96" i="4"/>
  <c r="M96" i="4"/>
  <c r="G96" i="4"/>
  <c r="AK95" i="4"/>
  <c r="AO95" i="4" s="1"/>
  <c r="AI95" i="4"/>
  <c r="Z95" i="4"/>
  <c r="M95" i="4"/>
  <c r="G95" i="4"/>
  <c r="AW94" i="4"/>
  <c r="AK94" i="4"/>
  <c r="AO94" i="4" s="1"/>
  <c r="Z94" i="4"/>
  <c r="M94" i="4"/>
  <c r="G94" i="4"/>
  <c r="AK93" i="4"/>
  <c r="AO93" i="4" s="1"/>
  <c r="Z93" i="4"/>
  <c r="M93" i="4"/>
  <c r="G93" i="4"/>
  <c r="AK92" i="4"/>
  <c r="AO92" i="4" s="1"/>
  <c r="Z92" i="4"/>
  <c r="M92" i="4"/>
  <c r="G92" i="4"/>
  <c r="AW91" i="4"/>
  <c r="AK91" i="4"/>
  <c r="AO91" i="4" s="1"/>
  <c r="AI91" i="4"/>
  <c r="Z91" i="4"/>
  <c r="M91" i="4"/>
  <c r="G91" i="4"/>
  <c r="AW90" i="4"/>
  <c r="AK90" i="4"/>
  <c r="AO90" i="4" s="1"/>
  <c r="Z90" i="4"/>
  <c r="M90" i="4"/>
  <c r="G90" i="4"/>
  <c r="AI89" i="4"/>
  <c r="Z89" i="4"/>
  <c r="M89" i="4"/>
  <c r="G89" i="4"/>
  <c r="AI88" i="4"/>
  <c r="Z88" i="4"/>
  <c r="M88" i="4"/>
  <c r="G88" i="4"/>
  <c r="AO87" i="4"/>
  <c r="Z87" i="4"/>
  <c r="M87" i="4"/>
  <c r="G87" i="4"/>
  <c r="AK86" i="4"/>
  <c r="AO86" i="4" s="1"/>
  <c r="Z86" i="4"/>
  <c r="M86" i="4"/>
  <c r="G86" i="4"/>
  <c r="AK85" i="4"/>
  <c r="AO85" i="4" s="1"/>
  <c r="AI85" i="4"/>
  <c r="Z85" i="4"/>
  <c r="M85" i="4"/>
  <c r="G85" i="4"/>
  <c r="AK84" i="4"/>
  <c r="AO84" i="4" s="1"/>
  <c r="AI84" i="4"/>
  <c r="Z84" i="4"/>
  <c r="M84" i="4"/>
  <c r="G84" i="4"/>
  <c r="AK83" i="4"/>
  <c r="AO83" i="4" s="1"/>
  <c r="AI83" i="4"/>
  <c r="Z83" i="4"/>
  <c r="M83" i="4"/>
  <c r="G83" i="4"/>
  <c r="AW82" i="4"/>
  <c r="AK82" i="4"/>
  <c r="AO82" i="4" s="1"/>
  <c r="AI82" i="4"/>
  <c r="Z82" i="4"/>
  <c r="M82" i="4"/>
  <c r="G82" i="4"/>
  <c r="AW81" i="4"/>
  <c r="AK81" i="4"/>
  <c r="Z81" i="4"/>
  <c r="M81" i="4"/>
  <c r="G81" i="4"/>
  <c r="AW80" i="4"/>
  <c r="AO80" i="4"/>
  <c r="AI80" i="4"/>
  <c r="Z80" i="4"/>
  <c r="M80" i="4"/>
  <c r="G80" i="4"/>
  <c r="AK79" i="4"/>
  <c r="AO79" i="4" s="1"/>
  <c r="Z79" i="4"/>
  <c r="M79" i="4"/>
  <c r="G79" i="4"/>
  <c r="AK78" i="4"/>
  <c r="AO78" i="4" s="1"/>
  <c r="AI78" i="4"/>
  <c r="Z78" i="4"/>
  <c r="M78" i="4"/>
  <c r="G78" i="4"/>
  <c r="M77" i="4"/>
  <c r="L77" i="4"/>
  <c r="G77" i="4"/>
  <c r="M76" i="4"/>
  <c r="L76" i="4"/>
  <c r="G76" i="4"/>
  <c r="M75" i="4"/>
  <c r="L75" i="4"/>
  <c r="G75" i="4"/>
  <c r="M74" i="4"/>
  <c r="L74" i="4"/>
  <c r="G74" i="4"/>
  <c r="M73" i="4"/>
  <c r="L73" i="4"/>
  <c r="G73" i="4"/>
  <c r="M72" i="4"/>
  <c r="L72" i="4"/>
  <c r="G72" i="4"/>
  <c r="M71" i="4"/>
  <c r="L71" i="4"/>
  <c r="G71" i="4"/>
  <c r="M70" i="4"/>
  <c r="L70" i="4"/>
  <c r="G70" i="4"/>
  <c r="M69" i="4"/>
  <c r="L69" i="4"/>
  <c r="G69" i="4"/>
  <c r="M68" i="4"/>
  <c r="L68" i="4"/>
  <c r="G68" i="4"/>
  <c r="M67" i="4"/>
  <c r="L67" i="4"/>
  <c r="G67" i="4"/>
  <c r="M66" i="4"/>
  <c r="L66" i="4"/>
  <c r="G66" i="4"/>
  <c r="M65" i="4"/>
  <c r="L65" i="4"/>
  <c r="G65" i="4"/>
  <c r="M64" i="4"/>
  <c r="L64" i="4"/>
  <c r="G64" i="4"/>
  <c r="M63" i="4"/>
  <c r="L63" i="4"/>
  <c r="G63" i="4"/>
  <c r="M62" i="4"/>
  <c r="L62" i="4"/>
  <c r="G62" i="4"/>
  <c r="M61" i="4"/>
  <c r="L61" i="4"/>
  <c r="G61" i="4"/>
  <c r="M60" i="4"/>
  <c r="L60" i="4"/>
  <c r="G60" i="4"/>
  <c r="M59" i="4"/>
  <c r="L59" i="4"/>
  <c r="G59" i="4"/>
  <c r="M58" i="4"/>
  <c r="L58" i="4"/>
  <c r="G58" i="4"/>
  <c r="M57" i="4"/>
  <c r="L57" i="4"/>
  <c r="G57" i="4"/>
  <c r="M56" i="4"/>
  <c r="L56" i="4"/>
  <c r="G56" i="4"/>
  <c r="M55" i="4"/>
  <c r="L55" i="4"/>
  <c r="G55" i="4"/>
  <c r="AI54" i="4"/>
  <c r="AE54" i="4"/>
  <c r="AD54" i="4"/>
  <c r="AA54" i="4"/>
  <c r="Z54" i="4"/>
  <c r="U54" i="4"/>
  <c r="T54" i="4"/>
  <c r="M54" i="4"/>
  <c r="L54" i="4"/>
  <c r="G54" i="4"/>
  <c r="AK53" i="4"/>
  <c r="AO53" i="4" s="1"/>
  <c r="AI53" i="4"/>
  <c r="AE53" i="4"/>
  <c r="AD53" i="4"/>
  <c r="AA53" i="4"/>
  <c r="Z53" i="4"/>
  <c r="U53" i="4"/>
  <c r="T53" i="4"/>
  <c r="G53" i="4"/>
  <c r="AE52" i="4"/>
  <c r="AD52" i="4"/>
  <c r="AA52" i="4"/>
  <c r="Z52" i="4"/>
  <c r="U52" i="4"/>
  <c r="T52" i="4"/>
  <c r="M52" i="4"/>
  <c r="L52" i="4"/>
  <c r="G52" i="4"/>
  <c r="AE51" i="4"/>
  <c r="AD51" i="4"/>
  <c r="AA51" i="4"/>
  <c r="Z51" i="4"/>
  <c r="U51" i="4"/>
  <c r="T51" i="4"/>
  <c r="M51" i="4"/>
  <c r="L51" i="4"/>
  <c r="G51" i="4"/>
  <c r="AW50" i="4"/>
  <c r="AK50" i="4"/>
  <c r="AO50" i="4" s="1"/>
  <c r="AE50" i="4"/>
  <c r="AD50" i="4"/>
  <c r="AA50" i="4"/>
  <c r="Z50" i="4"/>
  <c r="U50" i="4"/>
  <c r="T50" i="4"/>
  <c r="M50" i="4"/>
  <c r="L50" i="4"/>
  <c r="G50" i="4"/>
  <c r="AW49" i="4"/>
  <c r="AK49" i="4"/>
  <c r="AO49" i="4" s="1"/>
  <c r="AE49" i="4"/>
  <c r="AD49" i="4"/>
  <c r="AA49" i="4"/>
  <c r="Z49" i="4"/>
  <c r="U49" i="4"/>
  <c r="T49" i="4"/>
  <c r="M49" i="4"/>
  <c r="L49" i="4"/>
  <c r="G49" i="4"/>
  <c r="AK48" i="4"/>
  <c r="AO48" i="4" s="1"/>
  <c r="AE48" i="4"/>
  <c r="AD48" i="4"/>
  <c r="AA48" i="4"/>
  <c r="Z48" i="4"/>
  <c r="U48" i="4"/>
  <c r="T48" i="4"/>
  <c r="M48" i="4"/>
  <c r="L48" i="4"/>
  <c r="G48" i="4"/>
  <c r="AW47" i="4"/>
  <c r="AK47" i="4"/>
  <c r="AO47" i="4" s="1"/>
  <c r="AE47" i="4"/>
  <c r="AD47" i="4"/>
  <c r="AA47" i="4"/>
  <c r="Z47" i="4"/>
  <c r="U47" i="4"/>
  <c r="T47" i="4"/>
  <c r="M47" i="4"/>
  <c r="L47" i="4"/>
  <c r="G47" i="4"/>
  <c r="AW46" i="4"/>
  <c r="AK46" i="4"/>
  <c r="AO46" i="4" s="1"/>
  <c r="AI46" i="4"/>
  <c r="AE46" i="4"/>
  <c r="AD46" i="4"/>
  <c r="AA46" i="4"/>
  <c r="Z46" i="4"/>
  <c r="U46" i="4"/>
  <c r="T46" i="4"/>
  <c r="M46" i="4"/>
  <c r="L46" i="4"/>
  <c r="G46" i="4"/>
  <c r="AW45" i="4"/>
  <c r="AK45" i="4"/>
  <c r="AO45" i="4" s="1"/>
  <c r="AE45" i="4"/>
  <c r="AD45" i="4"/>
  <c r="AA45" i="4"/>
  <c r="Z45" i="4"/>
  <c r="U45" i="4"/>
  <c r="T45" i="4"/>
  <c r="M45" i="4"/>
  <c r="L45" i="4"/>
  <c r="G45" i="4"/>
  <c r="AW44" i="4"/>
  <c r="AK44" i="4"/>
  <c r="AO44" i="4" s="1"/>
  <c r="AI44" i="4"/>
  <c r="AE44" i="4"/>
  <c r="AD44" i="4"/>
  <c r="AA44" i="4"/>
  <c r="Z44" i="4"/>
  <c r="U44" i="4"/>
  <c r="T44" i="4"/>
  <c r="M44" i="4"/>
  <c r="L44" i="4"/>
  <c r="G44" i="4"/>
  <c r="AW43" i="4"/>
  <c r="AK43" i="4"/>
  <c r="AO43" i="4" s="1"/>
  <c r="AI43" i="4"/>
  <c r="AE43" i="4"/>
  <c r="AD43" i="4"/>
  <c r="AA43" i="4"/>
  <c r="Z43" i="4"/>
  <c r="U43" i="4"/>
  <c r="T43" i="4"/>
  <c r="M43" i="4"/>
  <c r="L43" i="4"/>
  <c r="G43" i="4"/>
  <c r="AK42" i="4"/>
  <c r="AO42" i="4" s="1"/>
  <c r="AI42" i="4"/>
  <c r="AE42" i="4"/>
  <c r="AD42" i="4"/>
  <c r="AA42" i="4"/>
  <c r="Z42" i="4"/>
  <c r="U42" i="4"/>
  <c r="T42" i="4"/>
  <c r="M42" i="4"/>
  <c r="L42" i="4"/>
  <c r="G42" i="4"/>
  <c r="AI41" i="4"/>
  <c r="AE41" i="4"/>
  <c r="AD41" i="4"/>
  <c r="AA41" i="4"/>
  <c r="Z41" i="4"/>
  <c r="U41" i="4"/>
  <c r="T41" i="4"/>
  <c r="M41" i="4"/>
  <c r="L41" i="4"/>
  <c r="G41" i="4"/>
  <c r="AW40" i="4"/>
  <c r="AE40" i="4"/>
  <c r="AD40" i="4"/>
  <c r="AA40" i="4"/>
  <c r="Z40" i="4"/>
  <c r="U40" i="4"/>
  <c r="T40" i="4"/>
  <c r="M40" i="4"/>
  <c r="L40" i="4"/>
  <c r="G40" i="4"/>
  <c r="AW39" i="4"/>
  <c r="AK39" i="4"/>
  <c r="AO39" i="4" s="1"/>
  <c r="AI39" i="4"/>
  <c r="AE39" i="4"/>
  <c r="AD39" i="4"/>
  <c r="AA39" i="4"/>
  <c r="Z39" i="4"/>
  <c r="U39" i="4"/>
  <c r="T39" i="4"/>
  <c r="M39" i="4"/>
  <c r="L39" i="4"/>
  <c r="G39" i="4"/>
  <c r="AK38" i="4"/>
  <c r="AO38" i="4" s="1"/>
  <c r="AI38" i="4"/>
  <c r="AE38" i="4"/>
  <c r="AD38" i="4"/>
  <c r="AA38" i="4"/>
  <c r="Z38" i="4"/>
  <c r="U38" i="4"/>
  <c r="T38" i="4"/>
  <c r="M38" i="4"/>
  <c r="L38" i="4"/>
  <c r="G38" i="4"/>
  <c r="AW37" i="4"/>
  <c r="AK37" i="4"/>
  <c r="AO37" i="4" s="1"/>
  <c r="AI37" i="4"/>
  <c r="AE37" i="4"/>
  <c r="AD37" i="4"/>
  <c r="AA37" i="4"/>
  <c r="Z37" i="4"/>
  <c r="U37" i="4"/>
  <c r="T37" i="4"/>
  <c r="M37" i="4"/>
  <c r="L37" i="4"/>
  <c r="G37" i="4"/>
  <c r="AK36" i="4"/>
  <c r="AO36" i="4" s="1"/>
  <c r="AI36" i="4"/>
  <c r="AE36" i="4"/>
  <c r="AD36" i="4"/>
  <c r="AA36" i="4"/>
  <c r="Z36" i="4"/>
  <c r="U36" i="4"/>
  <c r="T36" i="4"/>
  <c r="M36" i="4"/>
  <c r="L36" i="4"/>
  <c r="G36" i="4"/>
  <c r="AK35" i="4"/>
  <c r="AO35" i="4" s="1"/>
  <c r="AI35" i="4"/>
  <c r="AE35" i="4"/>
  <c r="AD35" i="4"/>
  <c r="AA35" i="4"/>
  <c r="Z35" i="4"/>
  <c r="U35" i="4"/>
  <c r="T35" i="4"/>
  <c r="M35" i="4"/>
  <c r="L35" i="4"/>
  <c r="G35" i="4"/>
  <c r="AK34" i="4"/>
  <c r="AO34" i="4" s="1"/>
  <c r="AI34" i="4"/>
  <c r="AE34" i="4"/>
  <c r="AD34" i="4"/>
  <c r="AA34" i="4"/>
  <c r="Z34" i="4"/>
  <c r="U34" i="4"/>
  <c r="T34" i="4"/>
  <c r="M34" i="4"/>
  <c r="L34" i="4"/>
  <c r="G34" i="4"/>
  <c r="AW33" i="4"/>
  <c r="AK33" i="4"/>
  <c r="AO33" i="4" s="1"/>
  <c r="AE33" i="4"/>
  <c r="AD33" i="4"/>
  <c r="AA33" i="4"/>
  <c r="Z33" i="4"/>
  <c r="U33" i="4"/>
  <c r="T33" i="4"/>
  <c r="M33" i="4"/>
  <c r="L33" i="4"/>
  <c r="G33" i="4"/>
  <c r="AK32" i="4"/>
  <c r="AO32" i="4" s="1"/>
  <c r="AI32" i="4"/>
  <c r="AE32" i="4"/>
  <c r="AD32" i="4"/>
  <c r="AA32" i="4"/>
  <c r="Z32" i="4"/>
  <c r="U32" i="4"/>
  <c r="T32" i="4"/>
  <c r="M32" i="4"/>
  <c r="L32" i="4"/>
  <c r="G32" i="4"/>
  <c r="AW31" i="4"/>
  <c r="AK31" i="4"/>
  <c r="AO31" i="4" s="1"/>
  <c r="AI31" i="4"/>
  <c r="AE31" i="4"/>
  <c r="AD31" i="4"/>
  <c r="AA31" i="4"/>
  <c r="Z31" i="4"/>
  <c r="U31" i="4"/>
  <c r="T31" i="4"/>
  <c r="M31" i="4"/>
  <c r="L31" i="4"/>
  <c r="G31" i="4"/>
  <c r="AW30" i="4"/>
  <c r="AK30" i="4"/>
  <c r="AO30" i="4" s="1"/>
  <c r="AE30" i="4"/>
  <c r="AD30" i="4"/>
  <c r="AA30" i="4"/>
  <c r="Z30" i="4"/>
  <c r="U30" i="4"/>
  <c r="T30" i="4"/>
  <c r="M30" i="4"/>
  <c r="L30" i="4"/>
  <c r="G30" i="4"/>
  <c r="AK29" i="4"/>
  <c r="AO29" i="4" s="1"/>
  <c r="AI29" i="4"/>
  <c r="AE29" i="4"/>
  <c r="AD29" i="4"/>
  <c r="AA29" i="4"/>
  <c r="Z29" i="4"/>
  <c r="U29" i="4"/>
  <c r="T29" i="4"/>
  <c r="M29" i="4"/>
  <c r="L29" i="4"/>
  <c r="G29" i="4"/>
  <c r="AK28" i="4"/>
  <c r="AO28" i="4" s="1"/>
  <c r="AI28" i="4"/>
  <c r="AE28" i="4"/>
  <c r="AD28" i="4"/>
  <c r="AA28" i="4"/>
  <c r="Z28" i="4"/>
  <c r="U28" i="4"/>
  <c r="T28" i="4"/>
  <c r="M28" i="4"/>
  <c r="L28" i="4"/>
  <c r="G28" i="4"/>
  <c r="AI27" i="4"/>
  <c r="AE27" i="4"/>
  <c r="AD27" i="4"/>
  <c r="AA27" i="4"/>
  <c r="Z27" i="4"/>
  <c r="U27" i="4"/>
  <c r="T27" i="4"/>
  <c r="M27" i="4"/>
  <c r="L27" i="4"/>
  <c r="G27" i="4"/>
  <c r="AK26" i="4"/>
  <c r="AO26" i="4" s="1"/>
  <c r="AI26" i="4"/>
  <c r="AE26" i="4"/>
  <c r="AD26" i="4"/>
  <c r="AA26" i="4"/>
  <c r="Z26" i="4"/>
  <c r="U26" i="4"/>
  <c r="T26" i="4"/>
  <c r="M26" i="4"/>
  <c r="L26" i="4"/>
  <c r="G26" i="4"/>
  <c r="AK25" i="4"/>
  <c r="AO25" i="4" s="1"/>
  <c r="AI25" i="4"/>
  <c r="AE25" i="4"/>
  <c r="AD25" i="4"/>
  <c r="AA25" i="4"/>
  <c r="Z25" i="4"/>
  <c r="U25" i="4"/>
  <c r="T25" i="4"/>
  <c r="M25" i="4"/>
  <c r="L25" i="4"/>
  <c r="G25" i="4"/>
  <c r="AK24" i="4"/>
  <c r="AO24" i="4" s="1"/>
  <c r="AI24" i="4"/>
  <c r="AE24" i="4"/>
  <c r="AD24" i="4"/>
  <c r="AA24" i="4"/>
  <c r="Z24" i="4"/>
  <c r="U24" i="4"/>
  <c r="T24" i="4"/>
  <c r="M24" i="4"/>
  <c r="L24" i="4"/>
  <c r="G24" i="4"/>
  <c r="AW23" i="4"/>
  <c r="AK23" i="4"/>
  <c r="AO23" i="4" s="1"/>
  <c r="AE23" i="4"/>
  <c r="AD23" i="4"/>
  <c r="AA23" i="4"/>
  <c r="Z23" i="4"/>
  <c r="U23" i="4"/>
  <c r="T23" i="4"/>
  <c r="M23" i="4"/>
  <c r="L23" i="4"/>
  <c r="G23" i="4"/>
  <c r="AI22" i="4"/>
  <c r="AE22" i="4"/>
  <c r="AD22" i="4"/>
  <c r="AA22" i="4"/>
  <c r="Z22" i="4"/>
  <c r="U22" i="4"/>
  <c r="T22" i="4"/>
  <c r="M22" i="4"/>
  <c r="L22" i="4"/>
  <c r="G22" i="4"/>
  <c r="AW21" i="4"/>
  <c r="AK21" i="4"/>
  <c r="AO21" i="4" s="1"/>
  <c r="AE21" i="4"/>
  <c r="AD21" i="4"/>
  <c r="AA21" i="4"/>
  <c r="Z21" i="4"/>
  <c r="U21" i="4"/>
  <c r="T21" i="4"/>
  <c r="M21" i="4"/>
  <c r="L21" i="4"/>
  <c r="G21" i="4"/>
  <c r="AW20" i="4"/>
  <c r="AK20" i="4"/>
  <c r="AO20" i="4" s="1"/>
  <c r="AI20" i="4"/>
  <c r="AE20" i="4"/>
  <c r="AD20" i="4"/>
  <c r="AA20" i="4"/>
  <c r="Z20" i="4"/>
  <c r="U20" i="4"/>
  <c r="T20" i="4"/>
  <c r="M20" i="4"/>
  <c r="L20" i="4"/>
  <c r="G20" i="4"/>
  <c r="AW19" i="4"/>
  <c r="AK19" i="4"/>
  <c r="AO19" i="4" s="1"/>
  <c r="AI19" i="4"/>
  <c r="AE19" i="4"/>
  <c r="AD19" i="4"/>
  <c r="AA19" i="4"/>
  <c r="Z19" i="4"/>
  <c r="U19" i="4"/>
  <c r="T19" i="4"/>
  <c r="M19" i="4"/>
  <c r="L19" i="4"/>
  <c r="G19" i="4"/>
  <c r="AI18" i="4"/>
  <c r="AE18" i="4"/>
  <c r="AD18" i="4"/>
  <c r="AA18" i="4"/>
  <c r="Z18" i="4"/>
  <c r="U18" i="4"/>
  <c r="T18" i="4"/>
  <c r="M18" i="4"/>
  <c r="L18" i="4"/>
  <c r="G18" i="4"/>
  <c r="AW17" i="4"/>
  <c r="AK17" i="4"/>
  <c r="AO17" i="4" s="1"/>
  <c r="AI17" i="4"/>
  <c r="AE17" i="4"/>
  <c r="AD17" i="4"/>
  <c r="AA17" i="4"/>
  <c r="Z17" i="4"/>
  <c r="U17" i="4"/>
  <c r="T17" i="4"/>
  <c r="M17" i="4"/>
  <c r="L17" i="4"/>
  <c r="G17" i="4"/>
  <c r="AK16" i="4"/>
  <c r="AO16" i="4" s="1"/>
  <c r="AI16" i="4"/>
  <c r="AE16" i="4"/>
  <c r="AD16" i="4"/>
  <c r="AA16" i="4"/>
  <c r="Z16" i="4"/>
  <c r="U16" i="4"/>
  <c r="T16" i="4"/>
  <c r="M16" i="4"/>
  <c r="L16" i="4"/>
  <c r="G16" i="4"/>
  <c r="AK15" i="4"/>
  <c r="AO15" i="4" s="1"/>
  <c r="AI15" i="4"/>
  <c r="AE15" i="4"/>
  <c r="AD15" i="4"/>
  <c r="AA15" i="4"/>
  <c r="Z15" i="4"/>
  <c r="U15" i="4"/>
  <c r="T15" i="4"/>
  <c r="M15" i="4"/>
  <c r="L15" i="4"/>
  <c r="G15" i="4"/>
  <c r="AI14" i="4"/>
  <c r="AE14" i="4"/>
  <c r="AD14" i="4"/>
  <c r="AA14" i="4"/>
  <c r="Z14" i="4"/>
  <c r="U14" i="4"/>
  <c r="T14" i="4"/>
  <c r="M14" i="4"/>
  <c r="L14" i="4"/>
  <c r="G14" i="4"/>
  <c r="AI13" i="4"/>
  <c r="AE13" i="4"/>
  <c r="AD13" i="4"/>
  <c r="AA13" i="4"/>
  <c r="Z13" i="4"/>
  <c r="U13" i="4"/>
  <c r="T13" i="4"/>
  <c r="M13" i="4"/>
  <c r="L13" i="4"/>
  <c r="G13" i="4"/>
  <c r="AK12" i="4"/>
  <c r="AO12" i="4" s="1"/>
  <c r="AI12" i="4"/>
  <c r="AE12" i="4"/>
  <c r="AD12" i="4"/>
  <c r="AA12" i="4"/>
  <c r="Z12" i="4"/>
  <c r="U12" i="4"/>
  <c r="T12" i="4"/>
  <c r="M12" i="4"/>
  <c r="L12" i="4"/>
  <c r="G12" i="4"/>
  <c r="AI11" i="4"/>
  <c r="AE11" i="4"/>
  <c r="AD11" i="4"/>
  <c r="AA11" i="4"/>
  <c r="Z11" i="4"/>
  <c r="U11" i="4"/>
  <c r="T11" i="4"/>
  <c r="M11" i="4"/>
  <c r="L11" i="4"/>
  <c r="G11" i="4"/>
  <c r="AW10" i="4"/>
  <c r="AK10" i="4"/>
  <c r="AO10" i="4" s="1"/>
  <c r="AE10" i="4"/>
  <c r="AD10" i="4"/>
  <c r="AA10" i="4"/>
  <c r="Z10" i="4"/>
  <c r="U10" i="4"/>
  <c r="T10" i="4"/>
  <c r="M10" i="4"/>
  <c r="L10" i="4"/>
  <c r="G10" i="4"/>
  <c r="AW9" i="4"/>
  <c r="AK9" i="4"/>
  <c r="AO9" i="4" s="1"/>
  <c r="AI9" i="4"/>
  <c r="AE9" i="4"/>
  <c r="AD9" i="4"/>
  <c r="AA9" i="4"/>
  <c r="Z9" i="4"/>
  <c r="U9" i="4"/>
  <c r="T9" i="4"/>
  <c r="M9" i="4"/>
  <c r="L9" i="4"/>
  <c r="G9" i="4"/>
  <c r="AK8" i="4"/>
  <c r="AO8" i="4" s="1"/>
  <c r="AI8" i="4"/>
  <c r="AE8" i="4"/>
  <c r="AD8" i="4"/>
  <c r="AA8" i="4"/>
  <c r="Z8" i="4"/>
  <c r="U8" i="4"/>
  <c r="T8" i="4"/>
  <c r="M8" i="4"/>
  <c r="L8" i="4"/>
  <c r="G8" i="4"/>
  <c r="AI7" i="4"/>
  <c r="AE7" i="4"/>
  <c r="AD7" i="4"/>
  <c r="AA7" i="4"/>
  <c r="Z7" i="4"/>
  <c r="U7" i="4"/>
  <c r="T7" i="4"/>
  <c r="M7" i="4"/>
  <c r="L7" i="4"/>
  <c r="G7" i="4"/>
  <c r="AK6" i="4"/>
  <c r="AO6" i="4" s="1"/>
  <c r="AI6" i="4"/>
  <c r="AE6" i="4"/>
  <c r="AD6" i="4"/>
  <c r="AA6" i="4"/>
  <c r="Z6" i="4"/>
  <c r="U6" i="4"/>
  <c r="T6" i="4"/>
  <c r="M6" i="4"/>
  <c r="L6" i="4"/>
  <c r="G6" i="4"/>
  <c r="AK5" i="4"/>
  <c r="AO5" i="4" s="1"/>
  <c r="AI5" i="4"/>
  <c r="AE5" i="4"/>
  <c r="AD5" i="4"/>
  <c r="AA5" i="4"/>
  <c r="Z5" i="4"/>
  <c r="U5" i="4"/>
  <c r="T5" i="4"/>
  <c r="M5" i="4"/>
  <c r="L5" i="4"/>
  <c r="G5" i="4"/>
  <c r="AK4" i="4"/>
  <c r="AO4" i="4" s="1"/>
  <c r="AI4" i="4"/>
  <c r="AE4" i="4"/>
  <c r="AD4" i="4"/>
  <c r="AA4" i="4"/>
  <c r="Z4" i="4"/>
  <c r="U4" i="4"/>
  <c r="U111" i="4" s="1"/>
  <c r="T4" i="4"/>
  <c r="M4" i="4"/>
  <c r="L4" i="4"/>
  <c r="G4" i="4"/>
  <c r="AW231" i="2"/>
  <c r="AK231" i="2"/>
  <c r="AO231" i="2" s="1"/>
  <c r="Z231" i="2"/>
  <c r="M231" i="2"/>
  <c r="G231" i="2"/>
  <c r="AK230" i="2"/>
  <c r="AO230" i="2" s="1"/>
  <c r="Z230" i="2"/>
  <c r="M230" i="2"/>
  <c r="G230" i="2"/>
  <c r="AK229" i="2"/>
  <c r="AO229" i="2" s="1"/>
  <c r="Z229" i="2"/>
  <c r="M229" i="2"/>
  <c r="G229" i="2"/>
  <c r="AK228" i="2"/>
  <c r="AO228" i="2" s="1"/>
  <c r="Z228" i="2"/>
  <c r="M228" i="2"/>
  <c r="G228" i="2"/>
  <c r="AW227" i="2"/>
  <c r="AK227" i="2"/>
  <c r="AO227" i="2" s="1"/>
  <c r="Z227" i="2"/>
  <c r="M227" i="2"/>
  <c r="G227" i="2"/>
  <c r="AW226" i="2"/>
  <c r="AK226" i="2"/>
  <c r="AO226" i="2" s="1"/>
  <c r="Z226" i="2"/>
  <c r="M226" i="2"/>
  <c r="G226" i="2"/>
  <c r="AK225" i="2"/>
  <c r="AO225" i="2" s="1"/>
  <c r="Z225" i="2"/>
  <c r="M225" i="2"/>
  <c r="G225" i="2"/>
  <c r="AK224" i="2"/>
  <c r="AO224" i="2" s="1"/>
  <c r="Z224" i="2"/>
  <c r="AK223" i="2"/>
  <c r="AO223" i="2" s="1"/>
  <c r="AI223" i="2"/>
  <c r="Z223" i="2"/>
  <c r="M223" i="2"/>
  <c r="G223" i="2"/>
  <c r="AK222" i="2"/>
  <c r="AO222" i="2" s="1"/>
  <c r="Z222" i="2"/>
  <c r="M222" i="2"/>
  <c r="G222" i="2"/>
  <c r="AK221" i="2"/>
  <c r="AO221" i="2" s="1"/>
  <c r="Z221" i="2"/>
  <c r="M221" i="2"/>
  <c r="G221" i="2"/>
  <c r="AK220" i="2"/>
  <c r="AO220" i="2" s="1"/>
  <c r="AI220" i="2"/>
  <c r="Z220" i="2"/>
  <c r="M220" i="2"/>
  <c r="G220" i="2"/>
  <c r="AO219" i="2"/>
  <c r="Z219" i="2"/>
  <c r="M219" i="2"/>
  <c r="G219" i="2"/>
  <c r="AW218" i="2"/>
  <c r="AK218" i="2"/>
  <c r="AO218" i="2" s="1"/>
  <c r="AI218" i="2"/>
  <c r="Z218" i="2"/>
  <c r="M218" i="2"/>
  <c r="G218" i="2"/>
  <c r="AK217" i="2"/>
  <c r="AO217" i="2" s="1"/>
  <c r="AI217" i="2"/>
  <c r="Z217" i="2"/>
  <c r="M217" i="2"/>
  <c r="G217" i="2"/>
  <c r="AW216" i="2"/>
  <c r="AK216" i="2"/>
  <c r="AO216" i="2" s="1"/>
  <c r="Z216" i="2"/>
  <c r="M216" i="2"/>
  <c r="G216" i="2"/>
  <c r="AK215" i="2"/>
  <c r="AO215" i="2" s="1"/>
  <c r="Z215" i="2"/>
  <c r="M215" i="2"/>
  <c r="G215" i="2"/>
  <c r="AK214" i="2"/>
  <c r="AO214" i="2" s="1"/>
  <c r="Z214" i="2"/>
  <c r="M214" i="2"/>
  <c r="G214" i="2"/>
  <c r="AW213" i="2"/>
  <c r="AK213" i="2"/>
  <c r="AO213" i="2" s="1"/>
  <c r="AI213" i="2"/>
  <c r="Z213" i="2"/>
  <c r="M213" i="2"/>
  <c r="G213" i="2"/>
  <c r="AW212" i="2"/>
  <c r="AK212" i="2"/>
  <c r="AO212" i="2" s="1"/>
  <c r="Z212" i="2"/>
  <c r="M212" i="2"/>
  <c r="G212" i="2"/>
  <c r="AI211" i="2"/>
  <c r="Z211" i="2"/>
  <c r="M211" i="2"/>
  <c r="G211" i="2"/>
  <c r="AI210" i="2"/>
  <c r="Z210" i="2"/>
  <c r="M210" i="2"/>
  <c r="G210" i="2"/>
  <c r="AO209" i="2"/>
  <c r="Z209" i="2"/>
  <c r="M209" i="2"/>
  <c r="G209" i="2"/>
  <c r="AK208" i="2"/>
  <c r="AO208" i="2" s="1"/>
  <c r="Z208" i="2"/>
  <c r="M208" i="2"/>
  <c r="G208" i="2"/>
  <c r="AK207" i="2"/>
  <c r="AO207" i="2" s="1"/>
  <c r="AI207" i="2"/>
  <c r="Z207" i="2"/>
  <c r="M207" i="2"/>
  <c r="G207" i="2"/>
  <c r="AK206" i="2"/>
  <c r="AO206" i="2" s="1"/>
  <c r="AI206" i="2"/>
  <c r="Z206" i="2"/>
  <c r="M206" i="2"/>
  <c r="G206" i="2"/>
  <c r="AK205" i="2"/>
  <c r="AO205" i="2" s="1"/>
  <c r="AI205" i="2"/>
  <c r="Z205" i="2"/>
  <c r="M205" i="2"/>
  <c r="G205" i="2"/>
  <c r="AW204" i="2"/>
  <c r="AK204" i="2"/>
  <c r="AO204" i="2" s="1"/>
  <c r="AI204" i="2"/>
  <c r="Z204" i="2"/>
  <c r="M204" i="2"/>
  <c r="G204" i="2"/>
  <c r="AW203" i="2"/>
  <c r="AK203" i="2"/>
  <c r="Z203" i="2"/>
  <c r="M203" i="2"/>
  <c r="G203" i="2"/>
  <c r="AW202" i="2"/>
  <c r="AO202" i="2"/>
  <c r="AI202" i="2"/>
  <c r="Z202" i="2"/>
  <c r="M202" i="2"/>
  <c r="G202" i="2"/>
  <c r="AK201" i="2"/>
  <c r="AO201" i="2" s="1"/>
  <c r="Z201" i="2"/>
  <c r="M201" i="2"/>
  <c r="G201" i="2"/>
  <c r="AK200" i="2"/>
  <c r="AO200" i="2" s="1"/>
  <c r="AI200" i="2"/>
  <c r="Z200" i="2"/>
  <c r="M200" i="2"/>
  <c r="G200" i="2"/>
  <c r="M199" i="2"/>
  <c r="L199" i="2"/>
  <c r="G199" i="2"/>
  <c r="M198" i="2"/>
  <c r="L198" i="2"/>
  <c r="G198" i="2"/>
  <c r="M197" i="2"/>
  <c r="L197" i="2"/>
  <c r="G197" i="2"/>
  <c r="M196" i="2"/>
  <c r="L196" i="2"/>
  <c r="G196" i="2"/>
  <c r="M195" i="2"/>
  <c r="L195" i="2"/>
  <c r="G195" i="2"/>
  <c r="M194" i="2"/>
  <c r="L194" i="2"/>
  <c r="G194" i="2"/>
  <c r="M193" i="2"/>
  <c r="L193" i="2"/>
  <c r="G193" i="2"/>
  <c r="M192" i="2"/>
  <c r="L192" i="2"/>
  <c r="G192" i="2"/>
  <c r="M191" i="2"/>
  <c r="L191" i="2"/>
  <c r="G191" i="2"/>
  <c r="M190" i="2"/>
  <c r="L190" i="2"/>
  <c r="G190" i="2"/>
  <c r="M189" i="2"/>
  <c r="L189" i="2"/>
  <c r="G189" i="2"/>
  <c r="M188" i="2"/>
  <c r="L188" i="2"/>
  <c r="G188" i="2"/>
  <c r="M187" i="2"/>
  <c r="L187" i="2"/>
  <c r="G187" i="2"/>
  <c r="M186" i="2"/>
  <c r="L186" i="2"/>
  <c r="G186" i="2"/>
  <c r="M185" i="2"/>
  <c r="L185" i="2"/>
  <c r="G185" i="2"/>
  <c r="M184" i="2"/>
  <c r="L184" i="2"/>
  <c r="G184" i="2"/>
  <c r="M183" i="2"/>
  <c r="L183" i="2"/>
  <c r="G183" i="2"/>
  <c r="M182" i="2"/>
  <c r="L182" i="2"/>
  <c r="G182" i="2"/>
  <c r="M181" i="2"/>
  <c r="L181" i="2"/>
  <c r="G181" i="2"/>
  <c r="M180" i="2"/>
  <c r="L180" i="2"/>
  <c r="G180" i="2"/>
  <c r="M179" i="2"/>
  <c r="L179" i="2"/>
  <c r="G179" i="2"/>
  <c r="M178" i="2"/>
  <c r="L178" i="2"/>
  <c r="G178" i="2"/>
  <c r="M177" i="2"/>
  <c r="L177" i="2"/>
  <c r="G177" i="2"/>
  <c r="AI176" i="2"/>
  <c r="AE176" i="2"/>
  <c r="AD176" i="2"/>
  <c r="AA176" i="2"/>
  <c r="Z176" i="2"/>
  <c r="U176" i="2"/>
  <c r="T176" i="2"/>
  <c r="M176" i="2"/>
  <c r="L176" i="2"/>
  <c r="G176" i="2"/>
  <c r="AK175" i="2"/>
  <c r="AO175" i="2" s="1"/>
  <c r="AI175" i="2"/>
  <c r="AE175" i="2"/>
  <c r="AD175" i="2"/>
  <c r="AA175" i="2"/>
  <c r="Z175" i="2"/>
  <c r="U175" i="2"/>
  <c r="T175" i="2"/>
  <c r="G175" i="2"/>
  <c r="AE174" i="2"/>
  <c r="AD174" i="2"/>
  <c r="AA174" i="2"/>
  <c r="Z174" i="2"/>
  <c r="U174" i="2"/>
  <c r="T174" i="2"/>
  <c r="M174" i="2"/>
  <c r="L174" i="2"/>
  <c r="G174" i="2"/>
  <c r="AE173" i="2"/>
  <c r="AD173" i="2"/>
  <c r="AA173" i="2"/>
  <c r="Z173" i="2"/>
  <c r="U173" i="2"/>
  <c r="T173" i="2"/>
  <c r="M173" i="2"/>
  <c r="L173" i="2"/>
  <c r="G173" i="2"/>
  <c r="AW172" i="2"/>
  <c r="AK172" i="2"/>
  <c r="AO172" i="2" s="1"/>
  <c r="AE172" i="2"/>
  <c r="AD172" i="2"/>
  <c r="AA172" i="2"/>
  <c r="Z172" i="2"/>
  <c r="U172" i="2"/>
  <c r="T172" i="2"/>
  <c r="M172" i="2"/>
  <c r="L172" i="2"/>
  <c r="G172" i="2"/>
  <c r="AW171" i="2"/>
  <c r="AK171" i="2"/>
  <c r="AO171" i="2" s="1"/>
  <c r="AE171" i="2"/>
  <c r="AD171" i="2"/>
  <c r="AA171" i="2"/>
  <c r="Z171" i="2"/>
  <c r="U171" i="2"/>
  <c r="T171" i="2"/>
  <c r="M171" i="2"/>
  <c r="L171" i="2"/>
  <c r="G171" i="2"/>
  <c r="AK170" i="2"/>
  <c r="AO170" i="2" s="1"/>
  <c r="AE170" i="2"/>
  <c r="AD170" i="2"/>
  <c r="AA170" i="2"/>
  <c r="Z170" i="2"/>
  <c r="U170" i="2"/>
  <c r="T170" i="2"/>
  <c r="M170" i="2"/>
  <c r="L170" i="2"/>
  <c r="G170" i="2"/>
  <c r="AW169" i="2"/>
  <c r="AK169" i="2"/>
  <c r="AO169" i="2" s="1"/>
  <c r="AE169" i="2"/>
  <c r="AD169" i="2"/>
  <c r="AA169" i="2"/>
  <c r="Z169" i="2"/>
  <c r="U169" i="2"/>
  <c r="T169" i="2"/>
  <c r="M169" i="2"/>
  <c r="L169" i="2"/>
  <c r="G169" i="2"/>
  <c r="AW168" i="2"/>
  <c r="AK168" i="2"/>
  <c r="AO168" i="2" s="1"/>
  <c r="AI168" i="2"/>
  <c r="AE168" i="2"/>
  <c r="AD168" i="2"/>
  <c r="AA168" i="2"/>
  <c r="Z168" i="2"/>
  <c r="U168" i="2"/>
  <c r="T168" i="2"/>
  <c r="M168" i="2"/>
  <c r="L168" i="2"/>
  <c r="G168" i="2"/>
  <c r="AW167" i="2"/>
  <c r="AK167" i="2"/>
  <c r="AO167" i="2" s="1"/>
  <c r="AE167" i="2"/>
  <c r="AD167" i="2"/>
  <c r="AA167" i="2"/>
  <c r="Z167" i="2"/>
  <c r="U167" i="2"/>
  <c r="T167" i="2"/>
  <c r="M167" i="2"/>
  <c r="L167" i="2"/>
  <c r="G167" i="2"/>
  <c r="AW166" i="2"/>
  <c r="AK166" i="2"/>
  <c r="AO166" i="2" s="1"/>
  <c r="AI166" i="2"/>
  <c r="AE166" i="2"/>
  <c r="AD166" i="2"/>
  <c r="AA166" i="2"/>
  <c r="Z166" i="2"/>
  <c r="U166" i="2"/>
  <c r="T166" i="2"/>
  <c r="M166" i="2"/>
  <c r="L166" i="2"/>
  <c r="G166" i="2"/>
  <c r="AW165" i="2"/>
  <c r="AK165" i="2"/>
  <c r="AO165" i="2" s="1"/>
  <c r="AI165" i="2"/>
  <c r="AE165" i="2"/>
  <c r="AD165" i="2"/>
  <c r="AA165" i="2"/>
  <c r="Z165" i="2"/>
  <c r="U165" i="2"/>
  <c r="T165" i="2"/>
  <c r="M165" i="2"/>
  <c r="L165" i="2"/>
  <c r="G165" i="2"/>
  <c r="AK164" i="2"/>
  <c r="AO164" i="2" s="1"/>
  <c r="AI164" i="2"/>
  <c r="AE164" i="2"/>
  <c r="AD164" i="2"/>
  <c r="AA164" i="2"/>
  <c r="Z164" i="2"/>
  <c r="U164" i="2"/>
  <c r="T164" i="2"/>
  <c r="M164" i="2"/>
  <c r="L164" i="2"/>
  <c r="G164" i="2"/>
  <c r="AI163" i="2"/>
  <c r="AE163" i="2"/>
  <c r="AD163" i="2"/>
  <c r="AA163" i="2"/>
  <c r="Z163" i="2"/>
  <c r="U163" i="2"/>
  <c r="T163" i="2"/>
  <c r="M163" i="2"/>
  <c r="L163" i="2"/>
  <c r="G163" i="2"/>
  <c r="AW162" i="2"/>
  <c r="AE162" i="2"/>
  <c r="AD162" i="2"/>
  <c r="AA162" i="2"/>
  <c r="Z162" i="2"/>
  <c r="U162" i="2"/>
  <c r="T162" i="2"/>
  <c r="M162" i="2"/>
  <c r="L162" i="2"/>
  <c r="G162" i="2"/>
  <c r="AW161" i="2"/>
  <c r="AK161" i="2"/>
  <c r="AO161" i="2" s="1"/>
  <c r="AI161" i="2"/>
  <c r="AE161" i="2"/>
  <c r="AD161" i="2"/>
  <c r="AA161" i="2"/>
  <c r="Z161" i="2"/>
  <c r="U161" i="2"/>
  <c r="T161" i="2"/>
  <c r="M161" i="2"/>
  <c r="L161" i="2"/>
  <c r="G161" i="2"/>
  <c r="AK160" i="2"/>
  <c r="AO160" i="2" s="1"/>
  <c r="AI160" i="2"/>
  <c r="AE160" i="2"/>
  <c r="AD160" i="2"/>
  <c r="AA160" i="2"/>
  <c r="Z160" i="2"/>
  <c r="U160" i="2"/>
  <c r="T160" i="2"/>
  <c r="M160" i="2"/>
  <c r="L160" i="2"/>
  <c r="G160" i="2"/>
  <c r="AW159" i="2"/>
  <c r="AK159" i="2"/>
  <c r="AO159" i="2" s="1"/>
  <c r="AI159" i="2"/>
  <c r="AE159" i="2"/>
  <c r="AD159" i="2"/>
  <c r="AA159" i="2"/>
  <c r="Z159" i="2"/>
  <c r="U159" i="2"/>
  <c r="T159" i="2"/>
  <c r="M159" i="2"/>
  <c r="L159" i="2"/>
  <c r="G159" i="2"/>
  <c r="AK158" i="2"/>
  <c r="AO158" i="2" s="1"/>
  <c r="AI158" i="2"/>
  <c r="AE158" i="2"/>
  <c r="AD158" i="2"/>
  <c r="AA158" i="2"/>
  <c r="Z158" i="2"/>
  <c r="U158" i="2"/>
  <c r="T158" i="2"/>
  <c r="M158" i="2"/>
  <c r="L158" i="2"/>
  <c r="G158" i="2"/>
  <c r="AK157" i="2"/>
  <c r="AO157" i="2" s="1"/>
  <c r="AI157" i="2"/>
  <c r="AE157" i="2"/>
  <c r="AD157" i="2"/>
  <c r="AA157" i="2"/>
  <c r="Z157" i="2"/>
  <c r="U157" i="2"/>
  <c r="T157" i="2"/>
  <c r="M157" i="2"/>
  <c r="L157" i="2"/>
  <c r="G157" i="2"/>
  <c r="AK156" i="2"/>
  <c r="AO156" i="2" s="1"/>
  <c r="AI156" i="2"/>
  <c r="AE156" i="2"/>
  <c r="AD156" i="2"/>
  <c r="AA156" i="2"/>
  <c r="Z156" i="2"/>
  <c r="U156" i="2"/>
  <c r="T156" i="2"/>
  <c r="M156" i="2"/>
  <c r="L156" i="2"/>
  <c r="G156" i="2"/>
  <c r="AW155" i="2"/>
  <c r="AK155" i="2"/>
  <c r="AO155" i="2" s="1"/>
  <c r="AE155" i="2"/>
  <c r="AD155" i="2"/>
  <c r="AA155" i="2"/>
  <c r="Z155" i="2"/>
  <c r="U155" i="2"/>
  <c r="T155" i="2"/>
  <c r="M155" i="2"/>
  <c r="L155" i="2"/>
  <c r="G155" i="2"/>
  <c r="AK154" i="2"/>
  <c r="AO154" i="2" s="1"/>
  <c r="AI154" i="2"/>
  <c r="AE154" i="2"/>
  <c r="AD154" i="2"/>
  <c r="AA154" i="2"/>
  <c r="Z154" i="2"/>
  <c r="U154" i="2"/>
  <c r="T154" i="2"/>
  <c r="M154" i="2"/>
  <c r="L154" i="2"/>
  <c r="G154" i="2"/>
  <c r="AW153" i="2"/>
  <c r="AK153" i="2"/>
  <c r="AO153" i="2" s="1"/>
  <c r="AI153" i="2"/>
  <c r="AE153" i="2"/>
  <c r="AD153" i="2"/>
  <c r="AA153" i="2"/>
  <c r="Z153" i="2"/>
  <c r="U153" i="2"/>
  <c r="T153" i="2"/>
  <c r="M153" i="2"/>
  <c r="L153" i="2"/>
  <c r="G153" i="2"/>
  <c r="AW152" i="2"/>
  <c r="AK152" i="2"/>
  <c r="AO152" i="2" s="1"/>
  <c r="AE152" i="2"/>
  <c r="AD152" i="2"/>
  <c r="AA152" i="2"/>
  <c r="Z152" i="2"/>
  <c r="U152" i="2"/>
  <c r="T152" i="2"/>
  <c r="M152" i="2"/>
  <c r="L152" i="2"/>
  <c r="G152" i="2"/>
  <c r="AK151" i="2"/>
  <c r="AO151" i="2" s="1"/>
  <c r="AI151" i="2"/>
  <c r="AE151" i="2"/>
  <c r="AD151" i="2"/>
  <c r="AA151" i="2"/>
  <c r="Z151" i="2"/>
  <c r="U151" i="2"/>
  <c r="T151" i="2"/>
  <c r="M151" i="2"/>
  <c r="L151" i="2"/>
  <c r="G151" i="2"/>
  <c r="AK150" i="2"/>
  <c r="AO150" i="2" s="1"/>
  <c r="AI150" i="2"/>
  <c r="AE150" i="2"/>
  <c r="AD150" i="2"/>
  <c r="AA150" i="2"/>
  <c r="Z150" i="2"/>
  <c r="U150" i="2"/>
  <c r="T150" i="2"/>
  <c r="M150" i="2"/>
  <c r="L150" i="2"/>
  <c r="G150" i="2"/>
  <c r="AI149" i="2"/>
  <c r="AE149" i="2"/>
  <c r="AD149" i="2"/>
  <c r="AA149" i="2"/>
  <c r="Z149" i="2"/>
  <c r="U149" i="2"/>
  <c r="T149" i="2"/>
  <c r="M149" i="2"/>
  <c r="L149" i="2"/>
  <c r="G149" i="2"/>
  <c r="AK148" i="2"/>
  <c r="AO148" i="2" s="1"/>
  <c r="AI148" i="2"/>
  <c r="AE148" i="2"/>
  <c r="AD148" i="2"/>
  <c r="AA148" i="2"/>
  <c r="Z148" i="2"/>
  <c r="U148" i="2"/>
  <c r="T148" i="2"/>
  <c r="M148" i="2"/>
  <c r="L148" i="2"/>
  <c r="G148" i="2"/>
  <c r="AK147" i="2"/>
  <c r="AO147" i="2" s="1"/>
  <c r="AI147" i="2"/>
  <c r="AE147" i="2"/>
  <c r="AD147" i="2"/>
  <c r="AA147" i="2"/>
  <c r="Z147" i="2"/>
  <c r="U147" i="2"/>
  <c r="T147" i="2"/>
  <c r="M147" i="2"/>
  <c r="L147" i="2"/>
  <c r="G147" i="2"/>
  <c r="AK146" i="2"/>
  <c r="AO146" i="2" s="1"/>
  <c r="AI146" i="2"/>
  <c r="AE146" i="2"/>
  <c r="AD146" i="2"/>
  <c r="AA146" i="2"/>
  <c r="Z146" i="2"/>
  <c r="U146" i="2"/>
  <c r="T146" i="2"/>
  <c r="M146" i="2"/>
  <c r="L146" i="2"/>
  <c r="G146" i="2"/>
  <c r="AW145" i="2"/>
  <c r="AK145" i="2"/>
  <c r="AO145" i="2" s="1"/>
  <c r="AE145" i="2"/>
  <c r="AD145" i="2"/>
  <c r="AA145" i="2"/>
  <c r="Z145" i="2"/>
  <c r="U145" i="2"/>
  <c r="T145" i="2"/>
  <c r="M145" i="2"/>
  <c r="L145" i="2"/>
  <c r="G145" i="2"/>
  <c r="AI144" i="2"/>
  <c r="AE144" i="2"/>
  <c r="AD144" i="2"/>
  <c r="AA144" i="2"/>
  <c r="Z144" i="2"/>
  <c r="U144" i="2"/>
  <c r="T144" i="2"/>
  <c r="M144" i="2"/>
  <c r="L144" i="2"/>
  <c r="G144" i="2"/>
  <c r="AW143" i="2"/>
  <c r="AK143" i="2"/>
  <c r="AO143" i="2" s="1"/>
  <c r="AE143" i="2"/>
  <c r="AD143" i="2"/>
  <c r="AA143" i="2"/>
  <c r="Z143" i="2"/>
  <c r="U143" i="2"/>
  <c r="T143" i="2"/>
  <c r="M143" i="2"/>
  <c r="L143" i="2"/>
  <c r="G143" i="2"/>
  <c r="AW142" i="2"/>
  <c r="AK142" i="2"/>
  <c r="AO142" i="2" s="1"/>
  <c r="AI142" i="2"/>
  <c r="AE142" i="2"/>
  <c r="AD142" i="2"/>
  <c r="AA142" i="2"/>
  <c r="Z142" i="2"/>
  <c r="U142" i="2"/>
  <c r="T142" i="2"/>
  <c r="M142" i="2"/>
  <c r="L142" i="2"/>
  <c r="G142" i="2"/>
  <c r="AW141" i="2"/>
  <c r="AK141" i="2"/>
  <c r="AO141" i="2" s="1"/>
  <c r="AI141" i="2"/>
  <c r="AE141" i="2"/>
  <c r="AD141" i="2"/>
  <c r="AA141" i="2"/>
  <c r="Z141" i="2"/>
  <c r="U141" i="2"/>
  <c r="T141" i="2"/>
  <c r="M141" i="2"/>
  <c r="L141" i="2"/>
  <c r="G141" i="2"/>
  <c r="AI140" i="2"/>
  <c r="AE140" i="2"/>
  <c r="AD140" i="2"/>
  <c r="AA140" i="2"/>
  <c r="Z140" i="2"/>
  <c r="U140" i="2"/>
  <c r="T140" i="2"/>
  <c r="M140" i="2"/>
  <c r="L140" i="2"/>
  <c r="G140" i="2"/>
  <c r="AW139" i="2"/>
  <c r="AK139" i="2"/>
  <c r="AO139" i="2" s="1"/>
  <c r="AI139" i="2"/>
  <c r="AE139" i="2"/>
  <c r="AD139" i="2"/>
  <c r="AA139" i="2"/>
  <c r="Z139" i="2"/>
  <c r="U139" i="2"/>
  <c r="T139" i="2"/>
  <c r="M139" i="2"/>
  <c r="L139" i="2"/>
  <c r="G139" i="2"/>
  <c r="AK138" i="2"/>
  <c r="AO138" i="2" s="1"/>
  <c r="AI138" i="2"/>
  <c r="AE138" i="2"/>
  <c r="AD138" i="2"/>
  <c r="AA138" i="2"/>
  <c r="Z138" i="2"/>
  <c r="U138" i="2"/>
  <c r="T138" i="2"/>
  <c r="M138" i="2"/>
  <c r="L138" i="2"/>
  <c r="G138" i="2"/>
  <c r="AK137" i="2"/>
  <c r="AO137" i="2" s="1"/>
  <c r="AI137" i="2"/>
  <c r="AE137" i="2"/>
  <c r="AD137" i="2"/>
  <c r="AA137" i="2"/>
  <c r="Z137" i="2"/>
  <c r="U137" i="2"/>
  <c r="T137" i="2"/>
  <c r="M137" i="2"/>
  <c r="L137" i="2"/>
  <c r="G137" i="2"/>
  <c r="AI136" i="2"/>
  <c r="AE136" i="2"/>
  <c r="AD136" i="2"/>
  <c r="AA136" i="2"/>
  <c r="Z136" i="2"/>
  <c r="U136" i="2"/>
  <c r="T136" i="2"/>
  <c r="M136" i="2"/>
  <c r="L136" i="2"/>
  <c r="G136" i="2"/>
  <c r="AI135" i="2"/>
  <c r="AE135" i="2"/>
  <c r="AD135" i="2"/>
  <c r="AA135" i="2"/>
  <c r="Z135" i="2"/>
  <c r="U135" i="2"/>
  <c r="T135" i="2"/>
  <c r="M135" i="2"/>
  <c r="L135" i="2"/>
  <c r="G135" i="2"/>
  <c r="AO134" i="2"/>
  <c r="AK134" i="2"/>
  <c r="AI134" i="2"/>
  <c r="AE134" i="2"/>
  <c r="AD134" i="2"/>
  <c r="AA134" i="2"/>
  <c r="Z134" i="2"/>
  <c r="U134" i="2"/>
  <c r="T134" i="2"/>
  <c r="M134" i="2"/>
  <c r="L134" i="2"/>
  <c r="G134" i="2"/>
  <c r="AI133" i="2"/>
  <c r="AE133" i="2"/>
  <c r="AD133" i="2"/>
  <c r="AA133" i="2"/>
  <c r="Z133" i="2"/>
  <c r="U133" i="2"/>
  <c r="T133" i="2"/>
  <c r="M133" i="2"/>
  <c r="L133" i="2"/>
  <c r="G133" i="2"/>
  <c r="AW132" i="2"/>
  <c r="AK132" i="2"/>
  <c r="AO132" i="2" s="1"/>
  <c r="AE132" i="2"/>
  <c r="AD132" i="2"/>
  <c r="AA132" i="2"/>
  <c r="Z132" i="2"/>
  <c r="U132" i="2"/>
  <c r="T132" i="2"/>
  <c r="M132" i="2"/>
  <c r="L132" i="2"/>
  <c r="G132" i="2"/>
  <c r="AW131" i="2"/>
  <c r="AK131" i="2"/>
  <c r="AO131" i="2" s="1"/>
  <c r="AI131" i="2"/>
  <c r="AE131" i="2"/>
  <c r="AD131" i="2"/>
  <c r="AA131" i="2"/>
  <c r="Z131" i="2"/>
  <c r="U131" i="2"/>
  <c r="T131" i="2"/>
  <c r="M131" i="2"/>
  <c r="L131" i="2"/>
  <c r="G131" i="2"/>
  <c r="AK130" i="2"/>
  <c r="AO130" i="2" s="1"/>
  <c r="AI130" i="2"/>
  <c r="AE130" i="2"/>
  <c r="AD130" i="2"/>
  <c r="AA130" i="2"/>
  <c r="Z130" i="2"/>
  <c r="U130" i="2"/>
  <c r="T130" i="2"/>
  <c r="M130" i="2"/>
  <c r="L130" i="2"/>
  <c r="G130" i="2"/>
  <c r="AI129" i="2"/>
  <c r="AE129" i="2"/>
  <c r="AD129" i="2"/>
  <c r="AA129" i="2"/>
  <c r="Z129" i="2"/>
  <c r="U129" i="2"/>
  <c r="T129" i="2"/>
  <c r="M129" i="2"/>
  <c r="L129" i="2"/>
  <c r="G129" i="2"/>
  <c r="AK128" i="2"/>
  <c r="AO128" i="2" s="1"/>
  <c r="AI128" i="2"/>
  <c r="AE128" i="2"/>
  <c r="AD128" i="2"/>
  <c r="AA128" i="2"/>
  <c r="Z128" i="2"/>
  <c r="U128" i="2"/>
  <c r="T128" i="2"/>
  <c r="M128" i="2"/>
  <c r="L128" i="2"/>
  <c r="G128" i="2"/>
  <c r="AK127" i="2"/>
  <c r="AO127" i="2" s="1"/>
  <c r="AI127" i="2"/>
  <c r="AE127" i="2"/>
  <c r="AD127" i="2"/>
  <c r="AA127" i="2"/>
  <c r="Z127" i="2"/>
  <c r="U127" i="2"/>
  <c r="T127" i="2"/>
  <c r="M127" i="2"/>
  <c r="L127" i="2"/>
  <c r="G127" i="2"/>
  <c r="AK126" i="2"/>
  <c r="AO126" i="2" s="1"/>
  <c r="AI126" i="2"/>
  <c r="AE126" i="2"/>
  <c r="AD126" i="2"/>
  <c r="AA126" i="2"/>
  <c r="Z126" i="2"/>
  <c r="U126" i="2"/>
  <c r="T126" i="2"/>
  <c r="M126" i="2"/>
  <c r="L126" i="2"/>
  <c r="G126" i="2"/>
  <c r="AW125" i="2"/>
  <c r="AK125" i="2"/>
  <c r="AI125" i="2"/>
  <c r="Z125" i="2"/>
  <c r="M125" i="2"/>
  <c r="G125" i="2"/>
  <c r="AK124" i="2"/>
  <c r="AO124" i="2" s="1"/>
  <c r="Z124" i="2"/>
  <c r="M124" i="2"/>
  <c r="G124" i="2"/>
  <c r="AW123" i="2"/>
  <c r="AK123" i="2"/>
  <c r="AO123" i="2" s="1"/>
  <c r="AI123" i="2"/>
  <c r="Z123" i="2"/>
  <c r="M123" i="2"/>
  <c r="G123" i="2"/>
  <c r="AW122" i="2"/>
  <c r="AK122" i="2"/>
  <c r="AO122" i="2" s="1"/>
  <c r="AI122" i="2"/>
  <c r="Z122" i="2"/>
  <c r="M122" i="2"/>
  <c r="G122" i="2"/>
  <c r="AK121" i="2"/>
  <c r="AO121" i="2" s="1"/>
  <c r="AI121" i="2"/>
  <c r="Z121" i="2"/>
  <c r="M121" i="2"/>
  <c r="G121" i="2"/>
  <c r="Z120" i="2"/>
  <c r="M120" i="2"/>
  <c r="G120" i="2"/>
  <c r="AW119" i="2"/>
  <c r="AK119" i="2"/>
  <c r="AO119" i="2" s="1"/>
  <c r="AI119" i="2"/>
  <c r="Z119" i="2"/>
  <c r="M119" i="2"/>
  <c r="G119" i="2"/>
  <c r="AW118" i="2"/>
  <c r="AK118" i="2"/>
  <c r="AO118" i="2" s="1"/>
  <c r="Z118" i="2"/>
  <c r="M118" i="2"/>
  <c r="G118" i="2"/>
  <c r="AW117" i="2"/>
  <c r="AK117" i="2"/>
  <c r="AO117" i="2" s="1"/>
  <c r="Z117" i="2"/>
  <c r="M117" i="2"/>
  <c r="G117" i="2"/>
  <c r="AK116" i="2"/>
  <c r="Z116" i="2"/>
  <c r="M116" i="2"/>
  <c r="G116" i="2"/>
  <c r="AW115" i="2"/>
  <c r="AK115" i="2"/>
  <c r="AO115" i="2" s="1"/>
  <c r="Z115" i="2"/>
  <c r="M115" i="2"/>
  <c r="G115" i="2"/>
  <c r="AW114" i="2"/>
  <c r="AK114" i="2"/>
  <c r="AO114" i="2" s="1"/>
  <c r="AI114" i="2"/>
  <c r="Z114" i="2"/>
  <c r="M114" i="2"/>
  <c r="G114" i="2"/>
  <c r="AK113" i="2"/>
  <c r="AO113" i="2" s="1"/>
  <c r="Z113" i="2"/>
  <c r="M113" i="2"/>
  <c r="G113" i="2"/>
  <c r="AK112" i="2"/>
  <c r="AO112" i="2" s="1"/>
  <c r="AI112" i="2"/>
  <c r="Z112" i="2"/>
  <c r="M112" i="2"/>
  <c r="G112" i="2"/>
  <c r="AK111" i="2"/>
  <c r="AO111" i="2" s="1"/>
  <c r="Z111" i="2"/>
  <c r="M111" i="2"/>
  <c r="G111" i="2"/>
  <c r="AI110" i="2"/>
  <c r="Z110" i="2"/>
  <c r="M110" i="2"/>
  <c r="G110" i="2"/>
  <c r="AW109" i="2"/>
  <c r="AK109" i="2"/>
  <c r="AO109" i="2" s="1"/>
  <c r="AI109" i="2"/>
  <c r="Z109" i="2"/>
  <c r="M109" i="2"/>
  <c r="G109" i="2"/>
  <c r="AK108" i="2"/>
  <c r="AO108" i="2" s="1"/>
  <c r="AI108" i="2"/>
  <c r="Z108" i="2"/>
  <c r="M108" i="2"/>
  <c r="G108" i="2"/>
  <c r="AO107" i="2"/>
  <c r="AI107" i="2"/>
  <c r="Z107" i="2"/>
  <c r="M107" i="2"/>
  <c r="G107" i="2"/>
  <c r="AK106" i="2"/>
  <c r="AO106" i="2" s="1"/>
  <c r="AI106" i="2"/>
  <c r="Z106" i="2"/>
  <c r="M106" i="2"/>
  <c r="G106" i="2"/>
  <c r="AW105" i="2"/>
  <c r="AK105" i="2"/>
  <c r="AO105" i="2" s="1"/>
  <c r="Z105" i="2"/>
  <c r="M105" i="2"/>
  <c r="G105" i="2"/>
  <c r="AI104" i="2"/>
  <c r="Z104" i="2"/>
  <c r="M104" i="2"/>
  <c r="G104" i="2"/>
  <c r="AK103" i="2"/>
  <c r="AO103" i="2" s="1"/>
  <c r="AI103" i="2"/>
  <c r="Z103" i="2"/>
  <c r="M103" i="2"/>
  <c r="G103" i="2"/>
  <c r="AW102" i="2"/>
  <c r="AK102" i="2"/>
  <c r="AI102" i="2"/>
  <c r="Z102" i="2"/>
  <c r="M102" i="2"/>
  <c r="G102" i="2"/>
  <c r="AK101" i="2"/>
  <c r="AO101" i="2" s="1"/>
  <c r="AI101" i="2"/>
  <c r="Z101" i="2"/>
  <c r="M101" i="2"/>
  <c r="G101" i="2"/>
  <c r="AW100" i="2"/>
  <c r="AO100" i="2"/>
  <c r="AI100" i="2"/>
  <c r="Z100" i="2"/>
  <c r="M100" i="2"/>
  <c r="G100" i="2"/>
  <c r="AW99" i="2"/>
  <c r="AK99" i="2"/>
  <c r="AO99" i="2" s="1"/>
  <c r="AI99" i="2"/>
  <c r="Z99" i="2"/>
  <c r="M99" i="2"/>
  <c r="G99" i="2"/>
  <c r="AW98" i="2"/>
  <c r="AK98" i="2"/>
  <c r="AO98" i="2" s="1"/>
  <c r="AI98" i="2"/>
  <c r="Z98" i="2"/>
  <c r="M98" i="2"/>
  <c r="G98" i="2"/>
  <c r="AW97" i="2"/>
  <c r="AK97" i="2"/>
  <c r="AO97" i="2" s="1"/>
  <c r="AI97" i="2"/>
  <c r="Z97" i="2"/>
  <c r="M97" i="2"/>
  <c r="G97" i="2"/>
  <c r="AW96" i="2"/>
  <c r="AK96" i="2"/>
  <c r="AO96" i="2" s="1"/>
  <c r="AI96" i="2"/>
  <c r="Z96" i="2"/>
  <c r="M96" i="2"/>
  <c r="G96" i="2"/>
  <c r="AW95" i="2"/>
  <c r="AK95" i="2"/>
  <c r="AO95" i="2" s="1"/>
  <c r="AI95" i="2"/>
  <c r="Z95" i="2"/>
  <c r="M95" i="2"/>
  <c r="G95" i="2"/>
  <c r="AK94" i="2"/>
  <c r="AO94" i="2" s="1"/>
  <c r="AI94" i="2"/>
  <c r="Z94" i="2"/>
  <c r="M94" i="2"/>
  <c r="G94" i="2"/>
  <c r="AK93" i="2"/>
  <c r="AO93" i="2" s="1"/>
  <c r="AI93" i="2"/>
  <c r="Z93" i="2"/>
  <c r="M93" i="2"/>
  <c r="G93" i="2"/>
  <c r="AW92" i="2"/>
  <c r="AK92" i="2"/>
  <c r="AO92" i="2" s="1"/>
  <c r="Z92" i="2"/>
  <c r="M92" i="2"/>
  <c r="G92" i="2"/>
  <c r="AW91" i="2"/>
  <c r="AO91" i="2"/>
  <c r="AK91" i="2"/>
  <c r="Z91" i="2"/>
  <c r="M91" i="2"/>
  <c r="G91" i="2"/>
  <c r="AW90" i="2"/>
  <c r="AK90" i="2"/>
  <c r="AO90" i="2" s="1"/>
  <c r="AI90" i="2"/>
  <c r="Z90" i="2"/>
  <c r="M90" i="2"/>
  <c r="G90" i="2"/>
  <c r="AW89" i="2"/>
  <c r="AK89" i="2"/>
  <c r="AO89" i="2" s="1"/>
  <c r="Z89" i="2"/>
  <c r="M89" i="2"/>
  <c r="G89" i="2"/>
  <c r="AW88" i="2"/>
  <c r="AK88" i="2"/>
  <c r="AO88" i="2" s="1"/>
  <c r="AI88" i="2"/>
  <c r="Z88" i="2"/>
  <c r="M88" i="2"/>
  <c r="G88" i="2"/>
  <c r="AK87" i="2"/>
  <c r="AO87" i="2" s="1"/>
  <c r="Z87" i="2"/>
  <c r="M87" i="2"/>
  <c r="G87" i="2"/>
  <c r="AW86" i="2"/>
  <c r="AK86" i="2"/>
  <c r="AO86" i="2" s="1"/>
  <c r="AI86" i="2"/>
  <c r="Z86" i="2"/>
  <c r="M86" i="2"/>
  <c r="G86" i="2"/>
  <c r="AW85" i="2"/>
  <c r="AO85" i="2"/>
  <c r="AI85" i="2"/>
  <c r="Z85" i="2"/>
  <c r="M85" i="2"/>
  <c r="G85" i="2"/>
  <c r="AW84" i="2"/>
  <c r="AO84" i="2"/>
  <c r="AK84" i="2"/>
  <c r="AI84" i="2"/>
  <c r="Z84" i="2"/>
  <c r="M84" i="2"/>
  <c r="G84" i="2"/>
  <c r="AK83" i="2"/>
  <c r="AO83" i="2" s="1"/>
  <c r="AI83" i="2"/>
  <c r="Z83" i="2"/>
  <c r="M83" i="2"/>
  <c r="G83" i="2"/>
  <c r="AW82" i="2"/>
  <c r="AK82" i="2"/>
  <c r="AO82" i="2" s="1"/>
  <c r="AI82" i="2"/>
  <c r="Z82" i="2"/>
  <c r="M82" i="2"/>
  <c r="G82" i="2"/>
  <c r="AW81" i="2"/>
  <c r="AK81" i="2"/>
  <c r="AO81" i="2" s="1"/>
  <c r="AI81" i="2"/>
  <c r="Z81" i="2"/>
  <c r="M81" i="2"/>
  <c r="G81" i="2"/>
  <c r="M80" i="2"/>
  <c r="L80" i="2"/>
  <c r="G80" i="2"/>
  <c r="M79" i="2"/>
  <c r="L79" i="2"/>
  <c r="G79" i="2"/>
  <c r="M78" i="2"/>
  <c r="L78" i="2"/>
  <c r="G78" i="2"/>
  <c r="M77" i="2"/>
  <c r="L77" i="2"/>
  <c r="G77" i="2"/>
  <c r="M76" i="2"/>
  <c r="L76" i="2"/>
  <c r="G76" i="2"/>
  <c r="M75" i="2"/>
  <c r="L75" i="2"/>
  <c r="G75" i="2"/>
  <c r="M74" i="2"/>
  <c r="L74" i="2"/>
  <c r="G74" i="2"/>
  <c r="M73" i="2"/>
  <c r="L73" i="2"/>
  <c r="G73" i="2"/>
  <c r="M72" i="2"/>
  <c r="L72" i="2"/>
  <c r="G72" i="2"/>
  <c r="M71" i="2"/>
  <c r="L71" i="2"/>
  <c r="G71" i="2"/>
  <c r="M70" i="2"/>
  <c r="L70" i="2"/>
  <c r="G70" i="2"/>
  <c r="M69" i="2"/>
  <c r="L69" i="2"/>
  <c r="G69" i="2"/>
  <c r="M68" i="2"/>
  <c r="L68" i="2"/>
  <c r="G68" i="2"/>
  <c r="M67" i="2"/>
  <c r="L67" i="2"/>
  <c r="G67" i="2"/>
  <c r="M66" i="2"/>
  <c r="L66" i="2"/>
  <c r="G66" i="2"/>
  <c r="M65" i="2"/>
  <c r="L65" i="2"/>
  <c r="G65" i="2"/>
  <c r="M64" i="2"/>
  <c r="L64" i="2"/>
  <c r="G64" i="2"/>
  <c r="M63" i="2"/>
  <c r="L63" i="2"/>
  <c r="G63" i="2"/>
  <c r="M62" i="2"/>
  <c r="L62" i="2"/>
  <c r="G62" i="2"/>
  <c r="AE61" i="2"/>
  <c r="AD61" i="2"/>
  <c r="AA61" i="2"/>
  <c r="Z61" i="2"/>
  <c r="U61" i="2"/>
  <c r="T61" i="2"/>
  <c r="M61" i="2"/>
  <c r="L61" i="2"/>
  <c r="G61" i="2"/>
  <c r="AW60" i="2"/>
  <c r="AK60" i="2"/>
  <c r="AO60" i="2" s="1"/>
  <c r="AE60" i="2"/>
  <c r="AD60" i="2"/>
  <c r="AA60" i="2"/>
  <c r="Z60" i="2"/>
  <c r="U60" i="2"/>
  <c r="T60" i="2"/>
  <c r="M60" i="2"/>
  <c r="L60" i="2"/>
  <c r="G60" i="2"/>
  <c r="AK59" i="2"/>
  <c r="AI59" i="2"/>
  <c r="AE59" i="2"/>
  <c r="AD59" i="2"/>
  <c r="AA59" i="2"/>
  <c r="Z59" i="2"/>
  <c r="U59" i="2"/>
  <c r="T59" i="2"/>
  <c r="M59" i="2"/>
  <c r="L59" i="2"/>
  <c r="G59" i="2"/>
  <c r="AO58" i="2"/>
  <c r="AK58" i="2"/>
  <c r="AE58" i="2"/>
  <c r="AD58" i="2"/>
  <c r="AA58" i="2"/>
  <c r="Z58" i="2"/>
  <c r="U58" i="2"/>
  <c r="T58" i="2"/>
  <c r="M58" i="2"/>
  <c r="L58" i="2"/>
  <c r="G58" i="2"/>
  <c r="AW57" i="2"/>
  <c r="AO57" i="2"/>
  <c r="AK57" i="2"/>
  <c r="AI57" i="2"/>
  <c r="AE57" i="2"/>
  <c r="AD57" i="2"/>
  <c r="AA57" i="2"/>
  <c r="Z57" i="2"/>
  <c r="U57" i="2"/>
  <c r="T57" i="2"/>
  <c r="M57" i="2"/>
  <c r="L57" i="2"/>
  <c r="G57" i="2"/>
  <c r="AW56" i="2"/>
  <c r="AK56" i="2"/>
  <c r="AO56" i="2" s="1"/>
  <c r="AI56" i="2"/>
  <c r="AE56" i="2"/>
  <c r="AD56" i="2"/>
  <c r="AA56" i="2"/>
  <c r="Z56" i="2"/>
  <c r="U56" i="2"/>
  <c r="T56" i="2"/>
  <c r="M56" i="2"/>
  <c r="L56" i="2"/>
  <c r="G56" i="2"/>
  <c r="AW55" i="2"/>
  <c r="AK55" i="2"/>
  <c r="AO55" i="2" s="1"/>
  <c r="AI55" i="2"/>
  <c r="AE55" i="2"/>
  <c r="AD55" i="2"/>
  <c r="AA55" i="2"/>
  <c r="Z55" i="2"/>
  <c r="U55" i="2"/>
  <c r="T55" i="2"/>
  <c r="M55" i="2"/>
  <c r="L55" i="2"/>
  <c r="G55" i="2"/>
  <c r="AW54" i="2"/>
  <c r="AK54" i="2"/>
  <c r="AO54" i="2" s="1"/>
  <c r="AI54" i="2"/>
  <c r="AE54" i="2"/>
  <c r="AD54" i="2"/>
  <c r="AA54" i="2"/>
  <c r="Z54" i="2"/>
  <c r="U54" i="2"/>
  <c r="T54" i="2"/>
  <c r="M54" i="2"/>
  <c r="L54" i="2"/>
  <c r="G54" i="2"/>
  <c r="AW53" i="2"/>
  <c r="AK53" i="2"/>
  <c r="AO53" i="2" s="1"/>
  <c r="AE53" i="2"/>
  <c r="AD53" i="2"/>
  <c r="AA53" i="2"/>
  <c r="Z53" i="2"/>
  <c r="U53" i="2"/>
  <c r="T53" i="2"/>
  <c r="M53" i="2"/>
  <c r="L53" i="2"/>
  <c r="G53" i="2"/>
  <c r="AW52" i="2"/>
  <c r="AK52" i="2"/>
  <c r="AO52" i="2" s="1"/>
  <c r="AI52" i="2"/>
  <c r="AE52" i="2"/>
  <c r="AD52" i="2"/>
  <c r="AA52" i="2"/>
  <c r="Z52" i="2"/>
  <c r="U52" i="2"/>
  <c r="T52" i="2"/>
  <c r="M52" i="2"/>
  <c r="L52" i="2"/>
  <c r="G52" i="2"/>
  <c r="AW51" i="2"/>
  <c r="AK51" i="2"/>
  <c r="AO51" i="2" s="1"/>
  <c r="AI51" i="2"/>
  <c r="AE51" i="2"/>
  <c r="AD51" i="2"/>
  <c r="AA51" i="2"/>
  <c r="Z51" i="2"/>
  <c r="U51" i="2"/>
  <c r="T51" i="2"/>
  <c r="M51" i="2"/>
  <c r="L51" i="2"/>
  <c r="G51" i="2"/>
  <c r="AK50" i="2"/>
  <c r="AO50" i="2" s="1"/>
  <c r="AI50" i="2"/>
  <c r="AE50" i="2"/>
  <c r="AD50" i="2"/>
  <c r="AA50" i="2"/>
  <c r="Z50" i="2"/>
  <c r="U50" i="2"/>
  <c r="T50" i="2"/>
  <c r="M50" i="2"/>
  <c r="L50" i="2"/>
  <c r="G50" i="2"/>
  <c r="AK49" i="2"/>
  <c r="AO49" i="2" s="1"/>
  <c r="AI49" i="2"/>
  <c r="AE49" i="2"/>
  <c r="AD49" i="2"/>
  <c r="AA49" i="2"/>
  <c r="Z49" i="2"/>
  <c r="U49" i="2"/>
  <c r="T49" i="2"/>
  <c r="M49" i="2"/>
  <c r="L49" i="2"/>
  <c r="G49" i="2"/>
  <c r="AO48" i="2"/>
  <c r="AK48" i="2"/>
  <c r="AI48" i="2"/>
  <c r="AE48" i="2"/>
  <c r="AD48" i="2"/>
  <c r="AA48" i="2"/>
  <c r="Z48" i="2"/>
  <c r="U48" i="2"/>
  <c r="T48" i="2"/>
  <c r="M48" i="2"/>
  <c r="L48" i="2"/>
  <c r="G48" i="2"/>
  <c r="AW47" i="2"/>
  <c r="AK47" i="2"/>
  <c r="AO47" i="2" s="1"/>
  <c r="AI47" i="2"/>
  <c r="AE47" i="2"/>
  <c r="AD47" i="2"/>
  <c r="AA47" i="2"/>
  <c r="Z47" i="2"/>
  <c r="U47" i="2"/>
  <c r="T47" i="2"/>
  <c r="M47" i="2"/>
  <c r="L47" i="2"/>
  <c r="G47" i="2"/>
  <c r="AW46" i="2"/>
  <c r="AK46" i="2"/>
  <c r="AO46" i="2" s="1"/>
  <c r="AI46" i="2"/>
  <c r="AE46" i="2"/>
  <c r="AD46" i="2"/>
  <c r="AA46" i="2"/>
  <c r="Z46" i="2"/>
  <c r="U46" i="2"/>
  <c r="T46" i="2"/>
  <c r="M46" i="2"/>
  <c r="L46" i="2"/>
  <c r="G46" i="2"/>
  <c r="AK45" i="2"/>
  <c r="AO45" i="2" s="1"/>
  <c r="AI45" i="2"/>
  <c r="AE45" i="2"/>
  <c r="AD45" i="2"/>
  <c r="AA45" i="2"/>
  <c r="Z45" i="2"/>
  <c r="U45" i="2"/>
  <c r="T45" i="2"/>
  <c r="M45" i="2"/>
  <c r="L45" i="2"/>
  <c r="G45" i="2"/>
  <c r="AE44" i="2"/>
  <c r="AD44" i="2"/>
  <c r="AA44" i="2"/>
  <c r="Z44" i="2"/>
  <c r="U44" i="2"/>
  <c r="T44" i="2"/>
  <c r="M44" i="2"/>
  <c r="L44" i="2"/>
  <c r="G44" i="2"/>
  <c r="AK43" i="2"/>
  <c r="AI43" i="2"/>
  <c r="AE43" i="2"/>
  <c r="AD43" i="2"/>
  <c r="AA43" i="2"/>
  <c r="Z43" i="2"/>
  <c r="U43" i="2"/>
  <c r="T43" i="2"/>
  <c r="M43" i="2"/>
  <c r="L43" i="2"/>
  <c r="G43" i="2"/>
  <c r="AE42" i="2"/>
  <c r="AD42" i="2"/>
  <c r="AA42" i="2"/>
  <c r="Z42" i="2"/>
  <c r="U42" i="2"/>
  <c r="T42" i="2"/>
  <c r="M42" i="2"/>
  <c r="L42" i="2"/>
  <c r="G42" i="2"/>
  <c r="AK41" i="2"/>
  <c r="AO41" i="2" s="1"/>
  <c r="AI41" i="2"/>
  <c r="AE41" i="2"/>
  <c r="AD41" i="2"/>
  <c r="AA41" i="2"/>
  <c r="Z41" i="2"/>
  <c r="U41" i="2"/>
  <c r="T41" i="2"/>
  <c r="M41" i="2"/>
  <c r="L41" i="2"/>
  <c r="G41" i="2"/>
  <c r="AW40" i="2"/>
  <c r="AO40" i="2"/>
  <c r="AK40" i="2"/>
  <c r="AI40" i="2"/>
  <c r="AE40" i="2"/>
  <c r="AD40" i="2"/>
  <c r="AA40" i="2"/>
  <c r="Z40" i="2"/>
  <c r="U40" i="2"/>
  <c r="T40" i="2"/>
  <c r="M40" i="2"/>
  <c r="L40" i="2"/>
  <c r="G40" i="2"/>
  <c r="AW39" i="2"/>
  <c r="AK39" i="2"/>
  <c r="AO39" i="2" s="1"/>
  <c r="AI39" i="2"/>
  <c r="AE39" i="2"/>
  <c r="AD39" i="2"/>
  <c r="AA39" i="2"/>
  <c r="Z39" i="2"/>
  <c r="U39" i="2"/>
  <c r="T39" i="2"/>
  <c r="M39" i="2"/>
  <c r="L39" i="2"/>
  <c r="G39" i="2"/>
  <c r="AW38" i="2"/>
  <c r="AK38" i="2"/>
  <c r="AO38" i="2" s="1"/>
  <c r="AI38" i="2"/>
  <c r="AE38" i="2"/>
  <c r="AD38" i="2"/>
  <c r="AA38" i="2"/>
  <c r="Z38" i="2"/>
  <c r="U38" i="2"/>
  <c r="T38" i="2"/>
  <c r="M38" i="2"/>
  <c r="L38" i="2"/>
  <c r="G38" i="2"/>
  <c r="AW37" i="2"/>
  <c r="AK37" i="2"/>
  <c r="AO37" i="2" s="1"/>
  <c r="AE37" i="2"/>
  <c r="AD37" i="2"/>
  <c r="AA37" i="2"/>
  <c r="Z37" i="2"/>
  <c r="U37" i="2"/>
  <c r="T37" i="2"/>
  <c r="M37" i="2"/>
  <c r="L37" i="2"/>
  <c r="G37" i="2"/>
  <c r="AW36" i="2"/>
  <c r="AK36" i="2"/>
  <c r="AO36" i="2" s="1"/>
  <c r="AI36" i="2"/>
  <c r="AE36" i="2"/>
  <c r="AD36" i="2"/>
  <c r="AA36" i="2"/>
  <c r="Z36" i="2"/>
  <c r="U36" i="2"/>
  <c r="T36" i="2"/>
  <c r="M36" i="2"/>
  <c r="L36" i="2"/>
  <c r="G36" i="2"/>
  <c r="AW35" i="2"/>
  <c r="AK35" i="2"/>
  <c r="AO35" i="2" s="1"/>
  <c r="AI35" i="2"/>
  <c r="AE35" i="2"/>
  <c r="AD35" i="2"/>
  <c r="AA35" i="2"/>
  <c r="Z35" i="2"/>
  <c r="U35" i="2"/>
  <c r="T35" i="2"/>
  <c r="M35" i="2"/>
  <c r="L35" i="2"/>
  <c r="G35" i="2"/>
  <c r="AE34" i="2"/>
  <c r="AD34" i="2"/>
  <c r="AA34" i="2"/>
  <c r="Z34" i="2"/>
  <c r="U34" i="2"/>
  <c r="T34" i="2"/>
  <c r="M34" i="2"/>
  <c r="L34" i="2"/>
  <c r="G34" i="2"/>
  <c r="AK33" i="2"/>
  <c r="AO33" i="2" s="1"/>
  <c r="AI33" i="2"/>
  <c r="AE33" i="2"/>
  <c r="AD33" i="2"/>
  <c r="AA33" i="2"/>
  <c r="Z33" i="2"/>
  <c r="U33" i="2"/>
  <c r="T33" i="2"/>
  <c r="M33" i="2"/>
  <c r="L33" i="2"/>
  <c r="G33" i="2"/>
  <c r="AK32" i="2"/>
  <c r="AO32" i="2" s="1"/>
  <c r="AI32" i="2"/>
  <c r="AE32" i="2"/>
  <c r="AD32" i="2"/>
  <c r="AA32" i="2"/>
  <c r="Z32" i="2"/>
  <c r="U32" i="2"/>
  <c r="T32" i="2"/>
  <c r="M32" i="2"/>
  <c r="L32" i="2"/>
  <c r="G32" i="2"/>
  <c r="AW31" i="2"/>
  <c r="AK31" i="2"/>
  <c r="AO31" i="2" s="1"/>
  <c r="AI31" i="2"/>
  <c r="AE31" i="2"/>
  <c r="AD31" i="2"/>
  <c r="AA31" i="2"/>
  <c r="Z31" i="2"/>
  <c r="U31" i="2"/>
  <c r="T31" i="2"/>
  <c r="M31" i="2"/>
  <c r="L31" i="2"/>
  <c r="G31" i="2"/>
  <c r="AW30" i="2"/>
  <c r="AK30" i="2"/>
  <c r="AO30" i="2" s="1"/>
  <c r="AI30" i="2"/>
  <c r="AE30" i="2"/>
  <c r="AD30" i="2"/>
  <c r="AA30" i="2"/>
  <c r="Z30" i="2"/>
  <c r="U30" i="2"/>
  <c r="T30" i="2"/>
  <c r="M30" i="2"/>
  <c r="L30" i="2"/>
  <c r="G30" i="2"/>
  <c r="AW29" i="2"/>
  <c r="AI29" i="2"/>
  <c r="AE29" i="2"/>
  <c r="AD29" i="2"/>
  <c r="AA29" i="2"/>
  <c r="Z29" i="2"/>
  <c r="U29" i="2"/>
  <c r="T29" i="2"/>
  <c r="M29" i="2"/>
  <c r="L29" i="2"/>
  <c r="G29" i="2"/>
  <c r="AK28" i="2"/>
  <c r="AO28" i="2" s="1"/>
  <c r="AE28" i="2"/>
  <c r="AD28" i="2"/>
  <c r="AA28" i="2"/>
  <c r="Z28" i="2"/>
  <c r="U28" i="2"/>
  <c r="T28" i="2"/>
  <c r="M28" i="2"/>
  <c r="L28" i="2"/>
  <c r="G28" i="2"/>
  <c r="AW27" i="2"/>
  <c r="AK27" i="2"/>
  <c r="AO27" i="2" s="1"/>
  <c r="AI27" i="2"/>
  <c r="AE27" i="2"/>
  <c r="AD27" i="2"/>
  <c r="AA27" i="2"/>
  <c r="Z27" i="2"/>
  <c r="U27" i="2"/>
  <c r="T27" i="2"/>
  <c r="M27" i="2"/>
  <c r="L27" i="2"/>
  <c r="G27" i="2"/>
  <c r="AW26" i="2"/>
  <c r="AK26" i="2"/>
  <c r="AO26" i="2" s="1"/>
  <c r="AI26" i="2"/>
  <c r="AE26" i="2"/>
  <c r="AD26" i="2"/>
  <c r="AA26" i="2"/>
  <c r="Z26" i="2"/>
  <c r="U26" i="2"/>
  <c r="T26" i="2"/>
  <c r="M26" i="2"/>
  <c r="L26" i="2"/>
  <c r="G26" i="2"/>
  <c r="AI25" i="2"/>
  <c r="AA25" i="2"/>
  <c r="Z25" i="2"/>
  <c r="U25" i="2"/>
  <c r="T25" i="2"/>
  <c r="M25" i="2"/>
  <c r="L25" i="2"/>
  <c r="G25" i="2"/>
  <c r="AW24" i="2"/>
  <c r="AK24" i="2"/>
  <c r="AO24" i="2" s="1"/>
  <c r="AI24" i="2"/>
  <c r="AE24" i="2"/>
  <c r="AD24" i="2"/>
  <c r="AA24" i="2"/>
  <c r="Z24" i="2"/>
  <c r="U24" i="2"/>
  <c r="T24" i="2"/>
  <c r="M24" i="2"/>
  <c r="L24" i="2"/>
  <c r="G24" i="2"/>
  <c r="AW23" i="2"/>
  <c r="AK23" i="2"/>
  <c r="AO23" i="2" s="1"/>
  <c r="AI23" i="2"/>
  <c r="AE23" i="2"/>
  <c r="AD23" i="2"/>
  <c r="AA23" i="2"/>
  <c r="Z23" i="2"/>
  <c r="U23" i="2"/>
  <c r="T23" i="2"/>
  <c r="M23" i="2"/>
  <c r="L23" i="2"/>
  <c r="G23" i="2"/>
  <c r="AK22" i="2"/>
  <c r="AO22" i="2" s="1"/>
  <c r="AE22" i="2"/>
  <c r="AD22" i="2"/>
  <c r="AA22" i="2"/>
  <c r="Z22" i="2"/>
  <c r="U22" i="2"/>
  <c r="T22" i="2"/>
  <c r="M22" i="2"/>
  <c r="L22" i="2"/>
  <c r="G22" i="2"/>
  <c r="AK21" i="2"/>
  <c r="AO21" i="2" s="1"/>
  <c r="AE21" i="2"/>
  <c r="AD21" i="2"/>
  <c r="AA21" i="2"/>
  <c r="Z21" i="2"/>
  <c r="U21" i="2"/>
  <c r="T21" i="2"/>
  <c r="M21" i="2"/>
  <c r="L21" i="2"/>
  <c r="G21" i="2"/>
  <c r="AI20" i="2"/>
  <c r="AE20" i="2"/>
  <c r="AD20" i="2"/>
  <c r="AA20" i="2"/>
  <c r="Z20" i="2"/>
  <c r="U20" i="2"/>
  <c r="T20" i="2"/>
  <c r="M20" i="2"/>
  <c r="L20" i="2"/>
  <c r="G20" i="2"/>
  <c r="AW19" i="2"/>
  <c r="AK19" i="2"/>
  <c r="AO19" i="2" s="1"/>
  <c r="AA19" i="2"/>
  <c r="Z19" i="2"/>
  <c r="U19" i="2"/>
  <c r="T19" i="2"/>
  <c r="M19" i="2"/>
  <c r="L19" i="2"/>
  <c r="G19" i="2"/>
  <c r="AK18" i="2"/>
  <c r="AO18" i="2" s="1"/>
  <c r="AI18" i="2"/>
  <c r="AA18" i="2"/>
  <c r="Z18" i="2"/>
  <c r="U18" i="2"/>
  <c r="T18" i="2"/>
  <c r="M18" i="2"/>
  <c r="L18" i="2"/>
  <c r="G18" i="2"/>
  <c r="AK17" i="2"/>
  <c r="AO17" i="2" s="1"/>
  <c r="AI17" i="2"/>
  <c r="AE17" i="2"/>
  <c r="AD17" i="2"/>
  <c r="AA17" i="2"/>
  <c r="Z17" i="2"/>
  <c r="U17" i="2"/>
  <c r="T17" i="2"/>
  <c r="M17" i="2"/>
  <c r="L17" i="2"/>
  <c r="G17" i="2"/>
  <c r="AK16" i="2"/>
  <c r="AO16" i="2" s="1"/>
  <c r="AI16" i="2"/>
  <c r="AE16" i="2"/>
  <c r="AD16" i="2"/>
  <c r="AA16" i="2"/>
  <c r="Z16" i="2"/>
  <c r="U16" i="2"/>
  <c r="T16" i="2"/>
  <c r="M16" i="2"/>
  <c r="L16" i="2"/>
  <c r="G16" i="2"/>
  <c r="AK15" i="2"/>
  <c r="AO15" i="2" s="1"/>
  <c r="AI15" i="2"/>
  <c r="AE15" i="2"/>
  <c r="AD15" i="2"/>
  <c r="AA15" i="2"/>
  <c r="Z15" i="2"/>
  <c r="U15" i="2"/>
  <c r="T15" i="2"/>
  <c r="M15" i="2"/>
  <c r="L15" i="2"/>
  <c r="G15" i="2"/>
  <c r="AW14" i="2"/>
  <c r="AK14" i="2"/>
  <c r="AO14" i="2" s="1"/>
  <c r="AI14" i="2"/>
  <c r="AE14" i="2"/>
  <c r="AD14" i="2"/>
  <c r="AA14" i="2"/>
  <c r="Z14" i="2"/>
  <c r="U14" i="2"/>
  <c r="T14" i="2"/>
  <c r="M14" i="2"/>
  <c r="L14" i="2"/>
  <c r="G14" i="2"/>
  <c r="AW13" i="2"/>
  <c r="AO13" i="2"/>
  <c r="AK13" i="2"/>
  <c r="AI13" i="2"/>
  <c r="AE13" i="2"/>
  <c r="AD13" i="2"/>
  <c r="AA13" i="2"/>
  <c r="Z13" i="2"/>
  <c r="U13" i="2"/>
  <c r="T13" i="2"/>
  <c r="M13" i="2"/>
  <c r="L13" i="2"/>
  <c r="G13" i="2"/>
  <c r="AW12" i="2"/>
  <c r="AK12" i="2"/>
  <c r="AO12" i="2" s="1"/>
  <c r="AI12" i="2"/>
  <c r="AE12" i="2"/>
  <c r="AD12" i="2"/>
  <c r="AA12" i="2"/>
  <c r="Z12" i="2"/>
  <c r="U12" i="2"/>
  <c r="T12" i="2"/>
  <c r="M12" i="2"/>
  <c r="L12" i="2"/>
  <c r="G12" i="2"/>
  <c r="AK11" i="2"/>
  <c r="AO11" i="2" s="1"/>
  <c r="AI11" i="2"/>
  <c r="AE11" i="2"/>
  <c r="AD11" i="2"/>
  <c r="AA11" i="2"/>
  <c r="Z11" i="2"/>
  <c r="U11" i="2"/>
  <c r="T11" i="2"/>
  <c r="M11" i="2"/>
  <c r="L11" i="2"/>
  <c r="G11" i="2"/>
  <c r="AK10" i="2"/>
  <c r="AO10" i="2" s="1"/>
  <c r="AA10" i="2"/>
  <c r="Z10" i="2"/>
  <c r="U10" i="2"/>
  <c r="T10" i="2"/>
  <c r="M10" i="2"/>
  <c r="L10" i="2"/>
  <c r="G10" i="2"/>
  <c r="AW9" i="2"/>
  <c r="AK9" i="2"/>
  <c r="AO9" i="2" s="1"/>
  <c r="AI9" i="2"/>
  <c r="AE9" i="2"/>
  <c r="AD9" i="2"/>
  <c r="AA9" i="2"/>
  <c r="Z9" i="2"/>
  <c r="U9" i="2"/>
  <c r="T9" i="2"/>
  <c r="M9" i="2"/>
  <c r="L9" i="2"/>
  <c r="G9" i="2"/>
  <c r="AK8" i="2"/>
  <c r="AO8" i="2" s="1"/>
  <c r="AI8" i="2"/>
  <c r="AE8" i="2"/>
  <c r="AD8" i="2"/>
  <c r="AA8" i="2"/>
  <c r="Z8" i="2"/>
  <c r="U8" i="2"/>
  <c r="T8" i="2"/>
  <c r="M8" i="2"/>
  <c r="L8" i="2"/>
  <c r="G8" i="2"/>
  <c r="AW7" i="2"/>
  <c r="AK7" i="2"/>
  <c r="AO7" i="2" s="1"/>
  <c r="AI7" i="2"/>
  <c r="AE7" i="2"/>
  <c r="AD7" i="2"/>
  <c r="AA7" i="2"/>
  <c r="Z7" i="2"/>
  <c r="U7" i="2"/>
  <c r="T7" i="2"/>
  <c r="M7" i="2"/>
  <c r="L7" i="2"/>
  <c r="G7" i="2"/>
  <c r="AK6" i="2"/>
  <c r="AO6" i="2" s="1"/>
  <c r="AI6" i="2"/>
  <c r="AE6" i="2"/>
  <c r="AD6" i="2"/>
  <c r="AA6" i="2"/>
  <c r="Z6" i="2"/>
  <c r="U6" i="2"/>
  <c r="T6" i="2"/>
  <c r="M6" i="2"/>
  <c r="L6" i="2"/>
  <c r="G6" i="2"/>
  <c r="AW5" i="2"/>
  <c r="AK5" i="2"/>
  <c r="AO5" i="2" s="1"/>
  <c r="AI5" i="2"/>
  <c r="AE5" i="2"/>
  <c r="AD5" i="2"/>
  <c r="AA5" i="2"/>
  <c r="Z5" i="2"/>
  <c r="U5" i="2"/>
  <c r="T5" i="2"/>
  <c r="M5" i="2"/>
  <c r="L5" i="2"/>
  <c r="G5" i="2"/>
  <c r="AW4" i="2"/>
  <c r="AK4" i="2"/>
  <c r="AO4" i="2" s="1"/>
  <c r="AI4" i="2"/>
  <c r="AI234" i="2" s="1"/>
  <c r="AE4" i="2"/>
  <c r="AD4" i="2"/>
  <c r="AA4" i="2"/>
  <c r="Z4" i="2"/>
  <c r="U4" i="2"/>
  <c r="T4" i="2"/>
  <c r="M4" i="2"/>
  <c r="L4" i="2"/>
  <c r="L233" i="2" s="1"/>
  <c r="G4" i="2"/>
  <c r="AW125" i="3"/>
  <c r="AK125" i="3"/>
  <c r="AI125" i="3"/>
  <c r="Z125" i="3"/>
  <c r="M125" i="3"/>
  <c r="G125" i="3"/>
  <c r="AK124" i="3"/>
  <c r="AO124" i="3" s="1"/>
  <c r="Z124" i="3"/>
  <c r="M124" i="3"/>
  <c r="G124" i="3"/>
  <c r="AW123" i="3"/>
  <c r="AK123" i="3"/>
  <c r="AO123" i="3" s="1"/>
  <c r="AI123" i="3"/>
  <c r="Z123" i="3"/>
  <c r="M123" i="3"/>
  <c r="G123" i="3"/>
  <c r="AW122" i="3"/>
  <c r="AK122" i="3"/>
  <c r="AO122" i="3" s="1"/>
  <c r="AI122" i="3"/>
  <c r="Z122" i="3"/>
  <c r="M122" i="3"/>
  <c r="G122" i="3"/>
  <c r="AK121" i="3"/>
  <c r="AO121" i="3" s="1"/>
  <c r="AI121" i="3"/>
  <c r="Z121" i="3"/>
  <c r="M121" i="3"/>
  <c r="G121" i="3"/>
  <c r="Z120" i="3"/>
  <c r="M120" i="3"/>
  <c r="G120" i="3"/>
  <c r="AW119" i="3"/>
  <c r="AK119" i="3"/>
  <c r="AO119" i="3" s="1"/>
  <c r="AI119" i="3"/>
  <c r="Z119" i="3"/>
  <c r="M119" i="3"/>
  <c r="G119" i="3"/>
  <c r="AW118" i="3"/>
  <c r="AK118" i="3"/>
  <c r="AO118" i="3" s="1"/>
  <c r="Z118" i="3"/>
  <c r="M118" i="3"/>
  <c r="G118" i="3"/>
  <c r="AW117" i="3"/>
  <c r="AK117" i="3"/>
  <c r="AO117" i="3" s="1"/>
  <c r="Z117" i="3"/>
  <c r="M117" i="3"/>
  <c r="G117" i="3"/>
  <c r="AK116" i="3"/>
  <c r="Z116" i="3"/>
  <c r="M116" i="3"/>
  <c r="G116" i="3"/>
  <c r="AW115" i="3"/>
  <c r="AK115" i="3"/>
  <c r="AO115" i="3" s="1"/>
  <c r="Z115" i="3"/>
  <c r="M115" i="3"/>
  <c r="G115" i="3"/>
  <c r="AW114" i="3"/>
  <c r="AK114" i="3"/>
  <c r="AO114" i="3" s="1"/>
  <c r="AI114" i="3"/>
  <c r="Z114" i="3"/>
  <c r="M114" i="3"/>
  <c r="G114" i="3"/>
  <c r="AK113" i="3"/>
  <c r="AO113" i="3" s="1"/>
  <c r="Z113" i="3"/>
  <c r="M113" i="3"/>
  <c r="G113" i="3"/>
  <c r="AK112" i="3"/>
  <c r="AO112" i="3" s="1"/>
  <c r="AI112" i="3"/>
  <c r="Z112" i="3"/>
  <c r="M112" i="3"/>
  <c r="G112" i="3"/>
  <c r="AK111" i="3"/>
  <c r="AO111" i="3" s="1"/>
  <c r="Z111" i="3"/>
  <c r="M111" i="3"/>
  <c r="G111" i="3"/>
  <c r="AI110" i="3"/>
  <c r="Z110" i="3"/>
  <c r="M110" i="3"/>
  <c r="G110" i="3"/>
  <c r="AW109" i="3"/>
  <c r="AK109" i="3"/>
  <c r="AO109" i="3" s="1"/>
  <c r="AI109" i="3"/>
  <c r="Z109" i="3"/>
  <c r="M109" i="3"/>
  <c r="G109" i="3"/>
  <c r="AK108" i="3"/>
  <c r="AO108" i="3" s="1"/>
  <c r="AI108" i="3"/>
  <c r="Z108" i="3"/>
  <c r="M108" i="3"/>
  <c r="G108" i="3"/>
  <c r="AO107" i="3"/>
  <c r="AI107" i="3"/>
  <c r="Z107" i="3"/>
  <c r="M107" i="3"/>
  <c r="G107" i="3"/>
  <c r="AK106" i="3"/>
  <c r="AO106" i="3" s="1"/>
  <c r="AI106" i="3"/>
  <c r="Z106" i="3"/>
  <c r="M106" i="3"/>
  <c r="G106" i="3"/>
  <c r="AW105" i="3"/>
  <c r="AK105" i="3"/>
  <c r="AO105" i="3" s="1"/>
  <c r="Z105" i="3"/>
  <c r="M105" i="3"/>
  <c r="G105" i="3"/>
  <c r="AI104" i="3"/>
  <c r="Z104" i="3"/>
  <c r="M104" i="3"/>
  <c r="G104" i="3"/>
  <c r="AK103" i="3"/>
  <c r="AO103" i="3" s="1"/>
  <c r="AI103" i="3"/>
  <c r="Z103" i="3"/>
  <c r="M103" i="3"/>
  <c r="G103" i="3"/>
  <c r="AW102" i="3"/>
  <c r="AK102" i="3"/>
  <c r="AI102" i="3"/>
  <c r="Z102" i="3"/>
  <c r="M102" i="3"/>
  <c r="G102" i="3"/>
  <c r="AK101" i="3"/>
  <c r="AO101" i="3" s="1"/>
  <c r="AI101" i="3"/>
  <c r="Z101" i="3"/>
  <c r="M101" i="3"/>
  <c r="G101" i="3"/>
  <c r="AW100" i="3"/>
  <c r="AO100" i="3"/>
  <c r="AI100" i="3"/>
  <c r="Z100" i="3"/>
  <c r="M100" i="3"/>
  <c r="G100" i="3"/>
  <c r="AW99" i="3"/>
  <c r="AK99" i="3"/>
  <c r="AO99" i="3" s="1"/>
  <c r="AI99" i="3"/>
  <c r="Z99" i="3"/>
  <c r="M99" i="3"/>
  <c r="G99" i="3"/>
  <c r="AW98" i="3"/>
  <c r="AK98" i="3"/>
  <c r="AO98" i="3" s="1"/>
  <c r="AI98" i="3"/>
  <c r="Z98" i="3"/>
  <c r="M98" i="3"/>
  <c r="G98" i="3"/>
  <c r="AW97" i="3"/>
  <c r="AK97" i="3"/>
  <c r="AO97" i="3" s="1"/>
  <c r="AI97" i="3"/>
  <c r="Z97" i="3"/>
  <c r="M97" i="3"/>
  <c r="G97" i="3"/>
  <c r="AW96" i="3"/>
  <c r="AK96" i="3"/>
  <c r="AO96" i="3" s="1"/>
  <c r="AI96" i="3"/>
  <c r="Z96" i="3"/>
  <c r="M96" i="3"/>
  <c r="G96" i="3"/>
  <c r="AW95" i="3"/>
  <c r="AK95" i="3"/>
  <c r="AO95" i="3" s="1"/>
  <c r="AI95" i="3"/>
  <c r="Z95" i="3"/>
  <c r="M95" i="3"/>
  <c r="G95" i="3"/>
  <c r="AK94" i="3"/>
  <c r="AO94" i="3" s="1"/>
  <c r="AI94" i="3"/>
  <c r="Z94" i="3"/>
  <c r="M94" i="3"/>
  <c r="G94" i="3"/>
  <c r="AK93" i="3"/>
  <c r="AO93" i="3" s="1"/>
  <c r="AI93" i="3"/>
  <c r="Z93" i="3"/>
  <c r="M93" i="3"/>
  <c r="G93" i="3"/>
  <c r="AW92" i="3"/>
  <c r="AK92" i="3"/>
  <c r="AO92" i="3" s="1"/>
  <c r="Z92" i="3"/>
  <c r="M92" i="3"/>
  <c r="G92" i="3"/>
  <c r="AW91" i="3"/>
  <c r="AK91" i="3"/>
  <c r="AO91" i="3" s="1"/>
  <c r="Z91" i="3"/>
  <c r="M91" i="3"/>
  <c r="G91" i="3"/>
  <c r="AW90" i="3"/>
  <c r="AK90" i="3"/>
  <c r="AO90" i="3" s="1"/>
  <c r="AI90" i="3"/>
  <c r="Z90" i="3"/>
  <c r="M90" i="3"/>
  <c r="G90" i="3"/>
  <c r="AW89" i="3"/>
  <c r="AK89" i="3"/>
  <c r="AO89" i="3" s="1"/>
  <c r="M89" i="3"/>
  <c r="G89" i="3"/>
  <c r="AW88" i="3"/>
  <c r="AK88" i="3"/>
  <c r="AO88" i="3" s="1"/>
  <c r="AI88" i="3"/>
  <c r="Z88" i="3"/>
  <c r="M88" i="3"/>
  <c r="G88" i="3"/>
  <c r="AK87" i="3"/>
  <c r="AO87" i="3" s="1"/>
  <c r="Z87" i="3"/>
  <c r="M87" i="3"/>
  <c r="G87" i="3"/>
  <c r="AW86" i="3"/>
  <c r="AK86" i="3"/>
  <c r="AO86" i="3" s="1"/>
  <c r="AI86" i="3"/>
  <c r="Z86" i="3"/>
  <c r="M86" i="3"/>
  <c r="G86" i="3"/>
  <c r="AW85" i="3"/>
  <c r="AO85" i="3"/>
  <c r="AI85" i="3"/>
  <c r="Z85" i="3"/>
  <c r="M85" i="3"/>
  <c r="G85" i="3"/>
  <c r="AW84" i="3"/>
  <c r="AK84" i="3"/>
  <c r="AO84" i="3" s="1"/>
  <c r="AI84" i="3"/>
  <c r="Z84" i="3"/>
  <c r="M84" i="3"/>
  <c r="G84" i="3"/>
  <c r="AK83" i="3"/>
  <c r="AO83" i="3" s="1"/>
  <c r="AI83" i="3"/>
  <c r="Z83" i="3"/>
  <c r="M83" i="3"/>
  <c r="G83" i="3"/>
  <c r="AW82" i="3"/>
  <c r="AK82" i="3"/>
  <c r="AO82" i="3" s="1"/>
  <c r="AI82" i="3"/>
  <c r="Z82" i="3"/>
  <c r="M82" i="3"/>
  <c r="G82" i="3"/>
  <c r="AW81" i="3"/>
  <c r="AK81" i="3"/>
  <c r="AO81" i="3" s="1"/>
  <c r="AI81" i="3"/>
  <c r="Z81" i="3"/>
  <c r="M81" i="3"/>
  <c r="G81" i="3"/>
  <c r="M80" i="3"/>
  <c r="L80" i="3"/>
  <c r="G80" i="3"/>
  <c r="M79" i="3"/>
  <c r="L79" i="3"/>
  <c r="G79" i="3"/>
  <c r="M78" i="3"/>
  <c r="L78" i="3"/>
  <c r="G78" i="3"/>
  <c r="M77" i="3"/>
  <c r="L77" i="3"/>
  <c r="G77" i="3"/>
  <c r="M76" i="3"/>
  <c r="L76" i="3"/>
  <c r="G76" i="3"/>
  <c r="M75" i="3"/>
  <c r="L75" i="3"/>
  <c r="G75" i="3"/>
  <c r="M74" i="3"/>
  <c r="L74" i="3"/>
  <c r="G74" i="3"/>
  <c r="M73" i="3"/>
  <c r="L73" i="3"/>
  <c r="G73" i="3"/>
  <c r="M72" i="3"/>
  <c r="L72" i="3"/>
  <c r="G72" i="3"/>
  <c r="M71" i="3"/>
  <c r="L71" i="3"/>
  <c r="G71" i="3"/>
  <c r="M70" i="3"/>
  <c r="L70" i="3"/>
  <c r="G70" i="3"/>
  <c r="M69" i="3"/>
  <c r="L69" i="3"/>
  <c r="G69" i="3"/>
  <c r="M68" i="3"/>
  <c r="L68" i="3"/>
  <c r="G68" i="3"/>
  <c r="M67" i="3"/>
  <c r="L67" i="3"/>
  <c r="G67" i="3"/>
  <c r="M66" i="3"/>
  <c r="L66" i="3"/>
  <c r="G66" i="3"/>
  <c r="M65" i="3"/>
  <c r="L65" i="3"/>
  <c r="G65" i="3"/>
  <c r="M64" i="3"/>
  <c r="L64" i="3"/>
  <c r="G64" i="3"/>
  <c r="M63" i="3"/>
  <c r="L63" i="3"/>
  <c r="G63" i="3"/>
  <c r="M62" i="3"/>
  <c r="L62" i="3"/>
  <c r="G62" i="3"/>
  <c r="AE61" i="3"/>
  <c r="AD61" i="3"/>
  <c r="AA61" i="3"/>
  <c r="Z61" i="3"/>
  <c r="U61" i="3"/>
  <c r="T61" i="3"/>
  <c r="M61" i="3"/>
  <c r="L61" i="3"/>
  <c r="G61" i="3"/>
  <c r="AW60" i="3"/>
  <c r="AK60" i="3"/>
  <c r="AO60" i="3" s="1"/>
  <c r="AE60" i="3"/>
  <c r="AD60" i="3"/>
  <c r="AA60" i="3"/>
  <c r="Z60" i="3"/>
  <c r="U60" i="3"/>
  <c r="T60" i="3"/>
  <c r="M60" i="3"/>
  <c r="L60" i="3"/>
  <c r="G60" i="3"/>
  <c r="AK59" i="3"/>
  <c r="AI59" i="3"/>
  <c r="AE59" i="3"/>
  <c r="AD59" i="3"/>
  <c r="AA59" i="3"/>
  <c r="Z59" i="3"/>
  <c r="U59" i="3"/>
  <c r="T59" i="3"/>
  <c r="M59" i="3"/>
  <c r="L59" i="3"/>
  <c r="G59" i="3"/>
  <c r="AK58" i="3"/>
  <c r="AO58" i="3" s="1"/>
  <c r="AE58" i="3"/>
  <c r="AD58" i="3"/>
  <c r="AA58" i="3"/>
  <c r="Z58" i="3"/>
  <c r="U58" i="3"/>
  <c r="T58" i="3"/>
  <c r="M58" i="3"/>
  <c r="L58" i="3"/>
  <c r="G58" i="3"/>
  <c r="AW57" i="3"/>
  <c r="AK57" i="3"/>
  <c r="AO57" i="3" s="1"/>
  <c r="AI57" i="3"/>
  <c r="AE57" i="3"/>
  <c r="AD57" i="3"/>
  <c r="AA57" i="3"/>
  <c r="Z57" i="3"/>
  <c r="U57" i="3"/>
  <c r="T57" i="3"/>
  <c r="M57" i="3"/>
  <c r="L57" i="3"/>
  <c r="G57" i="3"/>
  <c r="AW56" i="3"/>
  <c r="AK56" i="3"/>
  <c r="AO56" i="3" s="1"/>
  <c r="AI56" i="3"/>
  <c r="AE56" i="3"/>
  <c r="AD56" i="3"/>
  <c r="AA56" i="3"/>
  <c r="Z56" i="3"/>
  <c r="U56" i="3"/>
  <c r="T56" i="3"/>
  <c r="M56" i="3"/>
  <c r="L56" i="3"/>
  <c r="G56" i="3"/>
  <c r="AW55" i="3"/>
  <c r="AK55" i="3"/>
  <c r="AO55" i="3" s="1"/>
  <c r="AI55" i="3"/>
  <c r="AE55" i="3"/>
  <c r="AD55" i="3"/>
  <c r="AA55" i="3"/>
  <c r="Z55" i="3"/>
  <c r="U55" i="3"/>
  <c r="T55" i="3"/>
  <c r="M55" i="3"/>
  <c r="L55" i="3"/>
  <c r="G55" i="3"/>
  <c r="AW54" i="3"/>
  <c r="AK54" i="3"/>
  <c r="AO54" i="3" s="1"/>
  <c r="AI54" i="3"/>
  <c r="AE54" i="3"/>
  <c r="AD54" i="3"/>
  <c r="AA54" i="3"/>
  <c r="Z54" i="3"/>
  <c r="U54" i="3"/>
  <c r="T54" i="3"/>
  <c r="M54" i="3"/>
  <c r="L54" i="3"/>
  <c r="G54" i="3"/>
  <c r="AW53" i="3"/>
  <c r="AK53" i="3"/>
  <c r="AO53" i="3" s="1"/>
  <c r="AE53" i="3"/>
  <c r="AD53" i="3"/>
  <c r="AA53" i="3"/>
  <c r="Z53" i="3"/>
  <c r="U53" i="3"/>
  <c r="T53" i="3"/>
  <c r="M53" i="3"/>
  <c r="L53" i="3"/>
  <c r="G53" i="3"/>
  <c r="AW52" i="3"/>
  <c r="AK52" i="3"/>
  <c r="AO52" i="3" s="1"/>
  <c r="AI52" i="3"/>
  <c r="AE52" i="3"/>
  <c r="AD52" i="3"/>
  <c r="AA52" i="3"/>
  <c r="Z52" i="3"/>
  <c r="U52" i="3"/>
  <c r="T52" i="3"/>
  <c r="M52" i="3"/>
  <c r="L52" i="3"/>
  <c r="G52" i="3"/>
  <c r="AW51" i="3"/>
  <c r="AK51" i="3"/>
  <c r="AO51" i="3" s="1"/>
  <c r="AI51" i="3"/>
  <c r="AE51" i="3"/>
  <c r="AD51" i="3"/>
  <c r="AA51" i="3"/>
  <c r="Z51" i="3"/>
  <c r="U51" i="3"/>
  <c r="T51" i="3"/>
  <c r="M51" i="3"/>
  <c r="L51" i="3"/>
  <c r="G51" i="3"/>
  <c r="AK50" i="3"/>
  <c r="AO50" i="3" s="1"/>
  <c r="AI50" i="3"/>
  <c r="AE50" i="3"/>
  <c r="AD50" i="3"/>
  <c r="AA50" i="3"/>
  <c r="Z50" i="3"/>
  <c r="U50" i="3"/>
  <c r="T50" i="3"/>
  <c r="M50" i="3"/>
  <c r="L50" i="3"/>
  <c r="G50" i="3"/>
  <c r="AK49" i="3"/>
  <c r="AO49" i="3" s="1"/>
  <c r="AI49" i="3"/>
  <c r="AE49" i="3"/>
  <c r="AD49" i="3"/>
  <c r="AA49" i="3"/>
  <c r="Z49" i="3"/>
  <c r="U49" i="3"/>
  <c r="T49" i="3"/>
  <c r="M49" i="3"/>
  <c r="L49" i="3"/>
  <c r="G49" i="3"/>
  <c r="AK48" i="3"/>
  <c r="AO48" i="3" s="1"/>
  <c r="AI48" i="3"/>
  <c r="AE48" i="3"/>
  <c r="AD48" i="3"/>
  <c r="AA48" i="3"/>
  <c r="Z48" i="3"/>
  <c r="U48" i="3"/>
  <c r="T48" i="3"/>
  <c r="M48" i="3"/>
  <c r="L48" i="3"/>
  <c r="G48" i="3"/>
  <c r="AW47" i="3"/>
  <c r="AK47" i="3"/>
  <c r="AO47" i="3" s="1"/>
  <c r="AI47" i="3"/>
  <c r="AE47" i="3"/>
  <c r="AD47" i="3"/>
  <c r="AA47" i="3"/>
  <c r="Z47" i="3"/>
  <c r="U47" i="3"/>
  <c r="T47" i="3"/>
  <c r="M47" i="3"/>
  <c r="L47" i="3"/>
  <c r="G47" i="3"/>
  <c r="AW46" i="3"/>
  <c r="AK46" i="3"/>
  <c r="AO46" i="3" s="1"/>
  <c r="AI46" i="3"/>
  <c r="AE46" i="3"/>
  <c r="AD46" i="3"/>
  <c r="AA46" i="3"/>
  <c r="Z46" i="3"/>
  <c r="U46" i="3"/>
  <c r="T46" i="3"/>
  <c r="M46" i="3"/>
  <c r="L46" i="3"/>
  <c r="G46" i="3"/>
  <c r="AK45" i="3"/>
  <c r="AO45" i="3" s="1"/>
  <c r="AI45" i="3"/>
  <c r="AE45" i="3"/>
  <c r="AD45" i="3"/>
  <c r="AA45" i="3"/>
  <c r="Z45" i="3"/>
  <c r="U45" i="3"/>
  <c r="T45" i="3"/>
  <c r="M45" i="3"/>
  <c r="L45" i="3"/>
  <c r="G45" i="3"/>
  <c r="AE44" i="3"/>
  <c r="AD44" i="3"/>
  <c r="AA44" i="3"/>
  <c r="Z44" i="3"/>
  <c r="U44" i="3"/>
  <c r="T44" i="3"/>
  <c r="M44" i="3"/>
  <c r="L44" i="3"/>
  <c r="G44" i="3"/>
  <c r="AK43" i="3"/>
  <c r="AI43" i="3"/>
  <c r="AE43" i="3"/>
  <c r="AD43" i="3"/>
  <c r="AA43" i="3"/>
  <c r="Z43" i="3"/>
  <c r="U43" i="3"/>
  <c r="T43" i="3"/>
  <c r="M43" i="3"/>
  <c r="L43" i="3"/>
  <c r="G43" i="3"/>
  <c r="AE42" i="3"/>
  <c r="AD42" i="3"/>
  <c r="AA42" i="3"/>
  <c r="Z42" i="3"/>
  <c r="U42" i="3"/>
  <c r="T42" i="3"/>
  <c r="M42" i="3"/>
  <c r="L42" i="3"/>
  <c r="G42" i="3"/>
  <c r="AK41" i="3"/>
  <c r="AO41" i="3" s="1"/>
  <c r="AI41" i="3"/>
  <c r="AE41" i="3"/>
  <c r="AD41" i="3"/>
  <c r="AA41" i="3"/>
  <c r="Z41" i="3"/>
  <c r="U41" i="3"/>
  <c r="T41" i="3"/>
  <c r="M41" i="3"/>
  <c r="L41" i="3"/>
  <c r="G41" i="3"/>
  <c r="AW40" i="3"/>
  <c r="AK40" i="3"/>
  <c r="AO40" i="3" s="1"/>
  <c r="AI40" i="3"/>
  <c r="AE40" i="3"/>
  <c r="AD40" i="3"/>
  <c r="AA40" i="3"/>
  <c r="Z40" i="3"/>
  <c r="U40" i="3"/>
  <c r="T40" i="3"/>
  <c r="M40" i="3"/>
  <c r="L40" i="3"/>
  <c r="G40" i="3"/>
  <c r="AW39" i="3"/>
  <c r="AK39" i="3"/>
  <c r="AO39" i="3" s="1"/>
  <c r="AI39" i="3"/>
  <c r="AE39" i="3"/>
  <c r="AD39" i="3"/>
  <c r="AA39" i="3"/>
  <c r="Z39" i="3"/>
  <c r="U39" i="3"/>
  <c r="T39" i="3"/>
  <c r="M39" i="3"/>
  <c r="L39" i="3"/>
  <c r="G39" i="3"/>
  <c r="AW38" i="3"/>
  <c r="AK38" i="3"/>
  <c r="AO38" i="3" s="1"/>
  <c r="AI38" i="3"/>
  <c r="AE38" i="3"/>
  <c r="AD38" i="3"/>
  <c r="AA38" i="3"/>
  <c r="Z38" i="3"/>
  <c r="U38" i="3"/>
  <c r="T38" i="3"/>
  <c r="M38" i="3"/>
  <c r="L38" i="3"/>
  <c r="G38" i="3"/>
  <c r="AW37" i="3"/>
  <c r="AK37" i="3"/>
  <c r="AO37" i="3" s="1"/>
  <c r="AE37" i="3"/>
  <c r="AD37" i="3"/>
  <c r="AA37" i="3"/>
  <c r="Z37" i="3"/>
  <c r="U37" i="3"/>
  <c r="T37" i="3"/>
  <c r="M37" i="3"/>
  <c r="L37" i="3"/>
  <c r="G37" i="3"/>
  <c r="AW36" i="3"/>
  <c r="AK36" i="3"/>
  <c r="AO36" i="3" s="1"/>
  <c r="AI36" i="3"/>
  <c r="AE36" i="3"/>
  <c r="AD36" i="3"/>
  <c r="AA36" i="3"/>
  <c r="Z36" i="3"/>
  <c r="U36" i="3"/>
  <c r="T36" i="3"/>
  <c r="M36" i="3"/>
  <c r="L36" i="3"/>
  <c r="G36" i="3"/>
  <c r="AW35" i="3"/>
  <c r="AK35" i="3"/>
  <c r="AO35" i="3" s="1"/>
  <c r="AI35" i="3"/>
  <c r="AE35" i="3"/>
  <c r="AD35" i="3"/>
  <c r="AA35" i="3"/>
  <c r="Z35" i="3"/>
  <c r="U35" i="3"/>
  <c r="T35" i="3"/>
  <c r="M35" i="3"/>
  <c r="L35" i="3"/>
  <c r="G35" i="3"/>
  <c r="AE34" i="3"/>
  <c r="AD34" i="3"/>
  <c r="AA34" i="3"/>
  <c r="Z34" i="3"/>
  <c r="U34" i="3"/>
  <c r="T34" i="3"/>
  <c r="M34" i="3"/>
  <c r="L34" i="3"/>
  <c r="G34" i="3"/>
  <c r="AK33" i="3"/>
  <c r="AO33" i="3" s="1"/>
  <c r="AI33" i="3"/>
  <c r="AE33" i="3"/>
  <c r="AD33" i="3"/>
  <c r="AA33" i="3"/>
  <c r="Z33" i="3"/>
  <c r="U33" i="3"/>
  <c r="T33" i="3"/>
  <c r="M33" i="3"/>
  <c r="L33" i="3"/>
  <c r="G33" i="3"/>
  <c r="AK32" i="3"/>
  <c r="AO32" i="3" s="1"/>
  <c r="AI32" i="3"/>
  <c r="AE32" i="3"/>
  <c r="AD32" i="3"/>
  <c r="AA32" i="3"/>
  <c r="Z32" i="3"/>
  <c r="U32" i="3"/>
  <c r="T32" i="3"/>
  <c r="M32" i="3"/>
  <c r="L32" i="3"/>
  <c r="G32" i="3"/>
  <c r="AW31" i="3"/>
  <c r="AK31" i="3"/>
  <c r="AO31" i="3" s="1"/>
  <c r="AI31" i="3"/>
  <c r="AE31" i="3"/>
  <c r="AD31" i="3"/>
  <c r="AA31" i="3"/>
  <c r="Z31" i="3"/>
  <c r="U31" i="3"/>
  <c r="T31" i="3"/>
  <c r="M31" i="3"/>
  <c r="L31" i="3"/>
  <c r="G31" i="3"/>
  <c r="AW30" i="3"/>
  <c r="AK30" i="3"/>
  <c r="AO30" i="3" s="1"/>
  <c r="AI30" i="3"/>
  <c r="AE30" i="3"/>
  <c r="AD30" i="3"/>
  <c r="AA30" i="3"/>
  <c r="Z30" i="3"/>
  <c r="U30" i="3"/>
  <c r="T30" i="3"/>
  <c r="M30" i="3"/>
  <c r="L30" i="3"/>
  <c r="G30" i="3"/>
  <c r="AW29" i="3"/>
  <c r="AI29" i="3"/>
  <c r="AE29" i="3"/>
  <c r="AD29" i="3"/>
  <c r="AA29" i="3"/>
  <c r="Z29" i="3"/>
  <c r="U29" i="3"/>
  <c r="T29" i="3"/>
  <c r="M29" i="3"/>
  <c r="L29" i="3"/>
  <c r="G29" i="3"/>
  <c r="AK28" i="3"/>
  <c r="AO28" i="3" s="1"/>
  <c r="AE28" i="3"/>
  <c r="AD28" i="3"/>
  <c r="AA28" i="3"/>
  <c r="Z28" i="3"/>
  <c r="U28" i="3"/>
  <c r="T28" i="3"/>
  <c r="M28" i="3"/>
  <c r="L28" i="3"/>
  <c r="G28" i="3"/>
  <c r="AW27" i="3"/>
  <c r="AK27" i="3"/>
  <c r="AO27" i="3" s="1"/>
  <c r="AI27" i="3"/>
  <c r="AE27" i="3"/>
  <c r="AD27" i="3"/>
  <c r="AA27" i="3"/>
  <c r="Z27" i="3"/>
  <c r="U27" i="3"/>
  <c r="T27" i="3"/>
  <c r="M27" i="3"/>
  <c r="L27" i="3"/>
  <c r="G27" i="3"/>
  <c r="AW26" i="3"/>
  <c r="AK26" i="3"/>
  <c r="AO26" i="3" s="1"/>
  <c r="AI26" i="3"/>
  <c r="AE26" i="3"/>
  <c r="AD26" i="3"/>
  <c r="AA26" i="3"/>
  <c r="Z26" i="3"/>
  <c r="U26" i="3"/>
  <c r="T26" i="3"/>
  <c r="M26" i="3"/>
  <c r="L26" i="3"/>
  <c r="G26" i="3"/>
  <c r="AI25" i="3"/>
  <c r="AA25" i="3"/>
  <c r="Z25" i="3"/>
  <c r="U25" i="3"/>
  <c r="T25" i="3"/>
  <c r="M25" i="3"/>
  <c r="L25" i="3"/>
  <c r="G25" i="3"/>
  <c r="AW24" i="3"/>
  <c r="AK24" i="3"/>
  <c r="AO24" i="3" s="1"/>
  <c r="AI24" i="3"/>
  <c r="AE24" i="3"/>
  <c r="AD24" i="3"/>
  <c r="AA24" i="3"/>
  <c r="Z24" i="3"/>
  <c r="U24" i="3"/>
  <c r="T24" i="3"/>
  <c r="M24" i="3"/>
  <c r="L24" i="3"/>
  <c r="G24" i="3"/>
  <c r="AW23" i="3"/>
  <c r="AK23" i="3"/>
  <c r="AO23" i="3" s="1"/>
  <c r="AI23" i="3"/>
  <c r="AE23" i="3"/>
  <c r="AD23" i="3"/>
  <c r="AA23" i="3"/>
  <c r="Z23" i="3"/>
  <c r="U23" i="3"/>
  <c r="T23" i="3"/>
  <c r="M23" i="3"/>
  <c r="L23" i="3"/>
  <c r="G23" i="3"/>
  <c r="AK22" i="3"/>
  <c r="AO22" i="3" s="1"/>
  <c r="AE22" i="3"/>
  <c r="AD22" i="3"/>
  <c r="AA22" i="3"/>
  <c r="Z22" i="3"/>
  <c r="U22" i="3"/>
  <c r="T22" i="3"/>
  <c r="M22" i="3"/>
  <c r="L22" i="3"/>
  <c r="G22" i="3"/>
  <c r="AK21" i="3"/>
  <c r="AO21" i="3" s="1"/>
  <c r="AE21" i="3"/>
  <c r="AD21" i="3"/>
  <c r="AA21" i="3"/>
  <c r="Z21" i="3"/>
  <c r="U21" i="3"/>
  <c r="T21" i="3"/>
  <c r="M21" i="3"/>
  <c r="L21" i="3"/>
  <c r="G21" i="3"/>
  <c r="AI20" i="3"/>
  <c r="AE20" i="3"/>
  <c r="AD20" i="3"/>
  <c r="AA20" i="3"/>
  <c r="Z20" i="3"/>
  <c r="U20" i="3"/>
  <c r="T20" i="3"/>
  <c r="M20" i="3"/>
  <c r="L20" i="3"/>
  <c r="G20" i="3"/>
  <c r="AW19" i="3"/>
  <c r="AK19" i="3"/>
  <c r="AO19" i="3" s="1"/>
  <c r="AA19" i="3"/>
  <c r="Z19" i="3"/>
  <c r="U19" i="3"/>
  <c r="T19" i="3"/>
  <c r="M19" i="3"/>
  <c r="L19" i="3"/>
  <c r="G19" i="3"/>
  <c r="AK18" i="3"/>
  <c r="AO18" i="3" s="1"/>
  <c r="AI18" i="3"/>
  <c r="AA18" i="3"/>
  <c r="Z18" i="3"/>
  <c r="U18" i="3"/>
  <c r="T18" i="3"/>
  <c r="M18" i="3"/>
  <c r="L18" i="3"/>
  <c r="G18" i="3"/>
  <c r="AK17" i="3"/>
  <c r="AO17" i="3" s="1"/>
  <c r="AI17" i="3"/>
  <c r="AE17" i="3"/>
  <c r="AD17" i="3"/>
  <c r="AA17" i="3"/>
  <c r="Z17" i="3"/>
  <c r="U17" i="3"/>
  <c r="T17" i="3"/>
  <c r="M17" i="3"/>
  <c r="L17" i="3"/>
  <c r="G17" i="3"/>
  <c r="AK16" i="3"/>
  <c r="AO16" i="3" s="1"/>
  <c r="AI16" i="3"/>
  <c r="AE16" i="3"/>
  <c r="AD16" i="3"/>
  <c r="AA16" i="3"/>
  <c r="Z16" i="3"/>
  <c r="U16" i="3"/>
  <c r="T16" i="3"/>
  <c r="M16" i="3"/>
  <c r="L16" i="3"/>
  <c r="G16" i="3"/>
  <c r="AO15" i="3"/>
  <c r="AK15" i="3"/>
  <c r="AI15" i="3"/>
  <c r="AE15" i="3"/>
  <c r="AD15" i="3"/>
  <c r="AA15" i="3"/>
  <c r="Z15" i="3"/>
  <c r="U15" i="3"/>
  <c r="T15" i="3"/>
  <c r="M15" i="3"/>
  <c r="L15" i="3"/>
  <c r="G15" i="3"/>
  <c r="AW14" i="3"/>
  <c r="AK14" i="3"/>
  <c r="AO14" i="3" s="1"/>
  <c r="AI14" i="3"/>
  <c r="AE14" i="3"/>
  <c r="AD14" i="3"/>
  <c r="AA14" i="3"/>
  <c r="Z14" i="3"/>
  <c r="U14" i="3"/>
  <c r="T14" i="3"/>
  <c r="M14" i="3"/>
  <c r="L14" i="3"/>
  <c r="G14" i="3"/>
  <c r="AW13" i="3"/>
  <c r="AK13" i="3"/>
  <c r="AO13" i="3" s="1"/>
  <c r="AI13" i="3"/>
  <c r="AE13" i="3"/>
  <c r="AD13" i="3"/>
  <c r="AA13" i="3"/>
  <c r="Z13" i="3"/>
  <c r="U13" i="3"/>
  <c r="T13" i="3"/>
  <c r="M13" i="3"/>
  <c r="L13" i="3"/>
  <c r="G13" i="3"/>
  <c r="AW12" i="3"/>
  <c r="AK12" i="3"/>
  <c r="AO12" i="3" s="1"/>
  <c r="AI12" i="3"/>
  <c r="AE12" i="3"/>
  <c r="AD12" i="3"/>
  <c r="AA12" i="3"/>
  <c r="Z12" i="3"/>
  <c r="U12" i="3"/>
  <c r="T12" i="3"/>
  <c r="M12" i="3"/>
  <c r="L12" i="3"/>
  <c r="G12" i="3"/>
  <c r="AK11" i="3"/>
  <c r="AO11" i="3" s="1"/>
  <c r="AI11" i="3"/>
  <c r="AE11" i="3"/>
  <c r="AD11" i="3"/>
  <c r="AA11" i="3"/>
  <c r="Z11" i="3"/>
  <c r="U11" i="3"/>
  <c r="T11" i="3"/>
  <c r="M11" i="3"/>
  <c r="L11" i="3"/>
  <c r="G11" i="3"/>
  <c r="AK10" i="3"/>
  <c r="AO10" i="3" s="1"/>
  <c r="AA10" i="3"/>
  <c r="Z10" i="3"/>
  <c r="U10" i="3"/>
  <c r="T10" i="3"/>
  <c r="M10" i="3"/>
  <c r="L10" i="3"/>
  <c r="G10" i="3"/>
  <c r="AW9" i="3"/>
  <c r="AK9" i="3"/>
  <c r="AO9" i="3" s="1"/>
  <c r="AI9" i="3"/>
  <c r="AE9" i="3"/>
  <c r="AD9" i="3"/>
  <c r="AA9" i="3"/>
  <c r="Z9" i="3"/>
  <c r="U9" i="3"/>
  <c r="T9" i="3"/>
  <c r="M9" i="3"/>
  <c r="L9" i="3"/>
  <c r="G9" i="3"/>
  <c r="AK8" i="3"/>
  <c r="AO8" i="3" s="1"/>
  <c r="AI8" i="3"/>
  <c r="AE8" i="3"/>
  <c r="AD8" i="3"/>
  <c r="AA8" i="3"/>
  <c r="Z8" i="3"/>
  <c r="U8" i="3"/>
  <c r="T8" i="3"/>
  <c r="M8" i="3"/>
  <c r="L8" i="3"/>
  <c r="G8" i="3"/>
  <c r="AW7" i="3"/>
  <c r="AK7" i="3"/>
  <c r="AO7" i="3" s="1"/>
  <c r="AI7" i="3"/>
  <c r="AE7" i="3"/>
  <c r="AD7" i="3"/>
  <c r="AA7" i="3"/>
  <c r="Z7" i="3"/>
  <c r="U7" i="3"/>
  <c r="T7" i="3"/>
  <c r="M7" i="3"/>
  <c r="L7" i="3"/>
  <c r="G7" i="3"/>
  <c r="AK6" i="3"/>
  <c r="AO6" i="3" s="1"/>
  <c r="AI6" i="3"/>
  <c r="AE6" i="3"/>
  <c r="AD6" i="3"/>
  <c r="AA6" i="3"/>
  <c r="Z6" i="3"/>
  <c r="U6" i="3"/>
  <c r="T6" i="3"/>
  <c r="M6" i="3"/>
  <c r="L6" i="3"/>
  <c r="G6" i="3"/>
  <c r="AW5" i="3"/>
  <c r="AK5" i="3"/>
  <c r="AO5" i="3" s="1"/>
  <c r="AI5" i="3"/>
  <c r="AE5" i="3"/>
  <c r="AD5" i="3"/>
  <c r="AA5" i="3"/>
  <c r="Z5" i="3"/>
  <c r="U5" i="3"/>
  <c r="T5" i="3"/>
  <c r="M5" i="3"/>
  <c r="L5" i="3"/>
  <c r="G5" i="3"/>
  <c r="AW4" i="3"/>
  <c r="AK4" i="3"/>
  <c r="AO4" i="3" s="1"/>
  <c r="AI4" i="3"/>
  <c r="AI129" i="3" s="1"/>
  <c r="AE4" i="3"/>
  <c r="AD4" i="3"/>
  <c r="AA4" i="3"/>
  <c r="Z4" i="3"/>
  <c r="U4" i="3"/>
  <c r="T4" i="3"/>
  <c r="M4" i="3"/>
  <c r="L4" i="3"/>
  <c r="L128" i="3" s="1"/>
  <c r="G4" i="3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M127" i="3" l="1"/>
  <c r="AD128" i="3"/>
  <c r="M236" i="2"/>
  <c r="Z112" i="4"/>
  <c r="T128" i="3"/>
  <c r="AW128" i="3"/>
  <c r="T233" i="2"/>
  <c r="AW236" i="2"/>
  <c r="AA112" i="4"/>
  <c r="U128" i="3"/>
  <c r="U236" i="2"/>
  <c r="T235" i="2"/>
  <c r="AW234" i="2"/>
  <c r="U234" i="2"/>
  <c r="AD112" i="4"/>
  <c r="L112" i="4"/>
  <c r="AI111" i="4"/>
  <c r="AA111" i="4"/>
  <c r="Z129" i="3"/>
  <c r="Z235" i="2"/>
  <c r="M234" i="2"/>
  <c r="G112" i="4"/>
  <c r="AE112" i="4"/>
  <c r="AA129" i="3"/>
  <c r="AW129" i="3"/>
  <c r="U129" i="3"/>
  <c r="Z128" i="3"/>
  <c r="AA234" i="2"/>
  <c r="L113" i="4"/>
  <c r="AI112" i="4"/>
  <c r="AW111" i="4"/>
  <c r="AD129" i="3"/>
  <c r="AD235" i="2"/>
  <c r="M111" i="4"/>
  <c r="AO111" i="4"/>
  <c r="G129" i="3"/>
  <c r="AE129" i="3"/>
  <c r="G234" i="2"/>
  <c r="AE234" i="2"/>
  <c r="AD233" i="2"/>
  <c r="T113" i="4"/>
  <c r="G111" i="4"/>
  <c r="AE111" i="4"/>
  <c r="Z113" i="4"/>
  <c r="AO234" i="2"/>
  <c r="AO129" i="3"/>
  <c r="AO236" i="2"/>
  <c r="AW127" i="3"/>
  <c r="AO127" i="3"/>
  <c r="AK127" i="3"/>
  <c r="AK234" i="2"/>
  <c r="AW112" i="4"/>
  <c r="AO112" i="4"/>
  <c r="AK112" i="4"/>
  <c r="U112" i="4"/>
  <c r="M112" i="4"/>
  <c r="AI113" i="4"/>
  <c r="AE113" i="4"/>
  <c r="AA113" i="4"/>
  <c r="G113" i="4"/>
  <c r="T111" i="4"/>
  <c r="L111" i="4"/>
  <c r="AD127" i="3"/>
  <c r="Z127" i="3"/>
  <c r="AI128" i="3"/>
  <c r="AE128" i="3"/>
  <c r="AA128" i="3"/>
  <c r="G128" i="3"/>
  <c r="AW235" i="2"/>
  <c r="AO235" i="2"/>
  <c r="AK235" i="2"/>
  <c r="U235" i="2"/>
  <c r="M235" i="2"/>
  <c r="AD234" i="2"/>
  <c r="Z234" i="2"/>
  <c r="AI233" i="2"/>
  <c r="AE233" i="2"/>
  <c r="AA233" i="2"/>
  <c r="G233" i="2"/>
  <c r="T236" i="2"/>
  <c r="L236" i="2"/>
  <c r="AI236" i="2"/>
  <c r="AE236" i="2"/>
  <c r="AA236" i="2"/>
  <c r="G236" i="2"/>
  <c r="T112" i="4"/>
  <c r="U127" i="3"/>
  <c r="AK129" i="3"/>
  <c r="M129" i="3"/>
  <c r="Z233" i="2"/>
  <c r="AW113" i="4"/>
  <c r="AO113" i="4"/>
  <c r="AK113" i="4"/>
  <c r="U113" i="4"/>
  <c r="M113" i="4"/>
  <c r="AD111" i="4"/>
  <c r="Z111" i="4"/>
  <c r="T127" i="3"/>
  <c r="L127" i="3"/>
  <c r="T129" i="3"/>
  <c r="L129" i="3"/>
  <c r="AO128" i="3"/>
  <c r="AK128" i="3"/>
  <c r="M128" i="3"/>
  <c r="AI235" i="2"/>
  <c r="AE235" i="2"/>
  <c r="AA235" i="2"/>
  <c r="G235" i="2"/>
  <c r="T234" i="2"/>
  <c r="L234" i="2"/>
  <c r="AW233" i="2"/>
  <c r="AO233" i="2"/>
  <c r="AK233" i="2"/>
  <c r="U233" i="2"/>
  <c r="M233" i="2"/>
  <c r="AD236" i="2"/>
  <c r="Z236" i="2"/>
  <c r="AD113" i="4"/>
  <c r="L235" i="2"/>
  <c r="AK111" i="4"/>
  <c r="AI127" i="3"/>
  <c r="AE127" i="3"/>
  <c r="AA127" i="3"/>
  <c r="G127" i="3"/>
  <c r="AK236" i="2"/>
</calcChain>
</file>

<file path=xl/sharedStrings.xml><?xml version="1.0" encoding="utf-8"?>
<sst xmlns="http://schemas.openxmlformats.org/spreadsheetml/2006/main" count="1689" uniqueCount="445">
  <si>
    <t>Anthropometric Data</t>
  </si>
  <si>
    <t>Pubertal status</t>
  </si>
  <si>
    <t>Blood Pressure Data</t>
  </si>
  <si>
    <t>Fitness</t>
  </si>
  <si>
    <t>Bloods</t>
  </si>
  <si>
    <t>Sphygmocor variables</t>
  </si>
  <si>
    <t>ID</t>
  </si>
  <si>
    <t>Gender (0=male; 1=female)</t>
  </si>
  <si>
    <t>DOB</t>
  </si>
  <si>
    <t>Age</t>
  </si>
  <si>
    <t>Height (cm)</t>
  </si>
  <si>
    <t>Weight (kg)</t>
  </si>
  <si>
    <t>BMI</t>
  </si>
  <si>
    <t>BMI Norm/OW/Ob (IOTF defined)</t>
  </si>
  <si>
    <t>Waist (cm)</t>
  </si>
  <si>
    <t>Waist % (0=norm; 1=&gt;75th; 2=&gt;90th)</t>
  </si>
  <si>
    <t>Hips (cm)</t>
  </si>
  <si>
    <t>Waist/Hip ratio</t>
  </si>
  <si>
    <t>Waist/Height ratio</t>
  </si>
  <si>
    <t>Waist/Height Ratio (0 = &lt;0.5, 1 = &gt;0.5 - 0.59, 2 = &gt;0.6)</t>
  </si>
  <si>
    <t>Tricep SF (mm)</t>
  </si>
  <si>
    <t>Breast/Penis</t>
  </si>
  <si>
    <t>Pubic Hair</t>
  </si>
  <si>
    <t>seated SBP</t>
  </si>
  <si>
    <t>seated DBP</t>
  </si>
  <si>
    <t>Seated MAP</t>
  </si>
  <si>
    <t>seated PP</t>
  </si>
  <si>
    <t>SBP Hyp (0=norm; 1=high norm; 2=hyp)(UK90 data sheets)</t>
  </si>
  <si>
    <t>DBP Hyp (0=norm; 1=high norm; 2=hyp)(UK90 data sheets)</t>
  </si>
  <si>
    <t>supine SBP</t>
  </si>
  <si>
    <t>supine DBP</t>
  </si>
  <si>
    <t>supine MAP</t>
  </si>
  <si>
    <t>supine PP</t>
  </si>
  <si>
    <t>stand SBP</t>
  </si>
  <si>
    <t>stand DBP</t>
  </si>
  <si>
    <t>stand MAP</t>
  </si>
  <si>
    <t>stand PP</t>
  </si>
  <si>
    <t>Bleep Level</t>
  </si>
  <si>
    <t>Bleep Shuttle</t>
  </si>
  <si>
    <t>VO2</t>
  </si>
  <si>
    <t>Glucose (mmol)</t>
  </si>
  <si>
    <t>Glucose (mmol). 0 = ≤6.1mmol/L; 1 = ≥6.1mmol/L</t>
  </si>
  <si>
    <t>Glucose (mmol). 0 = ≤5.6mmol/L; 1 = ≥5.6mmol/L</t>
  </si>
  <si>
    <t>TC (mmol)</t>
  </si>
  <si>
    <t>TG (mmol)</t>
  </si>
  <si>
    <t>TG (mmol). 0 = ≤1.1mmol/L; 1 = ≥1.1mmol/L</t>
  </si>
  <si>
    <t>HDL (mmol)</t>
  </si>
  <si>
    <t>HDL (mmol). 0 = ≥1.3mmol/L; 1 = &lt;1.3mmol/L</t>
  </si>
  <si>
    <t>LDL (mmol)</t>
  </si>
  <si>
    <t>central SBP</t>
  </si>
  <si>
    <t>central DBP</t>
  </si>
  <si>
    <t>central MP</t>
  </si>
  <si>
    <t>central PP</t>
  </si>
  <si>
    <t>sup pPP/cPP</t>
  </si>
  <si>
    <t>sup pPP/P1-cDBP</t>
  </si>
  <si>
    <t>.</t>
  </si>
  <si>
    <t>HAW082</t>
  </si>
  <si>
    <t>26.02.93</t>
  </si>
  <si>
    <t>HAW083</t>
  </si>
  <si>
    <t>13.12.92</t>
  </si>
  <si>
    <t>HAW084</t>
  </si>
  <si>
    <t>11.07.93</t>
  </si>
  <si>
    <t>&lt;0.1</t>
  </si>
  <si>
    <t>HAW086</t>
  </si>
  <si>
    <t>20.07.93</t>
  </si>
  <si>
    <t>HAW087</t>
  </si>
  <si>
    <t>05.06.93</t>
  </si>
  <si>
    <t>HAW089</t>
  </si>
  <si>
    <t>04.02.93</t>
  </si>
  <si>
    <t>HAW090</t>
  </si>
  <si>
    <t>15.07.93</t>
  </si>
  <si>
    <t>HAW091</t>
  </si>
  <si>
    <t>03.09.92</t>
  </si>
  <si>
    <t>HAW093</t>
  </si>
  <si>
    <t>10.01.93</t>
  </si>
  <si>
    <t>HAW094</t>
  </si>
  <si>
    <t>23.09.93</t>
  </si>
  <si>
    <t>HAW096</t>
  </si>
  <si>
    <t>05.10.92</t>
  </si>
  <si>
    <t>HAW097</t>
  </si>
  <si>
    <t>28.08.93</t>
  </si>
  <si>
    <t>HAW099</t>
  </si>
  <si>
    <t>30.04.93</t>
  </si>
  <si>
    <t>HAW102</t>
  </si>
  <si>
    <t>14.03.93</t>
  </si>
  <si>
    <t>HAW104</t>
  </si>
  <si>
    <t>19.08.93</t>
  </si>
  <si>
    <t>HAW106</t>
  </si>
  <si>
    <t>21.11.91</t>
  </si>
  <si>
    <t>HAW109</t>
  </si>
  <si>
    <t>16.01.92</t>
  </si>
  <si>
    <t>HAW110</t>
  </si>
  <si>
    <t>26.07.92</t>
  </si>
  <si>
    <t>HAW112</t>
  </si>
  <si>
    <t>10.04.92</t>
  </si>
  <si>
    <t>HAW115</t>
  </si>
  <si>
    <t>16.04.92</t>
  </si>
  <si>
    <t>HAW116</t>
  </si>
  <si>
    <t>04.11.91</t>
  </si>
  <si>
    <t>HAW118</t>
  </si>
  <si>
    <t>06.07.92</t>
  </si>
  <si>
    <t>HAW120</t>
  </si>
  <si>
    <t>21.08.92</t>
  </si>
  <si>
    <t>HAW122</t>
  </si>
  <si>
    <t>19.05.92</t>
  </si>
  <si>
    <t>HAW123</t>
  </si>
  <si>
    <t>01.12.91</t>
  </si>
  <si>
    <t>HAW124</t>
  </si>
  <si>
    <t>16.06.92</t>
  </si>
  <si>
    <t>HAW126</t>
  </si>
  <si>
    <t>10.12.91</t>
  </si>
  <si>
    <t>HAW127</t>
  </si>
  <si>
    <t>26.05.92</t>
  </si>
  <si>
    <t>HAW128</t>
  </si>
  <si>
    <t>04.03.92</t>
  </si>
  <si>
    <t>HAW130</t>
  </si>
  <si>
    <t>25.03.92</t>
  </si>
  <si>
    <t>HAW131</t>
  </si>
  <si>
    <t>05.03.92</t>
  </si>
  <si>
    <t>HAW133</t>
  </si>
  <si>
    <t>19.06.91</t>
  </si>
  <si>
    <t>HAW135</t>
  </si>
  <si>
    <t>24.06.91</t>
  </si>
  <si>
    <t>HAW136</t>
  </si>
  <si>
    <t>23.03.91</t>
  </si>
  <si>
    <t>HAW138</t>
  </si>
  <si>
    <t>21.05.91</t>
  </si>
  <si>
    <t>HAW140</t>
  </si>
  <si>
    <t>23.10.92</t>
  </si>
  <si>
    <t>HAW142</t>
  </si>
  <si>
    <t>11.05.93</t>
  </si>
  <si>
    <t>HAW145</t>
  </si>
  <si>
    <t>14.07.93</t>
  </si>
  <si>
    <t>HAW146</t>
  </si>
  <si>
    <t>08.03.93</t>
  </si>
  <si>
    <t>HAW147</t>
  </si>
  <si>
    <t>25.12.91</t>
  </si>
  <si>
    <t>HAW148</t>
  </si>
  <si>
    <t>05.01.92</t>
  </si>
  <si>
    <t>HAW151</t>
  </si>
  <si>
    <t>20.05.92</t>
  </si>
  <si>
    <t>HAW154</t>
  </si>
  <si>
    <t>09.09.92</t>
  </si>
  <si>
    <t>HAW155</t>
  </si>
  <si>
    <t>06.08.91</t>
  </si>
  <si>
    <t>HAW157</t>
  </si>
  <si>
    <t>17.07.91</t>
  </si>
  <si>
    <t>HAW158</t>
  </si>
  <si>
    <t>21.07.92</t>
  </si>
  <si>
    <t>HAW160</t>
  </si>
  <si>
    <t>20.11.91</t>
  </si>
  <si>
    <t>HAW161</t>
  </si>
  <si>
    <t>12.09.91</t>
  </si>
  <si>
    <t>HAW163</t>
  </si>
  <si>
    <t>30.05.93</t>
  </si>
  <si>
    <t>HAW167</t>
  </si>
  <si>
    <t>29.08.91</t>
  </si>
  <si>
    <t>HAW168</t>
  </si>
  <si>
    <t>01.05.91</t>
  </si>
  <si>
    <t>HAW170</t>
  </si>
  <si>
    <t>23.11.92</t>
  </si>
  <si>
    <t>HAW173</t>
  </si>
  <si>
    <t>24.08.91</t>
  </si>
  <si>
    <t>HAW174</t>
  </si>
  <si>
    <t>12.07.91</t>
  </si>
  <si>
    <t>HAW178</t>
  </si>
  <si>
    <t>15.01.91</t>
  </si>
  <si>
    <t>HAW179</t>
  </si>
  <si>
    <t>16.06.91</t>
  </si>
  <si>
    <t>HAW182</t>
  </si>
  <si>
    <t>29.06.93</t>
  </si>
  <si>
    <t>HAW190</t>
  </si>
  <si>
    <t>03.03.92</t>
  </si>
  <si>
    <t>HAW191</t>
  </si>
  <si>
    <t>20.06.92</t>
  </si>
  <si>
    <t>HAW193</t>
  </si>
  <si>
    <t>21.12.92</t>
  </si>
  <si>
    <t>HAW195</t>
  </si>
  <si>
    <t>01.05.93</t>
  </si>
  <si>
    <t>HAW198</t>
  </si>
  <si>
    <t>21.01.92</t>
  </si>
  <si>
    <t>HAW202</t>
  </si>
  <si>
    <t>04.12.91</t>
  </si>
  <si>
    <t>HAW203</t>
  </si>
  <si>
    <t>22.09.92</t>
  </si>
  <si>
    <t>HAW204</t>
  </si>
  <si>
    <t>14.04.92</t>
  </si>
  <si>
    <t>HAW208</t>
  </si>
  <si>
    <t>21.06.93</t>
  </si>
  <si>
    <t>HAW210</t>
  </si>
  <si>
    <t>29.06.92</t>
  </si>
  <si>
    <t>HAW215</t>
  </si>
  <si>
    <t>15.05.93</t>
  </si>
  <si>
    <t>HAW216</t>
  </si>
  <si>
    <t>16.03.92</t>
  </si>
  <si>
    <t>HAW217</t>
  </si>
  <si>
    <t>22.01.91</t>
  </si>
  <si>
    <t>HAW219</t>
  </si>
  <si>
    <t>28.04.93</t>
  </si>
  <si>
    <t>HAW222</t>
  </si>
  <si>
    <t>04.06.92</t>
  </si>
  <si>
    <t>HAW223</t>
  </si>
  <si>
    <t>10.01.92</t>
  </si>
  <si>
    <t>HAW226</t>
  </si>
  <si>
    <t>17.10.92</t>
  </si>
  <si>
    <t>HAW227</t>
  </si>
  <si>
    <t>14.10.92</t>
  </si>
  <si>
    <t>HAW228</t>
  </si>
  <si>
    <t>01.08.93</t>
  </si>
  <si>
    <t>HAW232</t>
  </si>
  <si>
    <t>03.01.92</t>
  </si>
  <si>
    <t>RHY001</t>
  </si>
  <si>
    <t>RHY002</t>
  </si>
  <si>
    <t>RHY003</t>
  </si>
  <si>
    <t>RHY004</t>
  </si>
  <si>
    <t>RHY008</t>
  </si>
  <si>
    <t>RHY009</t>
  </si>
  <si>
    <t>RHY012</t>
  </si>
  <si>
    <t>RHY013</t>
  </si>
  <si>
    <t>RHY014</t>
  </si>
  <si>
    <t>RHY015</t>
  </si>
  <si>
    <t>RHY016</t>
  </si>
  <si>
    <t>RHY018</t>
  </si>
  <si>
    <t>RHY019</t>
  </si>
  <si>
    <t>RHY021</t>
  </si>
  <si>
    <t>RHY022</t>
  </si>
  <si>
    <t>RHY023</t>
  </si>
  <si>
    <t>RHY024</t>
  </si>
  <si>
    <t>RHY025</t>
  </si>
  <si>
    <t>RHY026</t>
  </si>
  <si>
    <t>RHY027</t>
  </si>
  <si>
    <t>RHY028</t>
  </si>
  <si>
    <t>RHY029</t>
  </si>
  <si>
    <t>RHY031</t>
  </si>
  <si>
    <t>RHY032</t>
  </si>
  <si>
    <t>RHY034</t>
  </si>
  <si>
    <t>RHY035</t>
  </si>
  <si>
    <t>RHY037</t>
  </si>
  <si>
    <t>RHY042</t>
  </si>
  <si>
    <t>RHY043</t>
  </si>
  <si>
    <t>RHY045</t>
  </si>
  <si>
    <t>NA</t>
  </si>
  <si>
    <t>RHY054</t>
  </si>
  <si>
    <t>RHY055</t>
  </si>
  <si>
    <t>RHY056</t>
  </si>
  <si>
    <t>RHY057</t>
  </si>
  <si>
    <t>RHY058</t>
  </si>
  <si>
    <t>RHY059</t>
  </si>
  <si>
    <t>RHY060</t>
  </si>
  <si>
    <t>RHY061</t>
  </si>
  <si>
    <t>RHY064</t>
  </si>
  <si>
    <t>RHY066</t>
  </si>
  <si>
    <t>RHY068</t>
  </si>
  <si>
    <t>RHY069</t>
  </si>
  <si>
    <t>RHY072</t>
  </si>
  <si>
    <t>RHY073</t>
  </si>
  <si>
    <t>RHY079</t>
  </si>
  <si>
    <t>HAW080</t>
  </si>
  <si>
    <t>21.10.92</t>
  </si>
  <si>
    <t>HAW081</t>
  </si>
  <si>
    <t>18.05.93</t>
  </si>
  <si>
    <t>HAW085</t>
  </si>
  <si>
    <t>08.08.93</t>
  </si>
  <si>
    <t>HAW088</t>
  </si>
  <si>
    <t>HAW092</t>
  </si>
  <si>
    <t>HAW095</t>
  </si>
  <si>
    <t>HAW098</t>
  </si>
  <si>
    <t>HAW100</t>
  </si>
  <si>
    <t>HAW101</t>
  </si>
  <si>
    <t>HAW103</t>
  </si>
  <si>
    <t>HAW105</t>
  </si>
  <si>
    <t>HAW107</t>
  </si>
  <si>
    <t>HAW108</t>
  </si>
  <si>
    <t>HAW111</t>
  </si>
  <si>
    <t>HAW113</t>
  </si>
  <si>
    <t>HAW114</t>
  </si>
  <si>
    <t>HAW117</t>
  </si>
  <si>
    <t>HAW119</t>
  </si>
  <si>
    <t>HAW121</t>
  </si>
  <si>
    <t>HAW125</t>
  </si>
  <si>
    <t>HAW129</t>
  </si>
  <si>
    <t>HAW132</t>
  </si>
  <si>
    <t>HAW134</t>
  </si>
  <si>
    <t>HAW139</t>
  </si>
  <si>
    <t>HAW141</t>
  </si>
  <si>
    <t>HAW143</t>
  </si>
  <si>
    <t>HAW149</t>
  </si>
  <si>
    <t>HAW150</t>
  </si>
  <si>
    <t>HAW152</t>
  </si>
  <si>
    <t>HAW153</t>
  </si>
  <si>
    <t>HAW156</t>
  </si>
  <si>
    <t>HAW159</t>
  </si>
  <si>
    <t>HAW162</t>
  </si>
  <si>
    <t>HAW164</t>
  </si>
  <si>
    <t>HAW165</t>
  </si>
  <si>
    <t>HAW166</t>
  </si>
  <si>
    <t>HAW169</t>
  </si>
  <si>
    <t>HAW171</t>
  </si>
  <si>
    <t>HAW172</t>
  </si>
  <si>
    <t>HAW175</t>
  </si>
  <si>
    <t>HAW176</t>
  </si>
  <si>
    <t>HAW177</t>
  </si>
  <si>
    <t>HAW180</t>
  </si>
  <si>
    <t>HAW181</t>
  </si>
  <si>
    <t>HAW183</t>
  </si>
  <si>
    <t>HAW184</t>
  </si>
  <si>
    <t>HAW185</t>
  </si>
  <si>
    <t>HAW186</t>
  </si>
  <si>
    <t>HAW187</t>
  </si>
  <si>
    <t>HAW188</t>
  </si>
  <si>
    <t>HAW189</t>
  </si>
  <si>
    <t>HAW192</t>
  </si>
  <si>
    <t>21.06.92</t>
  </si>
  <si>
    <t>HAW194</t>
  </si>
  <si>
    <t>03.02.92</t>
  </si>
  <si>
    <t>HAW196</t>
  </si>
  <si>
    <t>24.01.92</t>
  </si>
  <si>
    <t>HAW197</t>
  </si>
  <si>
    <t>05.12.91</t>
  </si>
  <si>
    <t>HAW199</t>
  </si>
  <si>
    <t>07.06.91</t>
  </si>
  <si>
    <t>HAW200</t>
  </si>
  <si>
    <t>06.02.92</t>
  </si>
  <si>
    <t>HAW201</t>
  </si>
  <si>
    <t>29.09.91</t>
  </si>
  <si>
    <t>HAW205</t>
  </si>
  <si>
    <t>05.07.92</t>
  </si>
  <si>
    <t>HAW206</t>
  </si>
  <si>
    <t>23.02.93</t>
  </si>
  <si>
    <t>HAW207</t>
  </si>
  <si>
    <t>04.11.92</t>
  </si>
  <si>
    <t>HAW209</t>
  </si>
  <si>
    <t>12.09.92</t>
  </si>
  <si>
    <t>HAW211</t>
  </si>
  <si>
    <t>01.04.93</t>
  </si>
  <si>
    <t>HAW212</t>
  </si>
  <si>
    <t>11.12.92</t>
  </si>
  <si>
    <t>HAW213</t>
  </si>
  <si>
    <t>18.03.92</t>
  </si>
  <si>
    <t>HAW214</t>
  </si>
  <si>
    <t>24.11.91</t>
  </si>
  <si>
    <t>HAW218</t>
  </si>
  <si>
    <t>08.10.91</t>
  </si>
  <si>
    <t>HAW220</t>
  </si>
  <si>
    <t>20.01.91</t>
  </si>
  <si>
    <t>HAW221</t>
  </si>
  <si>
    <t>04.07.92</t>
  </si>
  <si>
    <t>HAW224</t>
  </si>
  <si>
    <t>08.09.92</t>
  </si>
  <si>
    <t>HAW225</t>
  </si>
  <si>
    <t>07.12.90</t>
  </si>
  <si>
    <t>HAW229</t>
  </si>
  <si>
    <t>10.07.92</t>
  </si>
  <si>
    <t>HAW230</t>
  </si>
  <si>
    <t>05.11.91</t>
  </si>
  <si>
    <t>HAW231</t>
  </si>
  <si>
    <t>04.05.92</t>
  </si>
  <si>
    <t>RHY005</t>
  </si>
  <si>
    <t>RHY006</t>
  </si>
  <si>
    <t>RHY010</t>
  </si>
  <si>
    <t>RHY011</t>
  </si>
  <si>
    <t>RHY017</t>
  </si>
  <si>
    <t>RHY020</t>
  </si>
  <si>
    <t>RHY030</t>
  </si>
  <si>
    <t>RHY033</t>
  </si>
  <si>
    <t>RHY036</t>
  </si>
  <si>
    <t>RHY038</t>
  </si>
  <si>
    <t>RHY040</t>
  </si>
  <si>
    <t>RHY041</t>
  </si>
  <si>
    <t>RHY044</t>
  </si>
  <si>
    <t>RHY046</t>
  </si>
  <si>
    <t>RHY047</t>
  </si>
  <si>
    <t>RHY048</t>
  </si>
  <si>
    <t>RHY049</t>
  </si>
  <si>
    <t>RHY050</t>
  </si>
  <si>
    <t>RHY051</t>
  </si>
  <si>
    <t>RHY052</t>
  </si>
  <si>
    <t>RHY053</t>
  </si>
  <si>
    <t>RHY062</t>
  </si>
  <si>
    <t>RHY063</t>
  </si>
  <si>
    <t>RHY065</t>
  </si>
  <si>
    <t>RHY067</t>
  </si>
  <si>
    <t>RHY070</t>
  </si>
  <si>
    <t>RHY071</t>
  </si>
  <si>
    <t>RHY074</t>
  </si>
  <si>
    <t>RHY075</t>
  </si>
  <si>
    <t>RHY076</t>
  </si>
  <si>
    <t>RHY078</t>
  </si>
  <si>
    <t>RHY080</t>
  </si>
  <si>
    <t>Cardiac Output</t>
  </si>
  <si>
    <t>CO (l/min)</t>
  </si>
  <si>
    <t>CI (l/min/m2)</t>
  </si>
  <si>
    <t>SV (ml)</t>
  </si>
  <si>
    <t>TP (g/L)</t>
  </si>
  <si>
    <t>Na (mmol/L)</t>
  </si>
  <si>
    <t>K (mmol/L)</t>
  </si>
  <si>
    <t>Urea (mmol/L)</t>
  </si>
  <si>
    <t>Creat (μmol/L)</t>
  </si>
  <si>
    <t>Tbil (μmol/L)</t>
  </si>
  <si>
    <t>ALT (U/L)</t>
  </si>
  <si>
    <t>Alk Phos (U/L)</t>
  </si>
  <si>
    <t>Alb (g/L)</t>
  </si>
  <si>
    <t>hsCRP (mg/L)</t>
  </si>
  <si>
    <t>hsCRP (mg/dL)</t>
  </si>
  <si>
    <t>hsCRP (0=&lt;1; 1=1-3; 2=&gt;3)</t>
  </si>
  <si>
    <t>VO2 PACER (Mahar et al. 2006)</t>
  </si>
  <si>
    <t>Insulin (pmol/L)</t>
  </si>
  <si>
    <t>Insulin (mU/L)</t>
  </si>
  <si>
    <t>HOMA-IR (glucose mmol/L x insulin mU/ml)/22.5)</t>
  </si>
  <si>
    <t>Aug Press (mmHg)</t>
  </si>
  <si>
    <t>AIx@HR75 (%)</t>
  </si>
  <si>
    <t>c-r PWV (m/s)</t>
  </si>
  <si>
    <t>c-f PWV (m/s)</t>
  </si>
  <si>
    <t>seated HR taken from radial</t>
  </si>
  <si>
    <t>supine HR taken from carotid</t>
  </si>
  <si>
    <t>AIx (%)</t>
  </si>
  <si>
    <t>carotid cSBP</t>
  </si>
  <si>
    <t>carotid cDBP</t>
  </si>
  <si>
    <t>carotid cMP</t>
  </si>
  <si>
    <t>carotid cPP</t>
  </si>
  <si>
    <t>carotid AIx (%)</t>
  </si>
  <si>
    <t>carotid AIx@HR75 (%)</t>
  </si>
  <si>
    <t>carotid Aug Press (mmHg)</t>
  </si>
  <si>
    <t>seated</t>
  </si>
  <si>
    <t>supine</t>
  </si>
  <si>
    <t>P1-cDBP (mmHg) carotid</t>
  </si>
  <si>
    <t>P1-cDBP (mmHg) radial</t>
  </si>
  <si>
    <r>
      <t xml:space="preserve">Tr (time to return of the reflected wave, taken from </t>
    </r>
    <r>
      <rPr>
        <b/>
        <u/>
        <sz val="10"/>
        <rFont val="Arial"/>
        <family val="2"/>
      </rPr>
      <t>seated</t>
    </r>
    <r>
      <rPr>
        <b/>
        <sz val="10"/>
        <rFont val="Arial"/>
        <family val="2"/>
      </rPr>
      <t xml:space="preserve"> aortic waveform)(taken from supine aortic for RHY)</t>
    </r>
  </si>
  <si>
    <t>seated (radial)</t>
  </si>
  <si>
    <t>supine (radial)</t>
  </si>
  <si>
    <t>supine (carotid)</t>
  </si>
  <si>
    <t>SEVR (%)(HAW: Radial, seated)(RHY: radial, supine)</t>
  </si>
  <si>
    <t>N</t>
  </si>
  <si>
    <t>Mean</t>
  </si>
  <si>
    <t>SD</t>
  </si>
  <si>
    <t>T-test</t>
  </si>
  <si>
    <t>Triceps skinfold (mm)</t>
  </si>
  <si>
    <t>Waist girth (cm)</t>
  </si>
  <si>
    <t>Systolic blood pressure</t>
  </si>
  <si>
    <t>Diastolic blood pressure</t>
  </si>
  <si>
    <t>SBP Hyp (0=norm; 1=high norm; 2=hypertension</t>
  </si>
  <si>
    <t>DBP Hyp (0=norm; 1=high norm; 2=hypertension)</t>
  </si>
  <si>
    <t>predicted VO2max</t>
  </si>
  <si>
    <r>
      <t>BMI (kg/m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</si>
  <si>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>Total cholesterol (mmol)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</si>
</sst>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.m\.yy;@"/>
    <numFmt numFmtId="165" formatCode="0.0"/>
    <numFmt numFmtId="166" formatCode="0.000000"/>
    <numFmt numFmtId="167" formatCode="0.00000000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sz val="11"/>
      <name val="Calibri"/>
      <family val="2"/>
      <scheme val="minor"/>
    </font>
    <font>
      <vertAlign val="superscript"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5" fillId="0" borderId="0" xfId="1" applyNumberFormat="1" applyFont="1" applyFill="1" applyBorder="1" applyAlignment="1">
      <alignment wrapText="1"/>
    </xf>
    <xf numFmtId="0" fontId="2" fillId="0" borderId="0" xfId="0" applyFont="1" applyAlignment="1"/>
    <xf numFmtId="0" fontId="2" fillId="2" borderId="0" xfId="0" applyFont="1" applyFill="1" applyAlignment="1"/>
    <xf numFmtId="0" fontId="2" fillId="3" borderId="0" xfId="0" applyFont="1" applyFill="1" applyAlignment="1"/>
    <xf numFmtId="0" fontId="2" fillId="4" borderId="0" xfId="0" applyFont="1" applyFill="1" applyAlignment="1"/>
    <xf numFmtId="0" fontId="2" fillId="5" borderId="0" xfId="0" applyFont="1" applyFill="1" applyAlignment="1"/>
    <xf numFmtId="0" fontId="2" fillId="6" borderId="0" xfId="0" applyFont="1" applyFill="1" applyAlignment="1"/>
    <xf numFmtId="0" fontId="0" fillId="6" borderId="0" xfId="0" applyFill="1" applyAlignment="1"/>
    <xf numFmtId="0" fontId="2" fillId="9" borderId="0" xfId="0" applyFont="1" applyFill="1" applyAlignment="1"/>
    <xf numFmtId="0" fontId="0" fillId="9" borderId="0" xfId="0" applyFill="1" applyAlignment="1"/>
    <xf numFmtId="0" fontId="3" fillId="8" borderId="0" xfId="0" applyFont="1" applyFill="1" applyAlignment="1"/>
    <xf numFmtId="0" fontId="0" fillId="8" borderId="0" xfId="0" applyFill="1" applyAlignment="1"/>
    <xf numFmtId="0" fontId="0" fillId="0" borderId="0" xfId="0" applyAlignment="1"/>
    <xf numFmtId="0" fontId="2" fillId="9" borderId="1" xfId="0" applyFont="1" applyFill="1" applyBorder="1" applyAlignment="1"/>
    <xf numFmtId="0" fontId="2" fillId="9" borderId="2" xfId="0" applyFont="1" applyFill="1" applyBorder="1" applyAlignment="1"/>
    <xf numFmtId="0" fontId="2" fillId="9" borderId="3" xfId="0" applyFont="1" applyFill="1" applyBorder="1" applyAlignment="1"/>
    <xf numFmtId="0" fontId="2" fillId="9" borderId="0" xfId="0" applyFont="1" applyFill="1" applyBorder="1" applyAlignment="1"/>
    <xf numFmtId="0" fontId="2" fillId="7" borderId="0" xfId="0" applyFont="1" applyFill="1" applyAlignment="1"/>
    <xf numFmtId="0" fontId="3" fillId="0" borderId="0" xfId="0" applyFont="1" applyFill="1" applyAlignment="1"/>
    <xf numFmtId="0" fontId="3" fillId="10" borderId="5" xfId="0" applyFont="1" applyFill="1" applyBorder="1" applyAlignment="1"/>
    <xf numFmtId="0" fontId="0" fillId="10" borderId="5" xfId="0" applyFill="1" applyBorder="1" applyAlignment="1"/>
    <xf numFmtId="0" fontId="3" fillId="10" borderId="6" xfId="0" applyFont="1" applyFill="1" applyBorder="1" applyAlignment="1"/>
    <xf numFmtId="0" fontId="3" fillId="11" borderId="4" xfId="0" applyFont="1" applyFill="1" applyBorder="1" applyAlignment="1"/>
    <xf numFmtId="0" fontId="3" fillId="11" borderId="5" xfId="0" applyFont="1" applyFill="1" applyBorder="1" applyAlignment="1"/>
    <xf numFmtId="0" fontId="3" fillId="11" borderId="6" xfId="0" applyFont="1" applyFill="1" applyBorder="1" applyAlignment="1"/>
    <xf numFmtId="0" fontId="3" fillId="0" borderId="4" xfId="0" applyFont="1" applyBorder="1" applyAlignment="1"/>
    <xf numFmtId="0" fontId="3" fillId="0" borderId="6" xfId="0" applyFont="1" applyBorder="1" applyAlignment="1"/>
    <xf numFmtId="0" fontId="3" fillId="0" borderId="0" xfId="0" applyFont="1" applyBorder="1" applyAlignment="1"/>
    <xf numFmtId="0" fontId="3" fillId="0" borderId="0" xfId="0" applyFont="1" applyAlignment="1"/>
    <xf numFmtId="164" fontId="0" fillId="0" borderId="0" xfId="0" applyNumberFormat="1" applyAlignment="1"/>
    <xf numFmtId="165" fontId="0" fillId="0" borderId="0" xfId="0" applyNumberFormat="1" applyAlignment="1"/>
    <xf numFmtId="1" fontId="0" fillId="0" borderId="0" xfId="0" applyNumberFormat="1" applyAlignment="1"/>
    <xf numFmtId="2" fontId="0" fillId="0" borderId="0" xfId="0" applyNumberFormat="1" applyAlignment="1"/>
    <xf numFmtId="0" fontId="0" fillId="0" borderId="0" xfId="0" applyFill="1" applyAlignment="1"/>
    <xf numFmtId="165" fontId="0" fillId="0" borderId="0" xfId="0" applyNumberFormat="1" applyFill="1" applyBorder="1" applyAlignment="1"/>
    <xf numFmtId="1" fontId="0" fillId="0" borderId="0" xfId="0" applyNumberFormat="1" applyFill="1" applyBorder="1" applyAlignment="1"/>
    <xf numFmtId="0" fontId="0" fillId="4" borderId="0" xfId="0" applyFill="1" applyAlignment="1"/>
    <xf numFmtId="0" fontId="1" fillId="0" borderId="0" xfId="0" applyFont="1" applyAlignment="1"/>
    <xf numFmtId="164" fontId="1" fillId="0" borderId="0" xfId="0" applyNumberFormat="1" applyFont="1" applyAlignment="1"/>
    <xf numFmtId="165" fontId="1" fillId="0" borderId="0" xfId="0" applyNumberFormat="1" applyFont="1" applyAlignment="1"/>
    <xf numFmtId="1" fontId="1" fillId="0" borderId="0" xfId="0" applyNumberFormat="1" applyFont="1" applyAlignment="1"/>
    <xf numFmtId="0" fontId="1" fillId="0" borderId="0" xfId="0" applyFont="1" applyFill="1" applyAlignment="1"/>
    <xf numFmtId="2" fontId="1" fillId="0" borderId="0" xfId="0" applyNumberFormat="1" applyFont="1" applyAlignment="1"/>
    <xf numFmtId="0" fontId="0" fillId="0" borderId="0" xfId="0" applyFill="1" applyBorder="1" applyAlignment="1"/>
    <xf numFmtId="164" fontId="0" fillId="0" borderId="0" xfId="0" applyNumberFormat="1" applyFill="1" applyAlignment="1"/>
    <xf numFmtId="165" fontId="0" fillId="0" borderId="0" xfId="0" applyNumberFormat="1" applyFill="1" applyAlignment="1"/>
    <xf numFmtId="1" fontId="0" fillId="0" borderId="0" xfId="0" applyNumberFormat="1" applyFill="1" applyAlignment="1"/>
    <xf numFmtId="2" fontId="0" fillId="0" borderId="0" xfId="0" applyNumberFormat="1" applyFill="1" applyAlignment="1"/>
    <xf numFmtId="0" fontId="4" fillId="0" borderId="0" xfId="0" applyFont="1" applyAlignment="1"/>
    <xf numFmtId="0" fontId="6" fillId="0" borderId="0" xfId="0" applyFont="1" applyAlignment="1"/>
    <xf numFmtId="1" fontId="6" fillId="0" borderId="0" xfId="0" applyNumberFormat="1" applyFont="1" applyAlignment="1"/>
    <xf numFmtId="165" fontId="6" fillId="0" borderId="0" xfId="0" applyNumberFormat="1" applyFont="1" applyAlignment="1"/>
    <xf numFmtId="0" fontId="0" fillId="0" borderId="0" xfId="0" applyBorder="1" applyAlignment="1"/>
    <xf numFmtId="0" fontId="3" fillId="9" borderId="1" xfId="0" applyFont="1" applyFill="1" applyBorder="1" applyAlignment="1"/>
    <xf numFmtId="1" fontId="0" fillId="0" borderId="0" xfId="0" applyNumberFormat="1" applyFont="1" applyAlignment="1"/>
    <xf numFmtId="1" fontId="0" fillId="12" borderId="0" xfId="0" applyNumberFormat="1" applyFill="1" applyAlignment="1"/>
    <xf numFmtId="1" fontId="0" fillId="12" borderId="0" xfId="0" applyNumberFormat="1" applyFont="1" applyFill="1" applyAlignment="1"/>
    <xf numFmtId="0" fontId="0" fillId="12" borderId="0" xfId="0" applyFill="1" applyAlignment="1"/>
    <xf numFmtId="165" fontId="3" fillId="0" borderId="0" xfId="0" applyNumberFormat="1" applyFont="1" applyAlignment="1"/>
    <xf numFmtId="166" fontId="0" fillId="0" borderId="0" xfId="0" applyNumberFormat="1" applyAlignment="1"/>
    <xf numFmtId="1" fontId="3" fillId="0" borderId="0" xfId="0" applyNumberFormat="1" applyFont="1" applyAlignment="1"/>
    <xf numFmtId="167" fontId="0" fillId="0" borderId="0" xfId="0" applyNumberFormat="1" applyAlignment="1"/>
    <xf numFmtId="2" fontId="9" fillId="0" borderId="0" xfId="0" applyNumberFormat="1" applyFont="1" applyAlignment="1"/>
    <xf numFmtId="2" fontId="3" fillId="0" borderId="0" xfId="0" applyNumberFormat="1" applyFont="1" applyAlignment="1"/>
    <xf numFmtId="0" fontId="1" fillId="7" borderId="0" xfId="0" applyFont="1" applyFill="1" applyAlignment="1"/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colors>
    <mruColors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"/>
  <sheetViews>
    <sheetView tabSelected="1" workbookViewId="0">
      <pane xSplit="1" ySplit="1" topLeftCell="B54" activePane="bottomRight" state="frozen"/>
      <selection pane="topRight" activeCell="C1" sqref="C1"/>
      <selection pane="bottomLeft" activeCell="A3" sqref="A3"/>
      <selection pane="bottomRight" activeCell="B96" sqref="B96"/>
    </sheetView>
  </sheetViews>
  <sheetFormatPr defaultColWidth="9.1796875" defaultRowHeight="12.5" x14ac:dyDescent="0.25"/>
  <cols>
    <col min="1" max="2" width="9.1796875" style="13"/>
    <col min="3" max="3" width="11.6328125" style="13" customWidth="1"/>
    <col min="4" max="4" width="10.90625" style="13" customWidth="1"/>
    <col min="5" max="5" width="11.90625" style="13" customWidth="1"/>
    <col min="6" max="6" width="12.453125" style="13" customWidth="1"/>
    <col min="7" max="7" width="12.6328125" style="13" customWidth="1"/>
    <col min="8" max="8" width="13.6328125" style="13" customWidth="1"/>
    <col min="9" max="9" width="16.54296875" style="13" customWidth="1"/>
    <col min="10" max="10" width="12.6328125" style="13" customWidth="1"/>
    <col min="11" max="11" width="9.1796875" style="13"/>
    <col min="12" max="12" width="13.1796875" style="13" customWidth="1"/>
    <col min="13" max="14" width="9.1796875" style="13"/>
    <col min="15" max="15" width="21.6328125" style="13" customWidth="1"/>
    <col min="16" max="16384" width="9.1796875" style="13"/>
  </cols>
  <sheetData>
    <row r="1" spans="1:15" s="38" customFormat="1" ht="14.5" x14ac:dyDescent="0.25">
      <c r="A1" s="38" t="s">
        <v>7</v>
      </c>
      <c r="B1" s="38" t="s">
        <v>9</v>
      </c>
      <c r="C1" s="38" t="s">
        <v>10</v>
      </c>
      <c r="D1" s="38" t="s">
        <v>11</v>
      </c>
      <c r="E1" s="65" t="s">
        <v>443</v>
      </c>
      <c r="F1" s="38" t="s">
        <v>437</v>
      </c>
      <c r="G1" s="38" t="s">
        <v>436</v>
      </c>
      <c r="H1" s="38" t="s">
        <v>438</v>
      </c>
      <c r="I1" s="38" t="s">
        <v>439</v>
      </c>
      <c r="J1" s="65" t="s">
        <v>440</v>
      </c>
      <c r="K1" s="65" t="s">
        <v>441</v>
      </c>
      <c r="L1" s="38" t="s">
        <v>37</v>
      </c>
      <c r="M1" s="38" t="s">
        <v>38</v>
      </c>
      <c r="N1" s="65" t="s">
        <v>442</v>
      </c>
      <c r="O1" s="38" t="s">
        <v>444</v>
      </c>
    </row>
    <row r="2" spans="1:15" x14ac:dyDescent="0.25">
      <c r="A2" s="13">
        <v>0</v>
      </c>
      <c r="B2" s="33">
        <v>11.95</v>
      </c>
      <c r="C2" s="31">
        <v>166</v>
      </c>
      <c r="D2" s="31">
        <v>76.400000000000006</v>
      </c>
      <c r="E2" s="31">
        <f t="shared" ref="E2:E50" si="0">D2/((C2/100)*(C2/100))</f>
        <v>27.725359268398901</v>
      </c>
      <c r="F2" s="31">
        <v>93</v>
      </c>
      <c r="G2" s="31">
        <v>37.1</v>
      </c>
      <c r="H2" s="13">
        <v>127</v>
      </c>
      <c r="I2" s="13">
        <v>75</v>
      </c>
      <c r="J2" s="13">
        <v>1</v>
      </c>
      <c r="K2" s="13">
        <v>2</v>
      </c>
      <c r="L2" s="13">
        <v>3.7</v>
      </c>
      <c r="M2" s="13">
        <v>23</v>
      </c>
      <c r="O2" s="13">
        <v>3.81</v>
      </c>
    </row>
    <row r="3" spans="1:15" x14ac:dyDescent="0.25">
      <c r="A3" s="13">
        <v>0</v>
      </c>
      <c r="B3" s="33">
        <v>12.16</v>
      </c>
      <c r="C3" s="31">
        <v>165</v>
      </c>
      <c r="D3" s="31">
        <v>42.8</v>
      </c>
      <c r="E3" s="31">
        <f t="shared" si="0"/>
        <v>15.720844811753903</v>
      </c>
      <c r="F3" s="31">
        <v>63</v>
      </c>
      <c r="G3" s="31">
        <v>9.5</v>
      </c>
      <c r="H3" s="13">
        <v>110</v>
      </c>
      <c r="I3" s="13">
        <v>64</v>
      </c>
      <c r="J3" s="13">
        <v>0</v>
      </c>
      <c r="K3" s="13">
        <v>0</v>
      </c>
      <c r="L3" s="13">
        <v>8.6</v>
      </c>
      <c r="M3" s="13">
        <v>67</v>
      </c>
      <c r="N3" s="13">
        <v>41.8</v>
      </c>
      <c r="O3" s="13">
        <v>3.72</v>
      </c>
    </row>
    <row r="4" spans="1:15" x14ac:dyDescent="0.25">
      <c r="A4" s="13">
        <v>0</v>
      </c>
      <c r="B4" s="33">
        <v>11.58</v>
      </c>
      <c r="C4" s="31">
        <v>151.4</v>
      </c>
      <c r="D4" s="31">
        <v>49.1</v>
      </c>
      <c r="E4" s="31">
        <f t="shared" si="0"/>
        <v>21.420506797848002</v>
      </c>
      <c r="F4" s="31">
        <v>74.5</v>
      </c>
      <c r="G4" s="31">
        <v>20</v>
      </c>
      <c r="H4" s="13">
        <v>112</v>
      </c>
      <c r="I4" s="13">
        <v>72</v>
      </c>
      <c r="J4" s="13">
        <v>0</v>
      </c>
      <c r="K4" s="13">
        <v>1</v>
      </c>
      <c r="L4" s="13">
        <v>6.6</v>
      </c>
      <c r="M4" s="13">
        <v>47</v>
      </c>
      <c r="N4" s="13">
        <v>35</v>
      </c>
      <c r="O4" s="13">
        <v>4.8600000000000003</v>
      </c>
    </row>
    <row r="5" spans="1:15" x14ac:dyDescent="0.25">
      <c r="A5" s="13">
        <v>0</v>
      </c>
      <c r="B5" s="33">
        <v>11.56</v>
      </c>
      <c r="C5" s="31">
        <v>143.80000000000001</v>
      </c>
      <c r="D5" s="31">
        <v>40.9</v>
      </c>
      <c r="E5" s="31">
        <f t="shared" si="0"/>
        <v>19.779054899692621</v>
      </c>
      <c r="F5" s="31">
        <v>76</v>
      </c>
      <c r="G5" s="31">
        <v>20</v>
      </c>
      <c r="H5" s="13">
        <v>117</v>
      </c>
      <c r="I5" s="13">
        <v>71</v>
      </c>
      <c r="J5" s="13">
        <v>0</v>
      </c>
      <c r="K5" s="13">
        <v>1</v>
      </c>
      <c r="L5" s="13">
        <v>8.6</v>
      </c>
      <c r="M5" s="13">
        <v>67</v>
      </c>
      <c r="N5" s="13">
        <v>41.8</v>
      </c>
      <c r="O5" s="13">
        <v>3.01</v>
      </c>
    </row>
    <row r="6" spans="1:15" x14ac:dyDescent="0.25">
      <c r="A6" s="13">
        <v>0</v>
      </c>
      <c r="B6" s="33">
        <v>11.68</v>
      </c>
      <c r="C6" s="31">
        <v>151</v>
      </c>
      <c r="D6" s="31">
        <v>36.4</v>
      </c>
      <c r="E6" s="31">
        <f t="shared" si="0"/>
        <v>15.964212095960702</v>
      </c>
      <c r="F6" s="31">
        <v>60.4</v>
      </c>
      <c r="G6" s="31">
        <v>8.9</v>
      </c>
      <c r="H6" s="13">
        <v>95</v>
      </c>
      <c r="I6" s="13">
        <v>61</v>
      </c>
      <c r="J6" s="13">
        <v>0</v>
      </c>
      <c r="K6" s="13">
        <v>0</v>
      </c>
      <c r="L6" s="13">
        <v>9</v>
      </c>
      <c r="M6" s="13">
        <v>72</v>
      </c>
      <c r="N6" s="13">
        <v>43.3</v>
      </c>
      <c r="O6" s="13">
        <v>4.8</v>
      </c>
    </row>
    <row r="7" spans="1:15" x14ac:dyDescent="0.25">
      <c r="A7" s="13">
        <v>0</v>
      </c>
      <c r="B7" s="33">
        <v>12.01</v>
      </c>
      <c r="C7" s="31">
        <v>157.80000000000001</v>
      </c>
      <c r="D7" s="31">
        <v>66.599999999999994</v>
      </c>
      <c r="E7" s="31">
        <f t="shared" si="0"/>
        <v>26.746085674218211</v>
      </c>
      <c r="F7" s="31">
        <v>83</v>
      </c>
      <c r="G7" s="31">
        <v>33.4</v>
      </c>
      <c r="H7" s="13">
        <v>112</v>
      </c>
      <c r="I7" s="13">
        <v>70</v>
      </c>
      <c r="J7" s="13">
        <v>0</v>
      </c>
      <c r="K7" s="13">
        <v>1</v>
      </c>
      <c r="L7" s="13">
        <v>4.2</v>
      </c>
      <c r="M7" s="13">
        <v>25</v>
      </c>
      <c r="N7" s="13">
        <v>26.8</v>
      </c>
      <c r="O7" s="13">
        <v>5.01</v>
      </c>
    </row>
    <row r="8" spans="1:15" x14ac:dyDescent="0.25">
      <c r="A8" s="13">
        <v>0</v>
      </c>
      <c r="B8" s="33">
        <v>11.57</v>
      </c>
      <c r="C8" s="31">
        <v>149</v>
      </c>
      <c r="D8" s="31">
        <v>37.200000000000003</v>
      </c>
      <c r="E8" s="31">
        <f t="shared" si="0"/>
        <v>16.756001981892709</v>
      </c>
      <c r="F8" s="31">
        <v>61</v>
      </c>
      <c r="G8" s="31">
        <v>6.9</v>
      </c>
      <c r="H8" s="13">
        <v>110</v>
      </c>
      <c r="I8" s="13">
        <v>80</v>
      </c>
      <c r="J8" s="13">
        <v>0</v>
      </c>
      <c r="K8" s="13">
        <v>2</v>
      </c>
      <c r="O8" s="13">
        <v>4.21</v>
      </c>
    </row>
    <row r="9" spans="1:15" x14ac:dyDescent="0.25">
      <c r="A9" s="13">
        <v>0</v>
      </c>
      <c r="B9" s="33">
        <v>12.43</v>
      </c>
      <c r="C9" s="31">
        <v>145</v>
      </c>
      <c r="D9" s="31">
        <v>34.1</v>
      </c>
      <c r="E9" s="31">
        <f t="shared" si="0"/>
        <v>16.218787158145066</v>
      </c>
      <c r="F9" s="31">
        <v>59.1</v>
      </c>
      <c r="G9" s="31">
        <v>7.8</v>
      </c>
      <c r="H9" s="13">
        <v>120</v>
      </c>
      <c r="I9" s="13">
        <v>79</v>
      </c>
      <c r="J9" s="13">
        <v>0</v>
      </c>
      <c r="K9" s="13">
        <v>2</v>
      </c>
      <c r="L9" s="13">
        <v>9.3000000000000007</v>
      </c>
      <c r="M9" s="13">
        <v>75</v>
      </c>
      <c r="N9" s="13">
        <v>44.5</v>
      </c>
      <c r="O9" s="13">
        <v>5.05</v>
      </c>
    </row>
    <row r="10" spans="1:15" x14ac:dyDescent="0.25">
      <c r="A10" s="13">
        <v>0</v>
      </c>
      <c r="B10" s="33">
        <v>12.08</v>
      </c>
      <c r="C10" s="31">
        <v>140.4</v>
      </c>
      <c r="D10" s="31">
        <v>42</v>
      </c>
      <c r="E10" s="31">
        <f t="shared" si="0"/>
        <v>21.306645238269166</v>
      </c>
      <c r="F10" s="31">
        <v>71.5</v>
      </c>
      <c r="G10" s="31">
        <v>19.600000000000001</v>
      </c>
      <c r="H10" s="13">
        <v>102</v>
      </c>
      <c r="I10" s="13">
        <v>74</v>
      </c>
      <c r="J10" s="13">
        <v>0</v>
      </c>
      <c r="K10" s="13">
        <v>2</v>
      </c>
      <c r="L10" s="13">
        <v>5.4</v>
      </c>
      <c r="M10" s="13">
        <v>36</v>
      </c>
      <c r="N10" s="13">
        <v>31</v>
      </c>
      <c r="O10" s="13">
        <v>1.81</v>
      </c>
    </row>
    <row r="11" spans="1:15" x14ac:dyDescent="0.25">
      <c r="A11" s="13">
        <v>0</v>
      </c>
      <c r="B11" s="33">
        <v>11.38</v>
      </c>
      <c r="C11" s="31">
        <v>148</v>
      </c>
      <c r="D11" s="31">
        <v>38.5</v>
      </c>
      <c r="E11" s="31">
        <f t="shared" si="0"/>
        <v>17.576698319941563</v>
      </c>
      <c r="F11" s="31">
        <v>67</v>
      </c>
      <c r="G11" s="31">
        <v>15.9</v>
      </c>
      <c r="H11" s="13">
        <v>105</v>
      </c>
      <c r="I11" s="13">
        <v>67</v>
      </c>
      <c r="J11" s="13">
        <v>0</v>
      </c>
      <c r="K11" s="13">
        <v>0</v>
      </c>
      <c r="L11" s="13">
        <v>9.1999999999999993</v>
      </c>
      <c r="M11" s="13">
        <v>74</v>
      </c>
      <c r="N11" s="13">
        <v>43.9</v>
      </c>
      <c r="O11" s="13">
        <v>4.32</v>
      </c>
    </row>
    <row r="12" spans="1:15" x14ac:dyDescent="0.25">
      <c r="A12" s="13">
        <v>0</v>
      </c>
      <c r="B12" s="33">
        <v>12.35</v>
      </c>
      <c r="C12" s="31">
        <v>149.5</v>
      </c>
      <c r="D12" s="31">
        <v>43.5</v>
      </c>
      <c r="E12" s="31">
        <f t="shared" si="0"/>
        <v>19.462869542846274</v>
      </c>
      <c r="F12" s="31">
        <v>75</v>
      </c>
      <c r="G12" s="31">
        <v>22.3</v>
      </c>
      <c r="H12" s="13">
        <v>102</v>
      </c>
      <c r="I12" s="13">
        <v>65</v>
      </c>
      <c r="J12" s="13">
        <v>0</v>
      </c>
      <c r="K12" s="13">
        <v>0</v>
      </c>
      <c r="L12" s="13">
        <v>9.5</v>
      </c>
      <c r="M12" s="13">
        <v>77</v>
      </c>
      <c r="N12" s="13">
        <v>45.2</v>
      </c>
      <c r="O12" s="13">
        <v>3.87</v>
      </c>
    </row>
    <row r="13" spans="1:15" x14ac:dyDescent="0.25">
      <c r="A13" s="13">
        <v>0</v>
      </c>
      <c r="B13" s="33">
        <v>11.45</v>
      </c>
      <c r="C13" s="31">
        <v>147.9</v>
      </c>
      <c r="D13" s="31">
        <v>39</v>
      </c>
      <c r="E13" s="31">
        <f t="shared" si="0"/>
        <v>17.829052303582131</v>
      </c>
      <c r="F13" s="31">
        <v>63</v>
      </c>
      <c r="G13" s="31">
        <v>11.2</v>
      </c>
      <c r="H13" s="13">
        <v>109</v>
      </c>
      <c r="I13" s="13">
        <v>69</v>
      </c>
      <c r="J13" s="13">
        <v>0</v>
      </c>
      <c r="K13" s="13">
        <v>1</v>
      </c>
      <c r="L13" s="13">
        <v>6.2</v>
      </c>
      <c r="M13" s="13">
        <v>43</v>
      </c>
      <c r="N13" s="13">
        <v>33.6</v>
      </c>
      <c r="O13" s="13">
        <v>4.4400000000000004</v>
      </c>
    </row>
    <row r="14" spans="1:15" x14ac:dyDescent="0.25">
      <c r="A14" s="13">
        <v>0</v>
      </c>
      <c r="B14" s="33">
        <v>11.78</v>
      </c>
      <c r="C14" s="31">
        <v>153.30000000000001</v>
      </c>
      <c r="D14" s="31">
        <v>50</v>
      </c>
      <c r="E14" s="31">
        <f t="shared" si="0"/>
        <v>21.275789980719875</v>
      </c>
      <c r="F14" s="31">
        <v>75</v>
      </c>
      <c r="G14" s="31">
        <v>23</v>
      </c>
      <c r="H14" s="13">
        <v>125</v>
      </c>
      <c r="I14" s="13">
        <v>84</v>
      </c>
      <c r="J14" s="13">
        <v>1</v>
      </c>
      <c r="K14" s="13">
        <v>2</v>
      </c>
      <c r="L14" s="13">
        <v>6.4</v>
      </c>
      <c r="M14" s="13">
        <v>45</v>
      </c>
      <c r="N14" s="13">
        <v>34.299999999999997</v>
      </c>
      <c r="O14" s="13">
        <v>4.7</v>
      </c>
    </row>
    <row r="15" spans="1:15" x14ac:dyDescent="0.25">
      <c r="A15" s="13">
        <v>0</v>
      </c>
      <c r="B15" s="33">
        <v>11.91</v>
      </c>
      <c r="C15" s="31">
        <v>149.69999999999999</v>
      </c>
      <c r="D15" s="31">
        <v>33.4</v>
      </c>
      <c r="E15" s="31">
        <f t="shared" si="0"/>
        <v>14.904000831768192</v>
      </c>
      <c r="F15" s="31">
        <v>57.7</v>
      </c>
      <c r="G15" s="31">
        <v>8.6</v>
      </c>
      <c r="H15" s="13">
        <v>99</v>
      </c>
      <c r="I15" s="13">
        <v>61</v>
      </c>
      <c r="J15" s="13">
        <v>0</v>
      </c>
      <c r="K15" s="13">
        <v>0</v>
      </c>
      <c r="L15" s="13">
        <v>8.6</v>
      </c>
      <c r="M15" s="13">
        <v>67</v>
      </c>
      <c r="N15" s="13">
        <v>41.8</v>
      </c>
      <c r="O15" s="13">
        <v>4.43</v>
      </c>
    </row>
    <row r="16" spans="1:15" x14ac:dyDescent="0.25">
      <c r="A16" s="13">
        <v>0</v>
      </c>
      <c r="B16" s="33">
        <v>11.48</v>
      </c>
      <c r="C16" s="31">
        <v>138</v>
      </c>
      <c r="D16" s="31">
        <v>33</v>
      </c>
      <c r="E16" s="31">
        <f t="shared" si="0"/>
        <v>17.328292375551356</v>
      </c>
      <c r="F16" s="31">
        <v>59.2</v>
      </c>
      <c r="G16" s="31">
        <v>12.9</v>
      </c>
      <c r="H16" s="13">
        <v>129</v>
      </c>
      <c r="I16" s="13">
        <v>54</v>
      </c>
      <c r="J16" s="13">
        <v>1</v>
      </c>
      <c r="K16" s="13">
        <v>0</v>
      </c>
      <c r="L16" s="13">
        <v>11.8</v>
      </c>
      <c r="M16" s="13">
        <v>102</v>
      </c>
      <c r="N16" s="13">
        <v>52.5</v>
      </c>
      <c r="O16" s="13">
        <v>4.53</v>
      </c>
    </row>
    <row r="17" spans="1:15" x14ac:dyDescent="0.25">
      <c r="A17" s="13">
        <v>0</v>
      </c>
      <c r="B17" s="33">
        <v>13.22</v>
      </c>
      <c r="C17" s="31">
        <v>153.1</v>
      </c>
      <c r="D17" s="31">
        <v>79.7</v>
      </c>
      <c r="E17" s="31">
        <f t="shared" si="0"/>
        <v>34.002272222106086</v>
      </c>
      <c r="F17" s="31">
        <v>107.2</v>
      </c>
      <c r="G17" s="31">
        <v>39.4</v>
      </c>
      <c r="H17" s="13">
        <v>97</v>
      </c>
      <c r="I17" s="13">
        <v>78</v>
      </c>
      <c r="J17" s="13">
        <v>0</v>
      </c>
      <c r="K17" s="13">
        <v>2</v>
      </c>
      <c r="O17" s="13">
        <v>5.17</v>
      </c>
    </row>
    <row r="18" spans="1:15" x14ac:dyDescent="0.25">
      <c r="A18" s="13">
        <v>0</v>
      </c>
      <c r="B18" s="33">
        <v>13.07</v>
      </c>
      <c r="C18" s="31">
        <v>148</v>
      </c>
      <c r="D18" s="31">
        <v>35.799999999999997</v>
      </c>
      <c r="E18" s="31">
        <f t="shared" si="0"/>
        <v>16.344046749452154</v>
      </c>
      <c r="F18" s="31">
        <v>60.5</v>
      </c>
      <c r="G18" s="31">
        <v>9.6999999999999993</v>
      </c>
      <c r="H18" s="13">
        <v>116</v>
      </c>
      <c r="I18" s="13">
        <v>65</v>
      </c>
      <c r="J18" s="13">
        <v>0</v>
      </c>
      <c r="K18" s="13">
        <v>0</v>
      </c>
      <c r="L18" s="13">
        <v>10.8</v>
      </c>
      <c r="M18" s="13">
        <v>91</v>
      </c>
      <c r="N18" s="13">
        <v>49.3</v>
      </c>
      <c r="O18" s="13" t="s">
        <v>55</v>
      </c>
    </row>
    <row r="19" spans="1:15" x14ac:dyDescent="0.25">
      <c r="A19" s="13">
        <v>0</v>
      </c>
      <c r="B19" s="33">
        <v>12.54</v>
      </c>
      <c r="C19" s="31">
        <v>152.80000000000001</v>
      </c>
      <c r="D19" s="31">
        <v>50.9</v>
      </c>
      <c r="E19" s="31">
        <f t="shared" si="0"/>
        <v>21.800731887832022</v>
      </c>
      <c r="F19" s="31">
        <v>77</v>
      </c>
      <c r="G19" s="31">
        <v>13.7</v>
      </c>
      <c r="H19" s="13">
        <v>117</v>
      </c>
      <c r="I19" s="13">
        <v>70</v>
      </c>
      <c r="J19" s="13">
        <v>0</v>
      </c>
      <c r="K19" s="13">
        <v>1</v>
      </c>
      <c r="O19" s="13">
        <v>4.12</v>
      </c>
    </row>
    <row r="20" spans="1:15" x14ac:dyDescent="0.25">
      <c r="A20" s="13">
        <v>0</v>
      </c>
      <c r="B20" s="33">
        <v>12.83</v>
      </c>
      <c r="C20" s="31">
        <v>147.19999999999999</v>
      </c>
      <c r="D20" s="31">
        <v>37.200000000000003</v>
      </c>
      <c r="E20" s="31">
        <f t="shared" si="0"/>
        <v>17.168301039697546</v>
      </c>
      <c r="F20" s="31">
        <v>64</v>
      </c>
      <c r="G20" s="31">
        <v>13.2</v>
      </c>
      <c r="H20" s="13">
        <v>103</v>
      </c>
      <c r="I20" s="13">
        <v>71</v>
      </c>
      <c r="J20" s="13">
        <v>0</v>
      </c>
      <c r="K20" s="13">
        <v>1</v>
      </c>
      <c r="O20" s="13">
        <v>4.66</v>
      </c>
    </row>
    <row r="21" spans="1:15" x14ac:dyDescent="0.25">
      <c r="A21" s="13">
        <v>0</v>
      </c>
      <c r="B21" s="33">
        <v>12.82</v>
      </c>
      <c r="C21" s="31">
        <v>167</v>
      </c>
      <c r="D21" s="31">
        <v>49</v>
      </c>
      <c r="E21" s="31">
        <f t="shared" si="0"/>
        <v>17.569651116927822</v>
      </c>
      <c r="F21" s="31">
        <v>67</v>
      </c>
      <c r="G21" s="31">
        <v>6.3</v>
      </c>
      <c r="H21" s="13">
        <v>123</v>
      </c>
      <c r="I21" s="13">
        <v>74</v>
      </c>
      <c r="J21" s="13">
        <v>0</v>
      </c>
      <c r="K21" s="13">
        <v>2</v>
      </c>
      <c r="L21" s="13">
        <v>11.4</v>
      </c>
      <c r="M21" s="13">
        <v>98</v>
      </c>
      <c r="N21" s="13">
        <v>51.4</v>
      </c>
      <c r="O21" s="13">
        <v>4.26</v>
      </c>
    </row>
    <row r="22" spans="1:15" x14ac:dyDescent="0.25">
      <c r="A22" s="13">
        <v>0</v>
      </c>
      <c r="B22" s="33">
        <v>13.26</v>
      </c>
      <c r="C22" s="31">
        <v>138.5</v>
      </c>
      <c r="D22" s="31">
        <v>39.200000000000003</v>
      </c>
      <c r="E22" s="31">
        <f t="shared" si="0"/>
        <v>20.435558915142906</v>
      </c>
      <c r="F22" s="31">
        <v>66</v>
      </c>
      <c r="G22" s="31">
        <v>15</v>
      </c>
      <c r="H22" s="13">
        <v>109</v>
      </c>
      <c r="I22" s="13">
        <v>71</v>
      </c>
      <c r="J22" s="13">
        <v>0</v>
      </c>
      <c r="K22" s="13">
        <v>1</v>
      </c>
      <c r="L22" s="13">
        <v>9.1999999999999993</v>
      </c>
      <c r="M22" s="13">
        <v>74</v>
      </c>
      <c r="N22" s="13">
        <v>43.9</v>
      </c>
      <c r="O22" s="13">
        <v>5.01</v>
      </c>
    </row>
    <row r="23" spans="1:15" x14ac:dyDescent="0.25">
      <c r="A23" s="13">
        <v>0</v>
      </c>
      <c r="B23" s="33">
        <v>12.59</v>
      </c>
      <c r="C23" s="31">
        <v>154.9</v>
      </c>
      <c r="D23" s="31">
        <v>52</v>
      </c>
      <c r="E23" s="31">
        <f t="shared" si="0"/>
        <v>21.672075655549026</v>
      </c>
      <c r="F23" s="31">
        <v>76.5</v>
      </c>
      <c r="G23" s="31">
        <v>16.7</v>
      </c>
      <c r="H23" s="13">
        <v>127</v>
      </c>
      <c r="I23" s="13">
        <v>80</v>
      </c>
      <c r="J23" s="13">
        <v>1</v>
      </c>
      <c r="K23" s="13">
        <v>2</v>
      </c>
      <c r="L23" s="13">
        <v>4.9000000000000004</v>
      </c>
      <c r="M23" s="13">
        <v>32</v>
      </c>
      <c r="N23" s="13">
        <v>29.5</v>
      </c>
      <c r="O23" s="13" t="s">
        <v>55</v>
      </c>
    </row>
    <row r="24" spans="1:15" x14ac:dyDescent="0.25">
      <c r="A24" s="13">
        <v>0</v>
      </c>
      <c r="B24" s="33">
        <v>12.47</v>
      </c>
      <c r="C24" s="31">
        <v>148.30000000000001</v>
      </c>
      <c r="D24" s="31">
        <v>55.9</v>
      </c>
      <c r="E24" s="31">
        <f t="shared" si="0"/>
        <v>25.417305320037517</v>
      </c>
      <c r="F24" s="31">
        <v>83.5</v>
      </c>
      <c r="G24" s="31">
        <v>27.2</v>
      </c>
      <c r="H24" s="13">
        <v>119</v>
      </c>
      <c r="I24" s="13">
        <v>75</v>
      </c>
      <c r="J24" s="13">
        <v>0</v>
      </c>
      <c r="K24" s="13">
        <v>2</v>
      </c>
      <c r="L24" s="13">
        <v>7.4</v>
      </c>
      <c r="M24" s="13">
        <v>55</v>
      </c>
      <c r="N24" s="13">
        <v>37.799999999999997</v>
      </c>
      <c r="O24" s="13">
        <v>4.4000000000000004</v>
      </c>
    </row>
    <row r="25" spans="1:15" x14ac:dyDescent="0.25">
      <c r="A25" s="13">
        <v>0</v>
      </c>
      <c r="B25" s="33">
        <v>12.73</v>
      </c>
      <c r="C25" s="31">
        <v>151.4</v>
      </c>
      <c r="D25" s="31">
        <v>54.5</v>
      </c>
      <c r="E25" s="31">
        <f t="shared" si="0"/>
        <v>23.776326282743707</v>
      </c>
      <c r="F25" s="31">
        <v>74</v>
      </c>
      <c r="G25" s="31">
        <v>21.7</v>
      </c>
      <c r="H25" s="13">
        <v>121</v>
      </c>
      <c r="I25" s="13">
        <v>62</v>
      </c>
      <c r="J25" s="13">
        <v>0</v>
      </c>
      <c r="K25" s="13">
        <v>0</v>
      </c>
      <c r="L25" s="13">
        <v>9.6</v>
      </c>
      <c r="M25" s="13">
        <v>78</v>
      </c>
      <c r="N25" s="13">
        <v>45.2</v>
      </c>
      <c r="O25" s="13">
        <v>4.05</v>
      </c>
    </row>
    <row r="26" spans="1:15" x14ac:dyDescent="0.25">
      <c r="A26" s="13">
        <v>0</v>
      </c>
      <c r="B26" s="33">
        <v>13.19</v>
      </c>
      <c r="C26" s="31">
        <v>159.5</v>
      </c>
      <c r="D26" s="31">
        <v>44</v>
      </c>
      <c r="E26" s="31">
        <f t="shared" si="0"/>
        <v>17.295427521349044</v>
      </c>
      <c r="F26" s="31">
        <v>66.599999999999994</v>
      </c>
      <c r="G26" s="31">
        <v>6.5</v>
      </c>
      <c r="H26" s="13">
        <v>113</v>
      </c>
      <c r="I26" s="13">
        <v>63</v>
      </c>
      <c r="J26" s="13">
        <v>0</v>
      </c>
      <c r="K26" s="13">
        <v>0</v>
      </c>
      <c r="O26" s="13">
        <v>3.75</v>
      </c>
    </row>
    <row r="27" spans="1:15" x14ac:dyDescent="0.25">
      <c r="A27" s="13">
        <v>0</v>
      </c>
      <c r="B27" s="33">
        <v>12.65</v>
      </c>
      <c r="C27" s="31">
        <v>147.4</v>
      </c>
      <c r="D27" s="31">
        <v>34.200000000000003</v>
      </c>
      <c r="E27" s="31">
        <f t="shared" si="0"/>
        <v>15.740957234304609</v>
      </c>
      <c r="F27" s="31">
        <v>58</v>
      </c>
      <c r="G27" s="31">
        <v>6.1</v>
      </c>
      <c r="H27" s="13">
        <v>113</v>
      </c>
      <c r="I27" s="13">
        <v>68</v>
      </c>
      <c r="J27" s="13">
        <v>0</v>
      </c>
      <c r="K27" s="13">
        <v>1</v>
      </c>
      <c r="L27" s="13">
        <v>7</v>
      </c>
      <c r="M27" s="13">
        <v>51</v>
      </c>
      <c r="N27" s="13">
        <v>36.4</v>
      </c>
      <c r="O27" s="13" t="s">
        <v>55</v>
      </c>
    </row>
    <row r="28" spans="1:15" x14ac:dyDescent="0.25">
      <c r="A28" s="13">
        <v>0</v>
      </c>
      <c r="B28" s="33">
        <v>13.17</v>
      </c>
      <c r="C28" s="31">
        <v>165</v>
      </c>
      <c r="D28" s="31">
        <v>88.3</v>
      </c>
      <c r="E28" s="31">
        <f t="shared" si="0"/>
        <v>32.433425160697894</v>
      </c>
      <c r="F28" s="31">
        <v>106</v>
      </c>
      <c r="G28" s="31">
        <v>28</v>
      </c>
      <c r="H28" s="13">
        <v>103</v>
      </c>
      <c r="I28" s="13">
        <v>68</v>
      </c>
      <c r="J28" s="13">
        <v>0</v>
      </c>
      <c r="K28" s="13">
        <v>1</v>
      </c>
      <c r="L28" s="13">
        <v>3</v>
      </c>
      <c r="M28" s="13">
        <v>16</v>
      </c>
      <c r="N28" s="13">
        <v>26.8</v>
      </c>
      <c r="O28" s="13">
        <v>4.25</v>
      </c>
    </row>
    <row r="29" spans="1:15" x14ac:dyDescent="0.25">
      <c r="A29" s="13">
        <v>0</v>
      </c>
      <c r="B29" s="33">
        <v>12.71</v>
      </c>
      <c r="C29" s="31">
        <v>148.5</v>
      </c>
      <c r="D29" s="31">
        <v>49.9</v>
      </c>
      <c r="E29" s="31">
        <f t="shared" si="0"/>
        <v>22.628076500130366</v>
      </c>
      <c r="F29" s="31">
        <v>79.3</v>
      </c>
      <c r="G29" s="31">
        <v>21.3</v>
      </c>
      <c r="H29" s="13">
        <v>116</v>
      </c>
      <c r="I29" s="13">
        <v>70</v>
      </c>
      <c r="J29" s="13">
        <v>0</v>
      </c>
      <c r="K29" s="13">
        <v>1</v>
      </c>
      <c r="L29" s="13">
        <v>8</v>
      </c>
      <c r="M29" s="13">
        <v>61</v>
      </c>
      <c r="N29" s="13">
        <v>39.9</v>
      </c>
      <c r="O29" s="13">
        <v>5.24</v>
      </c>
    </row>
    <row r="30" spans="1:15" x14ac:dyDescent="0.25">
      <c r="A30" s="13">
        <v>0</v>
      </c>
      <c r="B30" s="33">
        <v>12.93</v>
      </c>
      <c r="C30" s="31">
        <v>152</v>
      </c>
      <c r="D30" s="31">
        <v>37.799999999999997</v>
      </c>
      <c r="E30" s="31">
        <f t="shared" si="0"/>
        <v>16.36080332409972</v>
      </c>
      <c r="F30" s="31">
        <v>62.3</v>
      </c>
      <c r="G30" s="31">
        <v>13.1</v>
      </c>
      <c r="H30" s="13">
        <v>104</v>
      </c>
      <c r="I30" s="13">
        <v>62</v>
      </c>
      <c r="J30" s="13">
        <v>0</v>
      </c>
      <c r="K30" s="13">
        <v>0</v>
      </c>
      <c r="L30" s="13">
        <v>9.3000000000000007</v>
      </c>
      <c r="M30" s="13">
        <v>75</v>
      </c>
      <c r="N30" s="13">
        <v>44.5</v>
      </c>
      <c r="O30" s="13">
        <v>5.22</v>
      </c>
    </row>
    <row r="31" spans="1:15" x14ac:dyDescent="0.25">
      <c r="A31" s="13">
        <v>0</v>
      </c>
      <c r="B31" s="33">
        <v>12.88</v>
      </c>
      <c r="C31" s="31">
        <v>164</v>
      </c>
      <c r="D31" s="31">
        <v>51.9</v>
      </c>
      <c r="E31" s="31">
        <f t="shared" si="0"/>
        <v>19.296549672813804</v>
      </c>
      <c r="F31" s="31">
        <v>78</v>
      </c>
      <c r="G31" s="31">
        <v>13.6</v>
      </c>
      <c r="H31" s="13">
        <v>113</v>
      </c>
      <c r="I31" s="13">
        <v>68</v>
      </c>
      <c r="J31" s="13">
        <v>0</v>
      </c>
      <c r="K31" s="13">
        <v>1</v>
      </c>
      <c r="L31" s="13">
        <v>5.9</v>
      </c>
      <c r="M31" s="13">
        <v>41</v>
      </c>
      <c r="N31" s="13">
        <v>32.9</v>
      </c>
      <c r="O31" s="13">
        <v>4.3</v>
      </c>
    </row>
    <row r="32" spans="1:15" x14ac:dyDescent="0.25">
      <c r="A32" s="13">
        <v>0</v>
      </c>
      <c r="B32" s="33">
        <v>12.93</v>
      </c>
      <c r="C32" s="31">
        <v>157</v>
      </c>
      <c r="D32" s="31">
        <v>42.6</v>
      </c>
      <c r="E32" s="31">
        <f t="shared" si="0"/>
        <v>17.282648383301552</v>
      </c>
      <c r="F32" s="31">
        <v>65</v>
      </c>
      <c r="G32" s="31">
        <v>8.3000000000000007</v>
      </c>
      <c r="H32" s="13">
        <v>111</v>
      </c>
      <c r="I32" s="13">
        <v>70</v>
      </c>
      <c r="J32" s="13">
        <v>0</v>
      </c>
      <c r="K32" s="13">
        <v>1</v>
      </c>
      <c r="O32" s="13" t="s">
        <v>55</v>
      </c>
    </row>
    <row r="33" spans="1:15" x14ac:dyDescent="0.25">
      <c r="A33" s="13">
        <v>0</v>
      </c>
      <c r="B33" s="33">
        <v>13.64</v>
      </c>
      <c r="C33" s="31">
        <v>170.9</v>
      </c>
      <c r="D33" s="31">
        <v>65.599999999999994</v>
      </c>
      <c r="E33" s="31">
        <f t="shared" si="0"/>
        <v>22.460515201762874</v>
      </c>
      <c r="F33" s="31">
        <v>73</v>
      </c>
      <c r="G33" s="31">
        <v>15.5</v>
      </c>
      <c r="H33" s="13">
        <v>125</v>
      </c>
      <c r="I33" s="13">
        <v>76</v>
      </c>
      <c r="J33" s="13">
        <v>0</v>
      </c>
      <c r="K33" s="13">
        <v>2</v>
      </c>
      <c r="L33" s="13">
        <v>8.9</v>
      </c>
      <c r="M33" s="13">
        <v>70</v>
      </c>
      <c r="N33" s="13">
        <v>43.3</v>
      </c>
      <c r="O33" s="13">
        <v>3.64</v>
      </c>
    </row>
    <row r="34" spans="1:15" x14ac:dyDescent="0.25">
      <c r="A34" s="13">
        <v>0</v>
      </c>
      <c r="B34" s="33">
        <v>13.63</v>
      </c>
      <c r="C34" s="31">
        <v>160.19999999999999</v>
      </c>
      <c r="D34" s="31">
        <v>59.3</v>
      </c>
      <c r="E34" s="31">
        <f t="shared" si="0"/>
        <v>23.106260744606075</v>
      </c>
      <c r="F34" s="31">
        <v>84</v>
      </c>
      <c r="G34" s="31">
        <v>17.600000000000001</v>
      </c>
      <c r="H34" s="13">
        <v>113</v>
      </c>
      <c r="I34" s="13">
        <v>75</v>
      </c>
      <c r="J34" s="13">
        <v>0</v>
      </c>
      <c r="K34" s="13">
        <v>2</v>
      </c>
      <c r="L34" s="13">
        <v>6</v>
      </c>
      <c r="M34" s="13">
        <v>41</v>
      </c>
      <c r="N34" s="13">
        <v>32.9</v>
      </c>
      <c r="O34" s="13">
        <v>4.43</v>
      </c>
    </row>
    <row r="35" spans="1:15" x14ac:dyDescent="0.25">
      <c r="A35" s="13">
        <v>0</v>
      </c>
      <c r="B35" s="33">
        <v>13.88</v>
      </c>
      <c r="C35" s="31">
        <v>166</v>
      </c>
      <c r="D35" s="31">
        <v>48.1</v>
      </c>
      <c r="E35" s="31">
        <f t="shared" si="0"/>
        <v>17.455363623167369</v>
      </c>
      <c r="F35" s="31">
        <v>63.5</v>
      </c>
      <c r="G35" s="31">
        <v>10.4</v>
      </c>
      <c r="H35" s="13">
        <v>102</v>
      </c>
      <c r="I35" s="13">
        <v>61</v>
      </c>
      <c r="J35" s="13">
        <v>0</v>
      </c>
      <c r="K35" s="13">
        <v>0</v>
      </c>
      <c r="O35" s="13">
        <v>2.88</v>
      </c>
    </row>
    <row r="36" spans="1:15" x14ac:dyDescent="0.25">
      <c r="A36" s="13">
        <v>0</v>
      </c>
      <c r="B36" s="33">
        <v>13.72</v>
      </c>
      <c r="C36" s="31">
        <v>145.5</v>
      </c>
      <c r="D36" s="31">
        <v>37.299999999999997</v>
      </c>
      <c r="E36" s="31">
        <f t="shared" si="0"/>
        <v>17.619064489082554</v>
      </c>
      <c r="F36" s="31">
        <v>61.5</v>
      </c>
      <c r="G36" s="31">
        <v>8.6</v>
      </c>
      <c r="H36" s="13">
        <v>111</v>
      </c>
      <c r="I36" s="13">
        <v>59</v>
      </c>
      <c r="J36" s="13">
        <v>0</v>
      </c>
      <c r="K36" s="13">
        <v>0</v>
      </c>
      <c r="L36" s="13">
        <v>10.3</v>
      </c>
      <c r="M36" s="13">
        <v>86</v>
      </c>
      <c r="N36" s="13">
        <v>48</v>
      </c>
      <c r="O36" s="13">
        <v>4.54</v>
      </c>
    </row>
    <row r="37" spans="1:15" x14ac:dyDescent="0.25">
      <c r="A37" s="13">
        <v>0</v>
      </c>
      <c r="B37" s="33">
        <v>12.3</v>
      </c>
      <c r="C37" s="31">
        <v>143.5</v>
      </c>
      <c r="D37" s="31">
        <v>38.700000000000003</v>
      </c>
      <c r="E37" s="31">
        <f t="shared" si="0"/>
        <v>18.793478128907722</v>
      </c>
      <c r="F37" s="31">
        <v>67.5</v>
      </c>
      <c r="G37" s="31">
        <v>12</v>
      </c>
      <c r="H37" s="13">
        <v>115</v>
      </c>
      <c r="I37" s="13">
        <v>70</v>
      </c>
      <c r="J37" s="13">
        <v>0</v>
      </c>
      <c r="K37" s="13">
        <v>1</v>
      </c>
      <c r="L37" s="13">
        <v>9.3000000000000007</v>
      </c>
      <c r="M37" s="13">
        <v>75</v>
      </c>
      <c r="N37" s="13">
        <v>44.5</v>
      </c>
      <c r="O37" s="13">
        <v>4.3899999999999997</v>
      </c>
    </row>
    <row r="38" spans="1:15" x14ac:dyDescent="0.25">
      <c r="A38" s="13">
        <v>0</v>
      </c>
      <c r="B38" s="33">
        <v>11.75</v>
      </c>
      <c r="C38" s="31">
        <v>154.5</v>
      </c>
      <c r="D38" s="31">
        <v>47.5</v>
      </c>
      <c r="E38" s="31">
        <f t="shared" si="0"/>
        <v>19.899246970601482</v>
      </c>
      <c r="F38" s="31">
        <v>68.5</v>
      </c>
      <c r="G38" s="31">
        <v>15.1</v>
      </c>
      <c r="H38" s="13">
        <v>122</v>
      </c>
      <c r="I38" s="13">
        <v>83</v>
      </c>
      <c r="J38" s="13">
        <v>0</v>
      </c>
      <c r="K38" s="13">
        <v>2</v>
      </c>
      <c r="L38" s="13">
        <v>9</v>
      </c>
      <c r="M38" s="13">
        <v>72</v>
      </c>
      <c r="N38" s="13">
        <v>43.3</v>
      </c>
      <c r="O38" s="13">
        <v>5.98</v>
      </c>
    </row>
    <row r="39" spans="1:15" x14ac:dyDescent="0.25">
      <c r="A39" s="13">
        <v>0</v>
      </c>
      <c r="B39" s="33">
        <v>11.57</v>
      </c>
      <c r="C39" s="31">
        <v>138</v>
      </c>
      <c r="D39" s="31">
        <v>37.700000000000003</v>
      </c>
      <c r="E39" s="31">
        <f t="shared" si="0"/>
        <v>19.796261289645038</v>
      </c>
      <c r="F39" s="31">
        <v>81.400000000000006</v>
      </c>
      <c r="G39" s="31">
        <v>19.7</v>
      </c>
      <c r="H39" s="13">
        <v>116</v>
      </c>
      <c r="I39" s="13">
        <v>63</v>
      </c>
      <c r="J39" s="13">
        <v>0</v>
      </c>
      <c r="K39" s="13">
        <v>0</v>
      </c>
      <c r="L39" s="13">
        <v>8.6</v>
      </c>
      <c r="M39" s="13">
        <v>67</v>
      </c>
      <c r="N39" s="13">
        <v>41.8</v>
      </c>
      <c r="O39" s="13">
        <v>4.3499999999999996</v>
      </c>
    </row>
    <row r="40" spans="1:15" x14ac:dyDescent="0.25">
      <c r="A40" s="13">
        <v>0</v>
      </c>
      <c r="B40" s="33">
        <v>11.92</v>
      </c>
      <c r="C40" s="31">
        <v>160</v>
      </c>
      <c r="D40" s="31">
        <v>52</v>
      </c>
      <c r="E40" s="31">
        <f t="shared" si="0"/>
        <v>20.312499999999996</v>
      </c>
      <c r="F40" s="31">
        <v>67</v>
      </c>
      <c r="G40" s="31">
        <v>17.600000000000001</v>
      </c>
      <c r="H40" s="13">
        <v>105</v>
      </c>
      <c r="I40" s="13">
        <v>56</v>
      </c>
      <c r="J40" s="13">
        <v>0</v>
      </c>
      <c r="K40" s="13">
        <v>0</v>
      </c>
      <c r="O40" s="13" t="s">
        <v>55</v>
      </c>
    </row>
    <row r="41" spans="1:15" x14ac:dyDescent="0.25">
      <c r="A41" s="13">
        <v>0</v>
      </c>
      <c r="B41" s="33">
        <v>13.13</v>
      </c>
      <c r="C41" s="31">
        <v>158</v>
      </c>
      <c r="D41" s="31">
        <v>45.5</v>
      </c>
      <c r="E41" s="31">
        <f t="shared" si="0"/>
        <v>18.226245793943274</v>
      </c>
      <c r="F41" s="31">
        <v>70</v>
      </c>
      <c r="G41" s="31">
        <v>12.2</v>
      </c>
      <c r="H41" s="13">
        <v>120</v>
      </c>
      <c r="I41" s="13">
        <v>81</v>
      </c>
      <c r="J41" s="13">
        <v>0</v>
      </c>
      <c r="K41" s="13">
        <v>2</v>
      </c>
      <c r="L41" s="13">
        <v>9.1999999999999993</v>
      </c>
      <c r="M41" s="13">
        <v>74</v>
      </c>
      <c r="N41" s="13">
        <v>43.9</v>
      </c>
      <c r="O41" s="13">
        <v>4.2</v>
      </c>
    </row>
    <row r="42" spans="1:15" x14ac:dyDescent="0.25">
      <c r="A42" s="13">
        <v>0</v>
      </c>
      <c r="B42" s="33">
        <v>13.1</v>
      </c>
      <c r="C42" s="31">
        <v>147.69999999999999</v>
      </c>
      <c r="D42" s="31">
        <v>33.700000000000003</v>
      </c>
      <c r="E42" s="31">
        <f t="shared" si="0"/>
        <v>15.447880821203846</v>
      </c>
      <c r="F42" s="31">
        <v>61.5</v>
      </c>
      <c r="G42" s="31">
        <v>10.199999999999999</v>
      </c>
      <c r="H42" s="13">
        <v>114</v>
      </c>
      <c r="I42" s="13">
        <v>68</v>
      </c>
      <c r="J42" s="13">
        <v>0</v>
      </c>
      <c r="K42" s="13">
        <v>1</v>
      </c>
      <c r="O42" s="13" t="s">
        <v>55</v>
      </c>
    </row>
    <row r="43" spans="1:15" x14ac:dyDescent="0.25">
      <c r="A43" s="13">
        <v>0</v>
      </c>
      <c r="B43" s="33">
        <v>12.73</v>
      </c>
      <c r="C43" s="31">
        <v>156.5</v>
      </c>
      <c r="D43" s="31">
        <v>43.6</v>
      </c>
      <c r="E43" s="31">
        <f t="shared" si="0"/>
        <v>17.801549469730222</v>
      </c>
      <c r="F43" s="31">
        <v>69</v>
      </c>
      <c r="G43" s="31">
        <v>6.3</v>
      </c>
      <c r="H43" s="13">
        <v>102</v>
      </c>
      <c r="I43" s="13">
        <v>64</v>
      </c>
      <c r="J43" s="13">
        <v>0</v>
      </c>
      <c r="K43" s="13">
        <v>0</v>
      </c>
      <c r="L43" s="13">
        <v>13</v>
      </c>
      <c r="M43" s="13">
        <v>118</v>
      </c>
      <c r="N43" s="13">
        <v>57.1</v>
      </c>
      <c r="O43" s="13">
        <v>3.41</v>
      </c>
    </row>
    <row r="44" spans="1:15" x14ac:dyDescent="0.25">
      <c r="A44" s="13">
        <v>0</v>
      </c>
      <c r="B44" s="33">
        <v>12.42</v>
      </c>
      <c r="C44" s="31">
        <v>152.4</v>
      </c>
      <c r="D44" s="31">
        <v>44.5</v>
      </c>
      <c r="E44" s="31">
        <f t="shared" si="0"/>
        <v>19.159760541743303</v>
      </c>
      <c r="F44" s="31">
        <v>62</v>
      </c>
      <c r="G44" s="31">
        <v>12.6</v>
      </c>
      <c r="H44" s="13">
        <v>113</v>
      </c>
      <c r="I44" s="13">
        <v>67</v>
      </c>
      <c r="J44" s="13">
        <v>0</v>
      </c>
      <c r="K44" s="13">
        <v>0</v>
      </c>
      <c r="L44" s="13">
        <v>9.9</v>
      </c>
      <c r="M44" s="13">
        <v>81</v>
      </c>
      <c r="N44" s="13">
        <v>46.8</v>
      </c>
      <c r="O44" s="13">
        <v>6.09</v>
      </c>
    </row>
    <row r="45" spans="1:15" x14ac:dyDescent="0.25">
      <c r="A45" s="13">
        <v>0</v>
      </c>
      <c r="B45" s="33">
        <v>13.51</v>
      </c>
      <c r="C45" s="31">
        <v>170.3</v>
      </c>
      <c r="D45" s="31">
        <v>94</v>
      </c>
      <c r="E45" s="31">
        <f t="shared" si="0"/>
        <v>32.411457243253842</v>
      </c>
      <c r="F45" s="31">
        <v>104</v>
      </c>
      <c r="G45" s="31">
        <v>28.7</v>
      </c>
      <c r="H45" s="13">
        <v>107</v>
      </c>
      <c r="I45" s="13">
        <v>62</v>
      </c>
      <c r="J45" s="13">
        <v>0</v>
      </c>
      <c r="K45" s="13">
        <v>0</v>
      </c>
      <c r="L45" s="13">
        <v>3.6</v>
      </c>
      <c r="M45" s="13">
        <v>22</v>
      </c>
      <c r="N45" s="13">
        <v>26.8</v>
      </c>
      <c r="O45" s="13">
        <v>3.8</v>
      </c>
    </row>
    <row r="46" spans="1:15" x14ac:dyDescent="0.25">
      <c r="A46" s="13">
        <v>0</v>
      </c>
      <c r="B46" s="33">
        <v>13.57</v>
      </c>
      <c r="C46" s="31">
        <v>155.30000000000001</v>
      </c>
      <c r="D46" s="31">
        <v>38.6</v>
      </c>
      <c r="E46" s="31">
        <f t="shared" si="0"/>
        <v>16.004584110930839</v>
      </c>
      <c r="F46" s="31">
        <v>61.5</v>
      </c>
      <c r="G46" s="31">
        <v>10.7</v>
      </c>
      <c r="H46" s="13">
        <v>109</v>
      </c>
      <c r="I46" s="13">
        <v>67</v>
      </c>
      <c r="J46" s="13">
        <v>0</v>
      </c>
      <c r="K46" s="13">
        <v>0</v>
      </c>
      <c r="L46" s="13">
        <v>7.8</v>
      </c>
      <c r="M46" s="13">
        <v>59</v>
      </c>
      <c r="N46" s="13">
        <v>39.200000000000003</v>
      </c>
      <c r="O46" s="13">
        <v>3.09</v>
      </c>
    </row>
    <row r="47" spans="1:15" ht="14.5" x14ac:dyDescent="0.35">
      <c r="A47" s="38">
        <v>0</v>
      </c>
      <c r="B47" s="63">
        <v>12.55</v>
      </c>
      <c r="C47" s="40">
        <v>140</v>
      </c>
      <c r="D47" s="40">
        <v>30.5</v>
      </c>
      <c r="E47" s="31">
        <f t="shared" si="0"/>
        <v>15.56122448979592</v>
      </c>
      <c r="F47" s="40">
        <v>55</v>
      </c>
      <c r="G47" s="40">
        <v>6.1</v>
      </c>
      <c r="H47" s="38">
        <v>114</v>
      </c>
      <c r="I47" s="38">
        <v>64</v>
      </c>
      <c r="J47" s="13">
        <v>0</v>
      </c>
      <c r="K47" s="13">
        <v>0</v>
      </c>
      <c r="L47" s="38">
        <v>10.8</v>
      </c>
      <c r="M47" s="38">
        <v>91</v>
      </c>
      <c r="N47" s="38">
        <v>49.3</v>
      </c>
      <c r="O47" s="38"/>
    </row>
    <row r="48" spans="1:15" x14ac:dyDescent="0.25">
      <c r="A48" s="13">
        <v>0</v>
      </c>
      <c r="B48" s="43">
        <v>13.22</v>
      </c>
      <c r="C48" s="31">
        <v>158.5</v>
      </c>
      <c r="D48" s="31">
        <v>48.2</v>
      </c>
      <c r="E48" s="31">
        <f t="shared" si="0"/>
        <v>19.18617958184478</v>
      </c>
      <c r="F48" s="31">
        <v>68</v>
      </c>
      <c r="G48" s="31">
        <v>10.199999999999999</v>
      </c>
      <c r="H48" s="38">
        <v>101</v>
      </c>
      <c r="I48" s="38">
        <v>63</v>
      </c>
      <c r="J48" s="13">
        <v>0</v>
      </c>
      <c r="K48" s="13">
        <v>0</v>
      </c>
      <c r="L48" s="38">
        <v>12.2</v>
      </c>
      <c r="M48" s="38">
        <v>108</v>
      </c>
      <c r="N48" s="38">
        <v>54.3</v>
      </c>
      <c r="O48" s="13">
        <v>3.72</v>
      </c>
    </row>
    <row r="49" spans="1:15" x14ac:dyDescent="0.25">
      <c r="A49" s="13">
        <v>0</v>
      </c>
      <c r="B49" s="43">
        <v>13.41</v>
      </c>
      <c r="C49" s="31">
        <v>161</v>
      </c>
      <c r="D49" s="31">
        <v>46.6</v>
      </c>
      <c r="E49" s="31">
        <f t="shared" si="0"/>
        <v>17.977701477566452</v>
      </c>
      <c r="F49" s="31">
        <v>66.5</v>
      </c>
      <c r="G49" s="31">
        <v>6.9</v>
      </c>
      <c r="H49" s="38">
        <v>117</v>
      </c>
      <c r="I49" s="38">
        <v>70</v>
      </c>
      <c r="J49" s="13">
        <v>0</v>
      </c>
      <c r="K49" s="13">
        <v>1</v>
      </c>
      <c r="L49" s="38">
        <v>12.6</v>
      </c>
      <c r="M49" s="38">
        <v>112</v>
      </c>
      <c r="N49" s="38">
        <v>55.4</v>
      </c>
      <c r="O49" s="13">
        <v>3.95</v>
      </c>
    </row>
    <row r="50" spans="1:15" x14ac:dyDescent="0.25">
      <c r="A50" s="13">
        <v>0</v>
      </c>
      <c r="B50" s="43">
        <v>11.7</v>
      </c>
      <c r="C50" s="31">
        <v>146.1</v>
      </c>
      <c r="D50" s="31">
        <v>39</v>
      </c>
      <c r="E50" s="31">
        <f t="shared" si="0"/>
        <v>18.27107814821218</v>
      </c>
      <c r="F50" s="31">
        <v>61.6</v>
      </c>
      <c r="G50" s="31">
        <v>12.2</v>
      </c>
      <c r="H50" s="38">
        <v>103</v>
      </c>
      <c r="I50" s="38">
        <v>66</v>
      </c>
      <c r="J50" s="13">
        <v>0</v>
      </c>
      <c r="K50" s="13">
        <v>0</v>
      </c>
      <c r="L50" s="38">
        <v>7.7</v>
      </c>
      <c r="M50" s="38">
        <v>58</v>
      </c>
      <c r="N50" s="38">
        <v>39.200000000000003</v>
      </c>
      <c r="O50" s="13">
        <v>3.8</v>
      </c>
    </row>
    <row r="51" spans="1:15" x14ac:dyDescent="0.25">
      <c r="A51" s="13">
        <v>1</v>
      </c>
      <c r="B51" s="33">
        <v>12.3</v>
      </c>
      <c r="C51" s="31">
        <v>157.6</v>
      </c>
      <c r="D51" s="31">
        <v>57.8</v>
      </c>
      <c r="E51" s="31">
        <f t="shared" ref="E51:E100" si="1">D51/((C51/100)*(C51/100))</f>
        <v>23.271019608853621</v>
      </c>
      <c r="F51" s="31">
        <v>74</v>
      </c>
      <c r="G51" s="31">
        <v>24.8</v>
      </c>
      <c r="H51" s="13">
        <v>117</v>
      </c>
      <c r="I51" s="13">
        <v>82</v>
      </c>
      <c r="J51" s="13">
        <v>0</v>
      </c>
      <c r="K51" s="13">
        <v>2</v>
      </c>
      <c r="L51" s="13">
        <v>4.2</v>
      </c>
      <c r="M51" s="13">
        <v>25</v>
      </c>
      <c r="N51" s="13">
        <v>26.8</v>
      </c>
      <c r="O51" s="13">
        <v>4.1900000000000004</v>
      </c>
    </row>
    <row r="52" spans="1:15" x14ac:dyDescent="0.25">
      <c r="A52" s="13">
        <v>1</v>
      </c>
      <c r="B52" s="33">
        <v>11.73</v>
      </c>
      <c r="C52" s="31">
        <v>146.5</v>
      </c>
      <c r="D52" s="31">
        <v>30.45</v>
      </c>
      <c r="E52" s="31">
        <f t="shared" si="1"/>
        <v>14.187701662220874</v>
      </c>
      <c r="F52" s="31">
        <v>60</v>
      </c>
      <c r="G52" s="31">
        <v>14.8</v>
      </c>
      <c r="H52" s="13">
        <v>107</v>
      </c>
      <c r="I52" s="13">
        <v>73</v>
      </c>
      <c r="J52" s="13">
        <v>0</v>
      </c>
      <c r="K52" s="13">
        <v>1</v>
      </c>
      <c r="L52" s="13">
        <v>3.5</v>
      </c>
      <c r="M52" s="13">
        <v>21</v>
      </c>
      <c r="N52" s="13">
        <v>26.8</v>
      </c>
      <c r="O52" s="13" t="s">
        <v>55</v>
      </c>
    </row>
    <row r="53" spans="1:15" x14ac:dyDescent="0.25">
      <c r="A53" s="13">
        <v>1</v>
      </c>
      <c r="B53" s="33">
        <v>11.5</v>
      </c>
      <c r="C53" s="31">
        <v>154</v>
      </c>
      <c r="D53" s="31">
        <v>39.5</v>
      </c>
      <c r="E53" s="31">
        <f t="shared" si="1"/>
        <v>16.655422499578343</v>
      </c>
      <c r="F53" s="31">
        <v>63.5</v>
      </c>
      <c r="G53" s="31">
        <v>14.1</v>
      </c>
      <c r="H53" s="13">
        <v>105</v>
      </c>
      <c r="I53" s="13">
        <v>66</v>
      </c>
      <c r="J53" s="13">
        <v>0</v>
      </c>
      <c r="K53" s="13">
        <v>0</v>
      </c>
      <c r="L53" s="13">
        <v>7</v>
      </c>
      <c r="M53" s="13">
        <v>51</v>
      </c>
      <c r="N53" s="13">
        <v>36.4</v>
      </c>
      <c r="O53" s="13">
        <v>4.8499999999999996</v>
      </c>
    </row>
    <row r="54" spans="1:15" x14ac:dyDescent="0.25">
      <c r="A54" s="13">
        <v>1</v>
      </c>
      <c r="B54" s="33">
        <v>12.18</v>
      </c>
      <c r="C54" s="31">
        <v>143.4</v>
      </c>
      <c r="D54" s="31">
        <v>30.56</v>
      </c>
      <c r="E54" s="31">
        <f t="shared" si="1"/>
        <v>14.861239979847843</v>
      </c>
      <c r="F54" s="31">
        <v>64.5</v>
      </c>
      <c r="G54" s="31">
        <v>17</v>
      </c>
      <c r="H54" s="13">
        <v>101</v>
      </c>
      <c r="I54" s="13">
        <v>79</v>
      </c>
      <c r="J54" s="13">
        <v>0</v>
      </c>
      <c r="K54" s="13">
        <v>2</v>
      </c>
      <c r="L54" s="13">
        <v>3.5</v>
      </c>
      <c r="M54" s="13">
        <v>21</v>
      </c>
      <c r="N54" s="13">
        <v>26.8</v>
      </c>
      <c r="O54" s="13" t="s">
        <v>55</v>
      </c>
    </row>
    <row r="55" spans="1:15" x14ac:dyDescent="0.25">
      <c r="A55" s="13">
        <v>1</v>
      </c>
      <c r="B55" s="33">
        <v>11.42</v>
      </c>
      <c r="C55" s="31">
        <v>149.5</v>
      </c>
      <c r="D55" s="31">
        <v>37.5</v>
      </c>
      <c r="E55" s="31">
        <f t="shared" si="1"/>
        <v>16.778335812798513</v>
      </c>
      <c r="F55" s="31">
        <v>64</v>
      </c>
      <c r="G55" s="31">
        <v>10.4</v>
      </c>
      <c r="H55" s="13">
        <v>104</v>
      </c>
      <c r="I55" s="13">
        <v>78</v>
      </c>
      <c r="J55" s="13">
        <v>0</v>
      </c>
      <c r="K55" s="13">
        <v>2</v>
      </c>
      <c r="L55" s="13">
        <v>6.1</v>
      </c>
      <c r="M55" s="13">
        <v>42</v>
      </c>
      <c r="N55" s="13">
        <v>33.6</v>
      </c>
      <c r="O55" s="13">
        <v>4.55</v>
      </c>
    </row>
    <row r="56" spans="1:15" x14ac:dyDescent="0.25">
      <c r="A56" s="13">
        <v>1</v>
      </c>
      <c r="B56" s="33">
        <v>11.67</v>
      </c>
      <c r="C56" s="31">
        <v>146.9</v>
      </c>
      <c r="D56" s="31">
        <v>47.4</v>
      </c>
      <c r="E56" s="31">
        <f t="shared" si="1"/>
        <v>21.965179166815339</v>
      </c>
      <c r="F56" s="31">
        <v>73</v>
      </c>
      <c r="G56" s="31">
        <v>17.2</v>
      </c>
      <c r="H56" s="13">
        <v>95</v>
      </c>
      <c r="I56" s="13">
        <v>72</v>
      </c>
      <c r="J56" s="13">
        <v>0</v>
      </c>
      <c r="K56" s="13">
        <v>1</v>
      </c>
      <c r="L56" s="13">
        <v>8</v>
      </c>
      <c r="M56" s="13">
        <v>61</v>
      </c>
      <c r="N56" s="13">
        <v>39.9</v>
      </c>
      <c r="O56" s="13">
        <v>3.3</v>
      </c>
    </row>
    <row r="57" spans="1:15" x14ac:dyDescent="0.25">
      <c r="A57" s="13">
        <v>1</v>
      </c>
      <c r="B57" s="33">
        <v>11.66</v>
      </c>
      <c r="C57" s="31">
        <v>138.5</v>
      </c>
      <c r="D57" s="31">
        <v>44.2</v>
      </c>
      <c r="E57" s="31">
        <f t="shared" si="1"/>
        <v>23.042135307380523</v>
      </c>
      <c r="F57" s="31">
        <v>77.5</v>
      </c>
      <c r="G57" s="31">
        <v>21.6</v>
      </c>
      <c r="H57" s="13">
        <v>115</v>
      </c>
      <c r="I57" s="13">
        <v>75</v>
      </c>
      <c r="J57" s="13">
        <v>0</v>
      </c>
      <c r="K57" s="13">
        <v>2</v>
      </c>
      <c r="O57" s="13">
        <v>5.04</v>
      </c>
    </row>
    <row r="58" spans="1:15" x14ac:dyDescent="0.25">
      <c r="A58" s="13">
        <v>1</v>
      </c>
      <c r="B58" s="33">
        <v>11.76</v>
      </c>
      <c r="C58" s="31">
        <v>149.1</v>
      </c>
      <c r="D58" s="31">
        <v>37.700000000000003</v>
      </c>
      <c r="E58" s="31">
        <f t="shared" si="1"/>
        <v>16.958446408385484</v>
      </c>
      <c r="F58" s="31">
        <v>62</v>
      </c>
      <c r="G58" s="31">
        <v>14.7</v>
      </c>
      <c r="H58" s="13">
        <v>111</v>
      </c>
      <c r="I58" s="13">
        <v>77</v>
      </c>
      <c r="J58" s="13">
        <v>0</v>
      </c>
      <c r="K58" s="13">
        <v>2</v>
      </c>
      <c r="L58" s="13">
        <v>5.2</v>
      </c>
      <c r="M58" s="13">
        <v>34</v>
      </c>
      <c r="N58" s="13">
        <v>30.2</v>
      </c>
      <c r="O58" s="13" t="s">
        <v>55</v>
      </c>
    </row>
    <row r="59" spans="1:15" x14ac:dyDescent="0.25">
      <c r="A59" s="13">
        <v>1</v>
      </c>
      <c r="B59" s="33">
        <v>11.76</v>
      </c>
      <c r="C59" s="31">
        <v>139</v>
      </c>
      <c r="D59" s="31">
        <v>32</v>
      </c>
      <c r="E59" s="31">
        <f t="shared" si="1"/>
        <v>16.562289736556082</v>
      </c>
      <c r="F59" s="31">
        <v>60</v>
      </c>
      <c r="G59" s="31">
        <v>11</v>
      </c>
      <c r="H59" s="13">
        <v>118</v>
      </c>
      <c r="I59" s="13">
        <v>77</v>
      </c>
      <c r="J59" s="13">
        <v>0</v>
      </c>
      <c r="K59" s="13">
        <v>2</v>
      </c>
      <c r="L59" s="13">
        <v>4.7</v>
      </c>
      <c r="M59" s="13">
        <v>30</v>
      </c>
      <c r="N59" s="13">
        <v>29.5</v>
      </c>
      <c r="O59" s="13">
        <v>5.53</v>
      </c>
    </row>
    <row r="60" spans="1:15" x14ac:dyDescent="0.25">
      <c r="A60" s="13">
        <v>1</v>
      </c>
      <c r="B60" s="33">
        <v>12.06</v>
      </c>
      <c r="C60" s="31">
        <v>146</v>
      </c>
      <c r="D60" s="31">
        <v>30.13</v>
      </c>
      <c r="E60" s="31">
        <f t="shared" si="1"/>
        <v>14.134922124225936</v>
      </c>
      <c r="F60" s="31">
        <v>56</v>
      </c>
      <c r="G60" s="31">
        <v>7.7</v>
      </c>
      <c r="H60" s="13">
        <v>116</v>
      </c>
      <c r="I60" s="13">
        <v>78</v>
      </c>
      <c r="J60" s="13">
        <v>0</v>
      </c>
      <c r="K60" s="13">
        <v>2</v>
      </c>
      <c r="L60" s="13">
        <v>4.2</v>
      </c>
      <c r="M60" s="13">
        <v>25</v>
      </c>
      <c r="N60" s="13">
        <v>26.8</v>
      </c>
      <c r="O60" s="13" t="s">
        <v>55</v>
      </c>
    </row>
    <row r="61" spans="1:15" x14ac:dyDescent="0.25">
      <c r="A61" s="13">
        <v>1</v>
      </c>
      <c r="B61" s="33">
        <v>11.98</v>
      </c>
      <c r="C61" s="31">
        <v>151.5</v>
      </c>
      <c r="D61" s="31">
        <v>40.04</v>
      </c>
      <c r="E61" s="31">
        <f t="shared" si="1"/>
        <v>17.444912808112495</v>
      </c>
      <c r="F61" s="31">
        <v>63</v>
      </c>
      <c r="G61" s="31">
        <v>12.4</v>
      </c>
      <c r="H61" s="13">
        <v>107</v>
      </c>
      <c r="I61" s="13">
        <v>73</v>
      </c>
      <c r="J61" s="13">
        <v>0</v>
      </c>
      <c r="K61" s="13">
        <v>1</v>
      </c>
      <c r="L61" s="13">
        <v>6</v>
      </c>
      <c r="M61" s="13">
        <v>41</v>
      </c>
      <c r="N61" s="13">
        <v>32.9</v>
      </c>
      <c r="O61" s="13" t="s">
        <v>55</v>
      </c>
    </row>
    <row r="62" spans="1:15" x14ac:dyDescent="0.25">
      <c r="A62" s="13">
        <v>1</v>
      </c>
      <c r="B62" s="33">
        <v>13</v>
      </c>
      <c r="C62" s="31">
        <v>163.1</v>
      </c>
      <c r="D62" s="31">
        <v>62.5</v>
      </c>
      <c r="E62" s="31">
        <f t="shared" si="1"/>
        <v>23.494818546696987</v>
      </c>
      <c r="F62" s="31">
        <v>78</v>
      </c>
      <c r="G62" s="31">
        <v>20.6</v>
      </c>
      <c r="H62" s="13">
        <v>106</v>
      </c>
      <c r="I62" s="13">
        <v>71</v>
      </c>
      <c r="J62" s="13">
        <v>0</v>
      </c>
      <c r="K62" s="13">
        <v>1</v>
      </c>
      <c r="L62" s="13">
        <v>4.5999999999999996</v>
      </c>
      <c r="M62" s="13">
        <v>29</v>
      </c>
      <c r="N62" s="13">
        <v>28.3</v>
      </c>
      <c r="O62" s="13">
        <v>3.43</v>
      </c>
    </row>
    <row r="63" spans="1:15" x14ac:dyDescent="0.25">
      <c r="A63" s="13">
        <v>1</v>
      </c>
      <c r="B63" s="33">
        <v>12.56</v>
      </c>
      <c r="C63" s="31">
        <v>156</v>
      </c>
      <c r="D63" s="31">
        <v>40</v>
      </c>
      <c r="E63" s="31">
        <f t="shared" si="1"/>
        <v>16.436554898093359</v>
      </c>
      <c r="F63" s="31">
        <v>67</v>
      </c>
      <c r="G63" s="31">
        <v>12.3</v>
      </c>
      <c r="H63" s="13">
        <v>105</v>
      </c>
      <c r="I63" s="13">
        <v>69</v>
      </c>
      <c r="J63" s="13">
        <v>0</v>
      </c>
      <c r="K63" s="13">
        <v>1</v>
      </c>
      <c r="L63" s="13">
        <v>6.6</v>
      </c>
      <c r="M63" s="13">
        <v>47</v>
      </c>
      <c r="N63" s="13">
        <v>35</v>
      </c>
      <c r="O63" s="13">
        <v>5.04</v>
      </c>
    </row>
    <row r="64" spans="1:15" x14ac:dyDescent="0.25">
      <c r="A64" s="13">
        <v>1</v>
      </c>
      <c r="B64" s="33">
        <v>12.82</v>
      </c>
      <c r="C64" s="31">
        <v>167.9</v>
      </c>
      <c r="D64" s="31">
        <v>65.5</v>
      </c>
      <c r="E64" s="31">
        <f t="shared" si="1"/>
        <v>23.234851852101475</v>
      </c>
      <c r="F64" s="31">
        <v>86</v>
      </c>
      <c r="G64" s="31">
        <v>19.399999999999999</v>
      </c>
      <c r="H64" s="13">
        <v>100</v>
      </c>
      <c r="I64" s="13">
        <v>82</v>
      </c>
      <c r="J64" s="13">
        <v>0</v>
      </c>
      <c r="K64" s="13">
        <v>2</v>
      </c>
      <c r="L64" s="13">
        <v>5.5</v>
      </c>
      <c r="M64" s="13">
        <v>37</v>
      </c>
      <c r="N64" s="13">
        <v>31.8</v>
      </c>
      <c r="O64" s="13">
        <v>4.6500000000000004</v>
      </c>
    </row>
    <row r="65" spans="1:15" x14ac:dyDescent="0.25">
      <c r="A65" s="13">
        <v>1</v>
      </c>
      <c r="B65" s="33">
        <v>12.55</v>
      </c>
      <c r="C65" s="31">
        <v>167.5</v>
      </c>
      <c r="D65" s="31">
        <v>60</v>
      </c>
      <c r="E65" s="31">
        <f t="shared" si="1"/>
        <v>21.385609267097347</v>
      </c>
      <c r="F65" s="31">
        <v>74</v>
      </c>
      <c r="G65" s="31">
        <v>20.3</v>
      </c>
      <c r="H65" s="13">
        <v>100</v>
      </c>
      <c r="I65" s="13">
        <v>73</v>
      </c>
      <c r="J65" s="13">
        <v>0</v>
      </c>
      <c r="K65" s="13">
        <v>1</v>
      </c>
      <c r="L65" s="13">
        <v>7.1</v>
      </c>
      <c r="M65" s="13">
        <v>52</v>
      </c>
      <c r="N65" s="13">
        <v>37.1</v>
      </c>
      <c r="O65" s="13" t="s">
        <v>55</v>
      </c>
    </row>
    <row r="66" spans="1:15" x14ac:dyDescent="0.25">
      <c r="A66" s="13">
        <v>1</v>
      </c>
      <c r="B66" s="33">
        <v>13.27</v>
      </c>
      <c r="C66" s="31">
        <v>152.9</v>
      </c>
      <c r="D66" s="31">
        <v>62.8</v>
      </c>
      <c r="E66" s="31">
        <f t="shared" si="1"/>
        <v>26.862391411563056</v>
      </c>
      <c r="F66" s="31">
        <v>90.6</v>
      </c>
      <c r="G66" s="31">
        <v>16.5</v>
      </c>
      <c r="H66" s="13">
        <v>101</v>
      </c>
      <c r="I66" s="13">
        <v>77</v>
      </c>
      <c r="J66" s="13">
        <v>0</v>
      </c>
      <c r="K66" s="13">
        <v>2</v>
      </c>
      <c r="L66" s="13">
        <v>4.0999999999999996</v>
      </c>
      <c r="M66" s="13">
        <v>24</v>
      </c>
      <c r="N66" s="13">
        <v>26.8</v>
      </c>
      <c r="O66" s="13">
        <v>3.99</v>
      </c>
    </row>
    <row r="67" spans="1:15" x14ac:dyDescent="0.25">
      <c r="A67" s="13">
        <v>1</v>
      </c>
      <c r="B67" s="33">
        <v>12.47</v>
      </c>
      <c r="C67" s="31">
        <v>158.6</v>
      </c>
      <c r="D67" s="31">
        <v>60.58</v>
      </c>
      <c r="E67" s="31">
        <f t="shared" si="1"/>
        <v>24.083683046327501</v>
      </c>
      <c r="F67" s="31">
        <v>81.7</v>
      </c>
      <c r="G67" s="31">
        <v>30.1</v>
      </c>
      <c r="H67" s="13">
        <v>116</v>
      </c>
      <c r="I67" s="13">
        <v>76</v>
      </c>
      <c r="J67" s="13">
        <v>0</v>
      </c>
      <c r="K67" s="13">
        <v>2</v>
      </c>
      <c r="L67" s="13">
        <v>6</v>
      </c>
      <c r="M67" s="13">
        <v>41</v>
      </c>
      <c r="N67" s="13">
        <v>32.9</v>
      </c>
      <c r="O67" s="13">
        <v>4.28</v>
      </c>
    </row>
    <row r="68" spans="1:15" x14ac:dyDescent="0.25">
      <c r="A68" s="13">
        <v>1</v>
      </c>
      <c r="B68" s="33">
        <v>13.2</v>
      </c>
      <c r="C68" s="31">
        <v>164.6</v>
      </c>
      <c r="D68" s="31">
        <v>69.400000000000006</v>
      </c>
      <c r="E68" s="31">
        <f t="shared" si="1"/>
        <v>25.615321357863021</v>
      </c>
      <c r="F68" s="31">
        <v>89</v>
      </c>
      <c r="G68" s="31">
        <v>21.1</v>
      </c>
      <c r="H68" s="13">
        <v>115</v>
      </c>
      <c r="I68" s="13">
        <v>68</v>
      </c>
      <c r="J68" s="13">
        <v>0</v>
      </c>
      <c r="K68" s="13">
        <v>0</v>
      </c>
      <c r="O68" s="13">
        <v>4.6100000000000003</v>
      </c>
    </row>
    <row r="69" spans="1:15" x14ac:dyDescent="0.25">
      <c r="A69" s="13">
        <v>1</v>
      </c>
      <c r="B69" s="33">
        <v>12.93</v>
      </c>
      <c r="C69" s="31">
        <v>148</v>
      </c>
      <c r="D69" s="31">
        <v>38.799999999999997</v>
      </c>
      <c r="E69" s="31">
        <f t="shared" si="1"/>
        <v>17.713659605551499</v>
      </c>
      <c r="F69" s="31">
        <v>63</v>
      </c>
      <c r="G69" s="31">
        <v>11.9</v>
      </c>
      <c r="H69" s="13">
        <v>104</v>
      </c>
      <c r="I69" s="13">
        <v>60</v>
      </c>
      <c r="J69" s="13">
        <v>0</v>
      </c>
      <c r="K69" s="13">
        <v>0</v>
      </c>
      <c r="L69" s="13">
        <v>5.4</v>
      </c>
      <c r="M69" s="13">
        <v>36</v>
      </c>
      <c r="N69" s="13">
        <v>31</v>
      </c>
      <c r="O69" s="13" t="s">
        <v>55</v>
      </c>
    </row>
    <row r="70" spans="1:15" x14ac:dyDescent="0.25">
      <c r="A70" s="13">
        <v>1</v>
      </c>
      <c r="B70" s="33">
        <v>12.59</v>
      </c>
      <c r="C70" s="31">
        <v>144.19999999999999</v>
      </c>
      <c r="D70" s="31">
        <v>40.5</v>
      </c>
      <c r="E70" s="31">
        <f t="shared" si="1"/>
        <v>19.477109346896455</v>
      </c>
      <c r="F70" s="31">
        <v>67.400000000000006</v>
      </c>
      <c r="G70" s="31">
        <v>23.2</v>
      </c>
      <c r="H70" s="13">
        <v>98</v>
      </c>
      <c r="I70" s="13">
        <v>69</v>
      </c>
      <c r="J70" s="13">
        <v>0</v>
      </c>
      <c r="K70" s="13">
        <v>1</v>
      </c>
      <c r="O70" s="13">
        <v>5.0999999999999996</v>
      </c>
    </row>
    <row r="71" spans="1:15" x14ac:dyDescent="0.25">
      <c r="A71" s="13">
        <v>1</v>
      </c>
      <c r="B71" s="33">
        <v>13.29</v>
      </c>
      <c r="C71" s="31">
        <v>159.4</v>
      </c>
      <c r="D71" s="31">
        <v>52.8</v>
      </c>
      <c r="E71" s="31">
        <f t="shared" si="1"/>
        <v>20.780561988258981</v>
      </c>
      <c r="F71" s="31">
        <v>71</v>
      </c>
      <c r="G71" s="31">
        <v>11.2</v>
      </c>
      <c r="H71" s="13">
        <v>120</v>
      </c>
      <c r="I71" s="13">
        <v>82</v>
      </c>
      <c r="J71" s="13">
        <v>0</v>
      </c>
      <c r="K71" s="13">
        <v>2</v>
      </c>
      <c r="L71" s="13">
        <v>6.2</v>
      </c>
      <c r="M71" s="13">
        <v>43</v>
      </c>
      <c r="N71" s="13">
        <v>33.6</v>
      </c>
      <c r="O71" s="13">
        <v>5.47</v>
      </c>
    </row>
    <row r="72" spans="1:15" x14ac:dyDescent="0.25">
      <c r="A72" s="13">
        <v>1</v>
      </c>
      <c r="B72" s="33">
        <v>12.79</v>
      </c>
      <c r="C72" s="31">
        <v>161.69999999999999</v>
      </c>
      <c r="D72" s="31">
        <v>45</v>
      </c>
      <c r="E72" s="31">
        <f t="shared" si="1"/>
        <v>17.210459829065716</v>
      </c>
      <c r="F72" s="31">
        <v>65.5</v>
      </c>
      <c r="G72" s="31">
        <v>11.3</v>
      </c>
      <c r="H72" s="13">
        <v>112</v>
      </c>
      <c r="I72" s="13">
        <v>76</v>
      </c>
      <c r="J72" s="13">
        <v>0</v>
      </c>
      <c r="K72" s="13">
        <v>2</v>
      </c>
      <c r="L72" s="13">
        <v>6</v>
      </c>
      <c r="M72" s="13">
        <v>41</v>
      </c>
      <c r="N72" s="13">
        <v>32.9</v>
      </c>
      <c r="O72" s="13">
        <v>4.29</v>
      </c>
    </row>
    <row r="73" spans="1:15" x14ac:dyDescent="0.25">
      <c r="A73" s="13">
        <v>1</v>
      </c>
      <c r="B73" s="33">
        <v>13.14</v>
      </c>
      <c r="C73" s="31">
        <v>154.30000000000001</v>
      </c>
      <c r="D73" s="31">
        <v>43.1</v>
      </c>
      <c r="E73" s="31">
        <f t="shared" si="1"/>
        <v>18.102786022969113</v>
      </c>
      <c r="F73" s="31">
        <v>60</v>
      </c>
      <c r="G73" s="31">
        <v>11.3</v>
      </c>
      <c r="H73" s="13">
        <v>117</v>
      </c>
      <c r="I73" s="13">
        <v>69</v>
      </c>
      <c r="J73" s="13">
        <v>0</v>
      </c>
      <c r="K73" s="13">
        <v>1</v>
      </c>
      <c r="L73" s="13">
        <v>8</v>
      </c>
      <c r="M73" s="13">
        <v>61</v>
      </c>
      <c r="N73" s="13">
        <v>39.9</v>
      </c>
      <c r="O73" s="13">
        <v>5.59</v>
      </c>
    </row>
    <row r="74" spans="1:15" x14ac:dyDescent="0.25">
      <c r="A74" s="13">
        <v>1</v>
      </c>
      <c r="B74" s="33">
        <v>12.41</v>
      </c>
      <c r="C74" s="31">
        <v>137.19999999999999</v>
      </c>
      <c r="D74" s="31">
        <v>30</v>
      </c>
      <c r="E74" s="31">
        <f t="shared" si="1"/>
        <v>15.937237035588916</v>
      </c>
      <c r="F74" s="31">
        <v>56</v>
      </c>
      <c r="G74" s="31">
        <v>11.6</v>
      </c>
      <c r="H74" s="13">
        <v>91</v>
      </c>
      <c r="I74" s="13">
        <v>67</v>
      </c>
      <c r="J74" s="13">
        <v>0</v>
      </c>
      <c r="K74" s="13">
        <v>0</v>
      </c>
      <c r="L74" s="13">
        <v>8.3000000000000007</v>
      </c>
      <c r="M74" s="13">
        <v>64</v>
      </c>
      <c r="N74" s="13">
        <v>41.1</v>
      </c>
      <c r="O74" s="13" t="s">
        <v>55</v>
      </c>
    </row>
    <row r="75" spans="1:15" x14ac:dyDescent="0.25">
      <c r="A75" s="13">
        <v>1</v>
      </c>
      <c r="B75" s="33">
        <v>11.96</v>
      </c>
      <c r="C75" s="31">
        <v>146.9</v>
      </c>
      <c r="D75" s="31">
        <v>38</v>
      </c>
      <c r="E75" s="31">
        <f t="shared" si="1"/>
        <v>17.609215365801326</v>
      </c>
      <c r="F75" s="31">
        <v>62</v>
      </c>
      <c r="G75" s="31">
        <v>11.5</v>
      </c>
      <c r="H75" s="13">
        <v>101</v>
      </c>
      <c r="I75" s="13">
        <v>63</v>
      </c>
      <c r="J75" s="13">
        <v>0</v>
      </c>
      <c r="K75" s="13">
        <v>0</v>
      </c>
      <c r="L75" s="13">
        <v>4.7</v>
      </c>
      <c r="M75" s="13">
        <v>30</v>
      </c>
      <c r="N75" s="13">
        <v>29.5</v>
      </c>
      <c r="O75" s="13">
        <v>3.99</v>
      </c>
    </row>
    <row r="76" spans="1:15" x14ac:dyDescent="0.25">
      <c r="A76" s="13">
        <v>1</v>
      </c>
      <c r="B76" s="33">
        <v>12.11</v>
      </c>
      <c r="C76" s="31">
        <v>143</v>
      </c>
      <c r="D76" s="31">
        <v>40.75</v>
      </c>
      <c r="E76" s="31">
        <f t="shared" si="1"/>
        <v>19.927624822729722</v>
      </c>
      <c r="F76" s="31">
        <v>69</v>
      </c>
      <c r="G76" s="31">
        <v>23.6</v>
      </c>
      <c r="H76" s="13">
        <v>100</v>
      </c>
      <c r="I76" s="13">
        <v>74</v>
      </c>
      <c r="J76" s="13">
        <v>0</v>
      </c>
      <c r="K76" s="13">
        <v>1</v>
      </c>
      <c r="L76" s="13">
        <v>5.4</v>
      </c>
      <c r="M76" s="13">
        <v>36</v>
      </c>
      <c r="N76" s="13">
        <v>31</v>
      </c>
      <c r="O76" s="13">
        <v>4.34</v>
      </c>
    </row>
    <row r="77" spans="1:15" x14ac:dyDescent="0.25">
      <c r="A77" s="13">
        <v>1</v>
      </c>
      <c r="B77" s="33">
        <v>12.61</v>
      </c>
      <c r="C77" s="31">
        <v>151.69999999999999</v>
      </c>
      <c r="D77" s="31">
        <v>47.7</v>
      </c>
      <c r="E77" s="31">
        <f t="shared" si="1"/>
        <v>20.727514014971614</v>
      </c>
      <c r="F77" s="31">
        <v>76</v>
      </c>
      <c r="G77" s="31">
        <v>21.2</v>
      </c>
      <c r="H77" s="13">
        <v>107</v>
      </c>
      <c r="I77" s="13">
        <v>68</v>
      </c>
      <c r="J77" s="13">
        <v>0</v>
      </c>
      <c r="K77" s="13">
        <v>0</v>
      </c>
      <c r="O77" s="13">
        <v>4.59</v>
      </c>
    </row>
    <row r="78" spans="1:15" x14ac:dyDescent="0.25">
      <c r="A78" s="13">
        <v>1</v>
      </c>
      <c r="B78" s="33">
        <v>12.73</v>
      </c>
      <c r="C78" s="31">
        <v>151.9</v>
      </c>
      <c r="D78" s="31">
        <v>42.2</v>
      </c>
      <c r="E78" s="31">
        <f t="shared" si="1"/>
        <v>18.28929239941214</v>
      </c>
      <c r="F78" s="31">
        <v>63</v>
      </c>
      <c r="G78" s="31">
        <v>15</v>
      </c>
      <c r="H78" s="13">
        <v>110</v>
      </c>
      <c r="I78" s="13">
        <v>75</v>
      </c>
      <c r="J78" s="13">
        <v>0</v>
      </c>
      <c r="K78" s="13">
        <v>2</v>
      </c>
      <c r="L78" s="13">
        <v>6.6</v>
      </c>
      <c r="M78" s="13">
        <v>47</v>
      </c>
      <c r="N78" s="13">
        <v>35</v>
      </c>
      <c r="O78" s="13">
        <v>4.72</v>
      </c>
    </row>
    <row r="79" spans="1:15" x14ac:dyDescent="0.25">
      <c r="A79" s="13">
        <v>1</v>
      </c>
      <c r="B79" s="33">
        <v>13.07</v>
      </c>
      <c r="C79" s="31">
        <v>156.5</v>
      </c>
      <c r="D79" s="31">
        <v>47.5</v>
      </c>
      <c r="E79" s="31">
        <f t="shared" si="1"/>
        <v>19.393889903949209</v>
      </c>
      <c r="F79" s="31">
        <v>66.5</v>
      </c>
      <c r="G79" s="31">
        <v>13.8</v>
      </c>
      <c r="H79" s="13">
        <v>117</v>
      </c>
      <c r="I79" s="13">
        <v>75</v>
      </c>
      <c r="J79" s="13">
        <v>0</v>
      </c>
      <c r="K79" s="13">
        <v>2</v>
      </c>
      <c r="L79" s="13">
        <v>8.3000000000000007</v>
      </c>
      <c r="M79" s="13">
        <v>64</v>
      </c>
      <c r="N79" s="13">
        <v>41.1</v>
      </c>
      <c r="O79" s="13">
        <v>3.79</v>
      </c>
    </row>
    <row r="80" spans="1:15" x14ac:dyDescent="0.25">
      <c r="A80" s="13">
        <v>1</v>
      </c>
      <c r="B80" s="33">
        <v>12.86</v>
      </c>
      <c r="C80" s="31">
        <v>159.5</v>
      </c>
      <c r="D80" s="31">
        <v>44.5</v>
      </c>
      <c r="E80" s="31">
        <f t="shared" si="1"/>
        <v>17.491966470455282</v>
      </c>
      <c r="F80" s="31">
        <v>59</v>
      </c>
      <c r="G80" s="31">
        <v>9.6999999999999993</v>
      </c>
      <c r="H80" s="13">
        <v>107</v>
      </c>
      <c r="I80" s="13">
        <v>57</v>
      </c>
      <c r="J80" s="13">
        <v>0</v>
      </c>
      <c r="K80" s="13">
        <v>0</v>
      </c>
      <c r="O80" s="13">
        <v>3.21</v>
      </c>
    </row>
    <row r="81" spans="1:18" x14ac:dyDescent="0.25">
      <c r="A81" s="13">
        <v>1</v>
      </c>
      <c r="B81" s="33">
        <v>12.79</v>
      </c>
      <c r="C81" s="31">
        <v>153.5</v>
      </c>
      <c r="D81" s="31">
        <v>38</v>
      </c>
      <c r="E81" s="31">
        <f t="shared" si="1"/>
        <v>16.12749206888137</v>
      </c>
      <c r="F81" s="31">
        <v>60</v>
      </c>
      <c r="G81" s="31">
        <v>9.1</v>
      </c>
      <c r="H81" s="13">
        <v>109</v>
      </c>
      <c r="I81" s="13">
        <v>56</v>
      </c>
      <c r="J81" s="13">
        <v>0</v>
      </c>
      <c r="K81" s="13">
        <v>0</v>
      </c>
      <c r="L81" s="13">
        <v>9.9</v>
      </c>
      <c r="M81" s="13">
        <v>81</v>
      </c>
      <c r="N81" s="13">
        <v>46.8</v>
      </c>
      <c r="O81" s="13">
        <v>4.18</v>
      </c>
    </row>
    <row r="82" spans="1:18" x14ac:dyDescent="0.25">
      <c r="A82" s="13">
        <v>1</v>
      </c>
      <c r="B82" s="33">
        <v>12.94</v>
      </c>
      <c r="C82" s="31">
        <v>158.4</v>
      </c>
      <c r="D82" s="31">
        <v>53.5</v>
      </c>
      <c r="E82" s="31">
        <f t="shared" si="1"/>
        <v>21.322760432608916</v>
      </c>
      <c r="F82" s="31">
        <v>72.400000000000006</v>
      </c>
      <c r="G82" s="31">
        <v>11</v>
      </c>
      <c r="H82" s="13">
        <v>107</v>
      </c>
      <c r="I82" s="13">
        <v>65</v>
      </c>
      <c r="J82" s="13">
        <v>0</v>
      </c>
      <c r="K82" s="13">
        <v>0</v>
      </c>
      <c r="L82" s="13">
        <v>9</v>
      </c>
      <c r="M82" s="13">
        <v>72</v>
      </c>
      <c r="N82" s="13">
        <v>43.3</v>
      </c>
      <c r="O82" s="13">
        <v>2.66</v>
      </c>
    </row>
    <row r="83" spans="1:18" x14ac:dyDescent="0.25">
      <c r="A83" s="13">
        <v>1</v>
      </c>
      <c r="B83" s="33">
        <v>11.7</v>
      </c>
      <c r="C83" s="31">
        <v>148.30000000000001</v>
      </c>
      <c r="D83" s="31">
        <v>38.5</v>
      </c>
      <c r="E83" s="31">
        <f t="shared" si="1"/>
        <v>17.505657510222619</v>
      </c>
      <c r="F83" s="31">
        <v>64</v>
      </c>
      <c r="G83" s="31">
        <v>10.8</v>
      </c>
      <c r="H83" s="13">
        <v>114</v>
      </c>
      <c r="I83" s="13">
        <v>69</v>
      </c>
      <c r="J83" s="13">
        <v>0</v>
      </c>
      <c r="K83" s="13">
        <v>1</v>
      </c>
      <c r="L83" s="13">
        <v>5</v>
      </c>
      <c r="M83" s="13">
        <v>32</v>
      </c>
      <c r="N83" s="13">
        <v>29.5</v>
      </c>
      <c r="O83" s="13">
        <v>3.55</v>
      </c>
    </row>
    <row r="84" spans="1:18" x14ac:dyDescent="0.25">
      <c r="A84" s="13">
        <v>1</v>
      </c>
      <c r="B84" s="33">
        <v>14.05</v>
      </c>
      <c r="C84" s="31">
        <v>158.19999999999999</v>
      </c>
      <c r="D84" s="31">
        <v>51.3</v>
      </c>
      <c r="E84" s="31">
        <f t="shared" si="1"/>
        <v>20.497665743405985</v>
      </c>
      <c r="F84" s="31">
        <v>69.5</v>
      </c>
      <c r="G84" s="31">
        <v>18.3</v>
      </c>
      <c r="H84" s="13">
        <v>105</v>
      </c>
      <c r="I84" s="13">
        <v>75</v>
      </c>
      <c r="J84" s="13">
        <v>0</v>
      </c>
      <c r="K84" s="13">
        <v>2</v>
      </c>
      <c r="L84" s="13">
        <v>4.0999999999999996</v>
      </c>
      <c r="M84" s="13">
        <v>24</v>
      </c>
      <c r="N84" s="13">
        <v>26.8</v>
      </c>
      <c r="O84" s="13">
        <v>4.58</v>
      </c>
    </row>
    <row r="85" spans="1:18" x14ac:dyDescent="0.25">
      <c r="A85" s="13">
        <v>1</v>
      </c>
      <c r="B85" s="33">
        <v>14.05</v>
      </c>
      <c r="C85" s="31">
        <v>164.3</v>
      </c>
      <c r="D85" s="31">
        <v>48.3</v>
      </c>
      <c r="E85" s="31">
        <f t="shared" si="1"/>
        <v>17.892540292481907</v>
      </c>
      <c r="F85" s="31">
        <v>66</v>
      </c>
      <c r="G85" s="31">
        <v>15.6</v>
      </c>
      <c r="H85" s="13">
        <v>109</v>
      </c>
      <c r="I85" s="13">
        <v>68</v>
      </c>
      <c r="J85" s="13">
        <v>0</v>
      </c>
      <c r="K85" s="13">
        <v>0</v>
      </c>
      <c r="L85" s="13">
        <v>3.9</v>
      </c>
      <c r="M85" s="13">
        <v>25</v>
      </c>
      <c r="N85" s="13">
        <v>26.8</v>
      </c>
      <c r="O85" s="13">
        <v>5.45</v>
      </c>
      <c r="P85" s="53"/>
      <c r="Q85" s="53"/>
      <c r="R85" s="53"/>
    </row>
    <row r="86" spans="1:18" x14ac:dyDescent="0.25">
      <c r="A86" s="13">
        <v>1</v>
      </c>
      <c r="B86" s="33">
        <v>13.98</v>
      </c>
      <c r="C86" s="31">
        <v>156.1</v>
      </c>
      <c r="D86" s="31">
        <v>40.5</v>
      </c>
      <c r="E86" s="31">
        <f t="shared" si="1"/>
        <v>16.620696419491605</v>
      </c>
      <c r="F86" s="31">
        <v>59.5</v>
      </c>
      <c r="G86" s="31">
        <v>10.5</v>
      </c>
      <c r="H86" s="13">
        <v>110</v>
      </c>
      <c r="I86" s="13">
        <v>73</v>
      </c>
      <c r="J86" s="13">
        <v>0</v>
      </c>
      <c r="K86" s="13">
        <v>1</v>
      </c>
      <c r="L86" s="13">
        <v>4.0999999999999996</v>
      </c>
      <c r="M86" s="13">
        <v>24</v>
      </c>
      <c r="N86" s="13">
        <v>26.8</v>
      </c>
      <c r="O86" s="13">
        <v>4.41</v>
      </c>
    </row>
    <row r="87" spans="1:18" x14ac:dyDescent="0.25">
      <c r="A87" s="13">
        <v>1</v>
      </c>
      <c r="B87" s="33">
        <v>13.43</v>
      </c>
      <c r="C87" s="31">
        <v>151.5</v>
      </c>
      <c r="D87" s="31">
        <v>42.2</v>
      </c>
      <c r="E87" s="31">
        <f t="shared" si="1"/>
        <v>18.38599701554314</v>
      </c>
      <c r="F87" s="31">
        <v>60.8</v>
      </c>
      <c r="G87" s="31">
        <v>12.3</v>
      </c>
      <c r="H87" s="13">
        <v>103</v>
      </c>
      <c r="I87" s="13">
        <v>68</v>
      </c>
      <c r="J87" s="13">
        <v>0</v>
      </c>
      <c r="K87" s="13">
        <v>0</v>
      </c>
      <c r="O87" s="13" t="s">
        <v>55</v>
      </c>
    </row>
    <row r="88" spans="1:18" x14ac:dyDescent="0.25">
      <c r="A88" s="13">
        <v>1</v>
      </c>
      <c r="B88" s="33">
        <v>12.27</v>
      </c>
      <c r="C88" s="31">
        <v>146</v>
      </c>
      <c r="D88" s="31">
        <v>50.7</v>
      </c>
      <c r="E88" s="31">
        <f t="shared" si="1"/>
        <v>23.784950272096083</v>
      </c>
      <c r="F88" s="31">
        <v>81</v>
      </c>
      <c r="G88" s="31">
        <v>24.7</v>
      </c>
      <c r="H88" s="13">
        <v>107</v>
      </c>
      <c r="I88" s="13">
        <v>65</v>
      </c>
      <c r="J88" s="13">
        <v>0</v>
      </c>
      <c r="K88" s="13">
        <v>0</v>
      </c>
      <c r="L88" s="13">
        <v>2.7</v>
      </c>
      <c r="M88" s="13">
        <v>15</v>
      </c>
      <c r="N88" s="13">
        <v>26.8</v>
      </c>
      <c r="O88" s="13" t="s">
        <v>55</v>
      </c>
    </row>
    <row r="89" spans="1:18" x14ac:dyDescent="0.25">
      <c r="A89" s="13">
        <v>1</v>
      </c>
      <c r="B89" s="33">
        <v>13.17</v>
      </c>
      <c r="C89" s="31">
        <v>160.5</v>
      </c>
      <c r="D89" s="31">
        <v>50.05</v>
      </c>
      <c r="E89" s="31">
        <f t="shared" si="1"/>
        <v>19.429159266699664</v>
      </c>
      <c r="F89" s="31">
        <v>66</v>
      </c>
      <c r="G89" s="31">
        <v>17.3</v>
      </c>
      <c r="H89" s="13">
        <v>110</v>
      </c>
      <c r="I89" s="13">
        <v>82</v>
      </c>
      <c r="J89" s="13">
        <v>0</v>
      </c>
      <c r="K89" s="13">
        <v>2</v>
      </c>
      <c r="L89" s="13">
        <v>3.4</v>
      </c>
      <c r="M89" s="13">
        <v>20</v>
      </c>
      <c r="N89" s="13">
        <v>26.8</v>
      </c>
      <c r="O89" s="13">
        <v>4.32</v>
      </c>
    </row>
    <row r="90" spans="1:18" x14ac:dyDescent="0.25">
      <c r="A90" s="13">
        <v>1</v>
      </c>
      <c r="B90" s="33">
        <v>13.54</v>
      </c>
      <c r="C90" s="31">
        <v>164.8</v>
      </c>
      <c r="D90" s="31">
        <v>58.4</v>
      </c>
      <c r="E90" s="31">
        <f t="shared" si="1"/>
        <v>21.502969177113766</v>
      </c>
      <c r="F90" s="31">
        <v>71</v>
      </c>
      <c r="G90" s="31">
        <v>24</v>
      </c>
      <c r="H90" s="13">
        <v>123</v>
      </c>
      <c r="I90" s="13">
        <v>62</v>
      </c>
      <c r="J90" s="13">
        <v>0</v>
      </c>
      <c r="K90" s="13">
        <v>0</v>
      </c>
      <c r="L90" s="13">
        <v>4.0999999999999996</v>
      </c>
      <c r="M90" s="13">
        <v>24</v>
      </c>
      <c r="N90" s="13">
        <v>26.8</v>
      </c>
      <c r="O90" s="13">
        <v>3.04</v>
      </c>
    </row>
    <row r="91" spans="1:18" x14ac:dyDescent="0.25">
      <c r="A91" s="13">
        <v>1</v>
      </c>
      <c r="B91" s="33">
        <v>11.83</v>
      </c>
      <c r="C91" s="31">
        <v>157.1</v>
      </c>
      <c r="D91" s="31">
        <v>52.8</v>
      </c>
      <c r="E91" s="31">
        <f t="shared" si="1"/>
        <v>21.393485764620603</v>
      </c>
      <c r="F91" s="31">
        <v>80.5</v>
      </c>
      <c r="G91" s="31">
        <v>18.8</v>
      </c>
      <c r="H91" s="13">
        <v>113</v>
      </c>
      <c r="I91" s="13">
        <v>76</v>
      </c>
      <c r="J91" s="13">
        <v>0</v>
      </c>
      <c r="K91" s="13">
        <v>2</v>
      </c>
      <c r="L91" s="13">
        <v>3.3</v>
      </c>
      <c r="M91" s="13">
        <v>19</v>
      </c>
      <c r="N91" s="13">
        <v>26.8</v>
      </c>
      <c r="O91" s="13">
        <v>5.78</v>
      </c>
    </row>
    <row r="92" spans="1:18" x14ac:dyDescent="0.25">
      <c r="A92" s="13">
        <v>1</v>
      </c>
      <c r="B92" s="33">
        <v>11.52</v>
      </c>
      <c r="C92" s="31">
        <v>134.30000000000001</v>
      </c>
      <c r="D92" s="31">
        <v>31.7</v>
      </c>
      <c r="E92" s="31">
        <f t="shared" si="1"/>
        <v>17.575481704034427</v>
      </c>
      <c r="F92" s="31">
        <v>60.5</v>
      </c>
      <c r="G92" s="31">
        <v>12.3</v>
      </c>
      <c r="H92" s="13">
        <v>108</v>
      </c>
      <c r="I92" s="13">
        <v>65</v>
      </c>
      <c r="J92" s="13">
        <v>0</v>
      </c>
      <c r="K92" s="13">
        <v>0</v>
      </c>
      <c r="O92" s="13">
        <v>4.1100000000000003</v>
      </c>
    </row>
    <row r="93" spans="1:18" x14ac:dyDescent="0.25">
      <c r="A93" s="13">
        <v>1</v>
      </c>
      <c r="B93" s="33">
        <v>11.94</v>
      </c>
      <c r="C93" s="31">
        <v>146</v>
      </c>
      <c r="D93" s="31">
        <v>30.9</v>
      </c>
      <c r="E93" s="31">
        <f t="shared" si="1"/>
        <v>14.496153124413587</v>
      </c>
      <c r="F93" s="31">
        <v>65</v>
      </c>
      <c r="G93" s="31">
        <v>16.7</v>
      </c>
      <c r="H93" s="13">
        <v>109</v>
      </c>
      <c r="I93" s="13">
        <v>59</v>
      </c>
      <c r="J93" s="13">
        <v>0</v>
      </c>
      <c r="K93" s="13">
        <v>0</v>
      </c>
      <c r="L93" s="13">
        <v>5.5</v>
      </c>
      <c r="M93" s="13">
        <v>37</v>
      </c>
      <c r="N93" s="13">
        <v>31.8</v>
      </c>
      <c r="O93" s="13">
        <v>5.56</v>
      </c>
    </row>
    <row r="94" spans="1:18" x14ac:dyDescent="0.25">
      <c r="A94" s="13">
        <v>1</v>
      </c>
      <c r="B94" s="33">
        <v>13.9</v>
      </c>
      <c r="C94" s="31">
        <v>151.6</v>
      </c>
      <c r="D94" s="31">
        <v>43.4</v>
      </c>
      <c r="E94" s="31">
        <f t="shared" si="1"/>
        <v>18.883884127790811</v>
      </c>
      <c r="F94" s="31">
        <v>64</v>
      </c>
      <c r="G94" s="31">
        <v>18.399999999999999</v>
      </c>
      <c r="H94" s="13">
        <v>94</v>
      </c>
      <c r="I94" s="13">
        <v>71</v>
      </c>
      <c r="J94" s="13">
        <v>0</v>
      </c>
      <c r="K94" s="13">
        <v>1</v>
      </c>
      <c r="O94" s="13">
        <v>3.13</v>
      </c>
    </row>
    <row r="95" spans="1:18" x14ac:dyDescent="0.25">
      <c r="A95" s="13">
        <v>1</v>
      </c>
      <c r="B95" s="33">
        <v>14.1</v>
      </c>
      <c r="C95" s="31">
        <v>158.69999999999999</v>
      </c>
      <c r="D95" s="31">
        <v>53.5</v>
      </c>
      <c r="E95" s="31">
        <f t="shared" si="1"/>
        <v>21.242221277241164</v>
      </c>
      <c r="F95" s="31">
        <v>76</v>
      </c>
      <c r="G95" s="31">
        <v>17.399999999999999</v>
      </c>
      <c r="H95" s="13">
        <v>131</v>
      </c>
      <c r="I95" s="13">
        <v>86</v>
      </c>
      <c r="J95" s="13">
        <v>1</v>
      </c>
      <c r="K95" s="13">
        <v>2</v>
      </c>
      <c r="O95" s="13">
        <v>4.21</v>
      </c>
    </row>
    <row r="96" spans="1:18" x14ac:dyDescent="0.25">
      <c r="A96" s="13">
        <v>1</v>
      </c>
      <c r="B96" s="43">
        <v>14.37</v>
      </c>
      <c r="C96" s="31">
        <v>162.5</v>
      </c>
      <c r="D96" s="31">
        <v>49.1</v>
      </c>
      <c r="E96" s="31">
        <f t="shared" si="1"/>
        <v>18.594082840236688</v>
      </c>
      <c r="F96" s="31">
        <v>67</v>
      </c>
      <c r="G96" s="31">
        <v>19.399999999999999</v>
      </c>
      <c r="H96" s="13">
        <v>106</v>
      </c>
      <c r="I96" s="13">
        <v>64</v>
      </c>
      <c r="J96" s="13">
        <v>0</v>
      </c>
      <c r="K96" s="13">
        <v>0</v>
      </c>
      <c r="O96" s="13">
        <v>3.51</v>
      </c>
    </row>
    <row r="97" spans="1:15" x14ac:dyDescent="0.25">
      <c r="A97" s="13">
        <v>1</v>
      </c>
      <c r="B97" s="33">
        <v>13.98</v>
      </c>
      <c r="C97" s="31">
        <v>161.4</v>
      </c>
      <c r="D97" s="31">
        <v>67.8</v>
      </c>
      <c r="E97" s="31">
        <f t="shared" si="1"/>
        <v>26.02691136569883</v>
      </c>
      <c r="F97" s="31">
        <v>89</v>
      </c>
      <c r="G97" s="31">
        <v>32.6</v>
      </c>
      <c r="H97" s="13">
        <v>117</v>
      </c>
      <c r="I97" s="13">
        <v>82</v>
      </c>
      <c r="J97" s="13">
        <v>0</v>
      </c>
      <c r="K97" s="13">
        <v>2</v>
      </c>
      <c r="O97" s="13">
        <v>6.78</v>
      </c>
    </row>
    <row r="98" spans="1:15" x14ac:dyDescent="0.25">
      <c r="A98" s="13">
        <v>1</v>
      </c>
      <c r="B98" s="33">
        <v>13.73</v>
      </c>
      <c r="C98" s="31">
        <v>140.69999999999999</v>
      </c>
      <c r="D98" s="31">
        <v>39.6</v>
      </c>
      <c r="E98" s="31">
        <f t="shared" si="1"/>
        <v>20.003546083169294</v>
      </c>
      <c r="F98" s="31">
        <v>64</v>
      </c>
      <c r="G98" s="31">
        <v>13</v>
      </c>
      <c r="H98" s="13">
        <v>102</v>
      </c>
      <c r="I98" s="13">
        <v>71</v>
      </c>
      <c r="J98" s="13">
        <v>0</v>
      </c>
      <c r="K98" s="13">
        <v>1</v>
      </c>
      <c r="O98" s="13" t="s">
        <v>55</v>
      </c>
    </row>
    <row r="99" spans="1:15" x14ac:dyDescent="0.25">
      <c r="A99" s="13">
        <v>1</v>
      </c>
      <c r="B99" s="33">
        <v>13.94</v>
      </c>
      <c r="C99" s="31">
        <v>162</v>
      </c>
      <c r="D99" s="31">
        <v>57.5</v>
      </c>
      <c r="E99" s="31">
        <f t="shared" si="1"/>
        <v>21.909769852156678</v>
      </c>
      <c r="F99" s="31">
        <v>75</v>
      </c>
      <c r="G99" s="31">
        <v>20.3</v>
      </c>
      <c r="H99" s="13">
        <v>114</v>
      </c>
      <c r="I99" s="13">
        <v>69</v>
      </c>
      <c r="J99" s="13">
        <v>0</v>
      </c>
      <c r="K99" s="13">
        <v>1</v>
      </c>
      <c r="O99" s="13" t="s">
        <v>55</v>
      </c>
    </row>
    <row r="100" spans="1:15" x14ac:dyDescent="0.25">
      <c r="A100" s="13">
        <v>1</v>
      </c>
      <c r="B100" s="33">
        <v>13.82</v>
      </c>
      <c r="C100" s="31">
        <v>153.80000000000001</v>
      </c>
      <c r="D100" s="31">
        <v>40.9</v>
      </c>
      <c r="E100" s="31">
        <f t="shared" si="1"/>
        <v>17.290622817534466</v>
      </c>
      <c r="F100" s="31"/>
      <c r="G100" s="31">
        <v>10.6</v>
      </c>
      <c r="H100" s="13">
        <v>109</v>
      </c>
      <c r="I100" s="13">
        <v>74</v>
      </c>
      <c r="J100" s="13">
        <v>0</v>
      </c>
      <c r="K100" s="13">
        <v>1</v>
      </c>
      <c r="L100" s="13">
        <v>4.7</v>
      </c>
      <c r="M100" s="13">
        <v>30</v>
      </c>
      <c r="N100" s="13">
        <v>29.5</v>
      </c>
      <c r="O100" s="13">
        <v>3.81</v>
      </c>
    </row>
  </sheetData>
  <phoneticPr fontId="7" type="noConversion"/>
  <printOptions gridLines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R236"/>
  <sheetViews>
    <sheetView workbookViewId="0">
      <pane xSplit="2" ySplit="3" topLeftCell="BQ234" activePane="bottomRight" state="frozen"/>
      <selection pane="topRight" activeCell="C1" sqref="C1"/>
      <selection pane="bottomLeft" activeCell="A4" sqref="A4"/>
      <selection pane="bottomRight" activeCell="BZ236" sqref="BZ236:CB236"/>
    </sheetView>
  </sheetViews>
  <sheetFormatPr defaultColWidth="9.1796875" defaultRowHeight="12.5" x14ac:dyDescent="0.25"/>
  <cols>
    <col min="1" max="20" width="9.1796875" style="13"/>
    <col min="21" max="21" width="11.54296875" style="13" bestFit="1" customWidth="1"/>
    <col min="22" max="73" width="9.1796875" style="13"/>
    <col min="74" max="74" width="12.453125" style="13" customWidth="1"/>
    <col min="75" max="75" width="11.81640625" style="13" customWidth="1"/>
    <col min="76" max="76" width="11.26953125" style="13" customWidth="1"/>
    <col min="77" max="77" width="11" style="13" customWidth="1"/>
    <col min="78" max="78" width="10.1796875" style="13" customWidth="1"/>
    <col min="79" max="79" width="12.54296875" style="13" customWidth="1"/>
    <col min="80" max="80" width="11.7265625" style="13" customWidth="1"/>
    <col min="81" max="16384" width="9.1796875" style="13"/>
  </cols>
  <sheetData>
    <row r="1" spans="1:93" ht="13.5" thickBot="1" x14ac:dyDescent="0.35">
      <c r="A1" s="2"/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1</v>
      </c>
      <c r="Q1" s="4"/>
      <c r="R1" s="5" t="s">
        <v>2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6" t="s">
        <v>3</v>
      </c>
      <c r="AG1" s="6"/>
      <c r="AH1" s="6"/>
      <c r="AI1" s="6"/>
      <c r="AJ1" s="7" t="s">
        <v>4</v>
      </c>
      <c r="AK1" s="7"/>
      <c r="AL1" s="7"/>
      <c r="AM1" s="8"/>
      <c r="AN1" s="8"/>
      <c r="AO1" s="7"/>
      <c r="AP1" s="7"/>
      <c r="AQ1" s="7"/>
      <c r="AR1" s="8"/>
      <c r="AS1" s="7"/>
      <c r="AT1" s="8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9" t="s">
        <v>5</v>
      </c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10"/>
      <c r="CL1" s="10"/>
      <c r="CM1" s="11" t="s">
        <v>389</v>
      </c>
      <c r="CN1" s="12"/>
      <c r="CO1" s="12"/>
    </row>
    <row r="2" spans="1:93" ht="13" x14ac:dyDescent="0.3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  <c r="AG2" s="6"/>
      <c r="AH2" s="6"/>
      <c r="AI2" s="6"/>
      <c r="AJ2" s="7"/>
      <c r="AK2" s="7"/>
      <c r="AL2" s="7"/>
      <c r="AM2" s="8"/>
      <c r="AN2" s="8"/>
      <c r="AO2" s="7"/>
      <c r="AP2" s="7"/>
      <c r="AQ2" s="7"/>
      <c r="AR2" s="8"/>
      <c r="AS2" s="7"/>
      <c r="AT2" s="8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14" t="s">
        <v>428</v>
      </c>
      <c r="BI2" s="15"/>
      <c r="BJ2" s="15"/>
      <c r="BK2" s="15"/>
      <c r="BL2" s="15"/>
      <c r="BM2" s="15"/>
      <c r="BN2" s="16"/>
      <c r="BO2" s="15" t="s">
        <v>429</v>
      </c>
      <c r="BP2" s="15"/>
      <c r="BQ2" s="15"/>
      <c r="BR2" s="15"/>
      <c r="BS2" s="15"/>
      <c r="BT2" s="15"/>
      <c r="BU2" s="15"/>
      <c r="BV2" s="14" t="s">
        <v>430</v>
      </c>
      <c r="BW2" s="15"/>
      <c r="BX2" s="15"/>
      <c r="BY2" s="15"/>
      <c r="BZ2" s="15"/>
      <c r="CA2" s="15"/>
      <c r="CB2" s="16"/>
      <c r="CC2" s="14" t="s">
        <v>424</v>
      </c>
      <c r="CD2" s="16"/>
      <c r="CE2" s="14" t="s">
        <v>423</v>
      </c>
      <c r="CF2" s="54" t="s">
        <v>424</v>
      </c>
      <c r="CG2" s="14"/>
      <c r="CH2" s="16"/>
      <c r="CI2" s="17"/>
      <c r="CJ2" s="9"/>
      <c r="CK2" s="10"/>
      <c r="CL2" s="10"/>
      <c r="CM2" s="11"/>
      <c r="CN2" s="12"/>
      <c r="CO2" s="12"/>
    </row>
    <row r="3" spans="1:93" ht="13.5" thickBot="1" x14ac:dyDescent="0.3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18" t="s">
        <v>12</v>
      </c>
      <c r="H3" s="18" t="s">
        <v>13</v>
      </c>
      <c r="I3" s="2" t="s">
        <v>14</v>
      </c>
      <c r="J3" s="18" t="s">
        <v>15</v>
      </c>
      <c r="K3" s="2" t="s">
        <v>16</v>
      </c>
      <c r="L3" s="18" t="s">
        <v>17</v>
      </c>
      <c r="M3" s="18" t="s">
        <v>18</v>
      </c>
      <c r="N3" s="18" t="s">
        <v>19</v>
      </c>
      <c r="O3" s="2" t="s">
        <v>20</v>
      </c>
      <c r="P3" s="2" t="s">
        <v>21</v>
      </c>
      <c r="Q3" s="2" t="s">
        <v>22</v>
      </c>
      <c r="R3" s="2" t="s">
        <v>23</v>
      </c>
      <c r="S3" s="2" t="s">
        <v>24</v>
      </c>
      <c r="T3" s="18" t="s">
        <v>25</v>
      </c>
      <c r="U3" s="2" t="s">
        <v>26</v>
      </c>
      <c r="V3" s="18" t="s">
        <v>27</v>
      </c>
      <c r="W3" s="18" t="s">
        <v>28</v>
      </c>
      <c r="X3" s="2" t="s">
        <v>29</v>
      </c>
      <c r="Y3" s="2" t="s">
        <v>30</v>
      </c>
      <c r="Z3" s="18" t="s">
        <v>31</v>
      </c>
      <c r="AA3" s="2" t="s">
        <v>32</v>
      </c>
      <c r="AB3" s="2" t="s">
        <v>33</v>
      </c>
      <c r="AC3" s="2" t="s">
        <v>34</v>
      </c>
      <c r="AD3" s="18" t="s">
        <v>35</v>
      </c>
      <c r="AE3" s="2" t="s">
        <v>36</v>
      </c>
      <c r="AF3" s="2" t="s">
        <v>37</v>
      </c>
      <c r="AG3" s="2" t="s">
        <v>38</v>
      </c>
      <c r="AH3" s="18" t="s">
        <v>39</v>
      </c>
      <c r="AI3" s="18" t="s">
        <v>405</v>
      </c>
      <c r="AJ3" s="2" t="s">
        <v>406</v>
      </c>
      <c r="AK3" s="2" t="s">
        <v>407</v>
      </c>
      <c r="AL3" s="2" t="s">
        <v>40</v>
      </c>
      <c r="AM3" s="18" t="s">
        <v>41</v>
      </c>
      <c r="AN3" s="18" t="s">
        <v>42</v>
      </c>
      <c r="AO3" s="18" t="s">
        <v>408</v>
      </c>
      <c r="AP3" s="2" t="s">
        <v>43</v>
      </c>
      <c r="AQ3" s="2" t="s">
        <v>44</v>
      </c>
      <c r="AR3" s="18" t="s">
        <v>45</v>
      </c>
      <c r="AS3" s="2" t="s">
        <v>46</v>
      </c>
      <c r="AT3" s="18" t="s">
        <v>47</v>
      </c>
      <c r="AU3" s="2" t="s">
        <v>48</v>
      </c>
      <c r="AV3" s="2" t="s">
        <v>402</v>
      </c>
      <c r="AW3" s="18" t="s">
        <v>403</v>
      </c>
      <c r="AX3" s="18" t="s">
        <v>404</v>
      </c>
      <c r="AY3" s="19" t="s">
        <v>394</v>
      </c>
      <c r="AZ3" s="19" t="s">
        <v>395</v>
      </c>
      <c r="BA3" s="19" t="s">
        <v>397</v>
      </c>
      <c r="BB3" s="19" t="s">
        <v>396</v>
      </c>
      <c r="BC3" s="19" t="s">
        <v>393</v>
      </c>
      <c r="BD3" s="19" t="s">
        <v>401</v>
      </c>
      <c r="BE3" s="19" t="s">
        <v>400</v>
      </c>
      <c r="BF3" s="19" t="s">
        <v>399</v>
      </c>
      <c r="BG3" s="19" t="s">
        <v>398</v>
      </c>
      <c r="BH3" s="20" t="s">
        <v>49</v>
      </c>
      <c r="BI3" s="20" t="s">
        <v>50</v>
      </c>
      <c r="BJ3" s="20" t="s">
        <v>51</v>
      </c>
      <c r="BK3" s="20" t="s">
        <v>52</v>
      </c>
      <c r="BL3" s="20" t="s">
        <v>415</v>
      </c>
      <c r="BM3" s="21" t="s">
        <v>410</v>
      </c>
      <c r="BN3" s="22" t="s">
        <v>409</v>
      </c>
      <c r="BO3" s="20" t="s">
        <v>49</v>
      </c>
      <c r="BP3" s="20" t="s">
        <v>50</v>
      </c>
      <c r="BQ3" s="20" t="s">
        <v>51</v>
      </c>
      <c r="BR3" s="20" t="s">
        <v>52</v>
      </c>
      <c r="BS3" s="20" t="s">
        <v>415</v>
      </c>
      <c r="BT3" s="21" t="s">
        <v>410</v>
      </c>
      <c r="BU3" s="22" t="s">
        <v>409</v>
      </c>
      <c r="BV3" s="23" t="s">
        <v>416</v>
      </c>
      <c r="BW3" s="24" t="s">
        <v>417</v>
      </c>
      <c r="BX3" s="24" t="s">
        <v>418</v>
      </c>
      <c r="BY3" s="24" t="s">
        <v>419</v>
      </c>
      <c r="BZ3" s="24" t="s">
        <v>420</v>
      </c>
      <c r="CA3" s="24" t="s">
        <v>421</v>
      </c>
      <c r="CB3" s="25" t="s">
        <v>422</v>
      </c>
      <c r="CC3" s="26" t="s">
        <v>411</v>
      </c>
      <c r="CD3" s="27" t="s">
        <v>412</v>
      </c>
      <c r="CE3" s="26" t="s">
        <v>426</v>
      </c>
      <c r="CF3" s="26" t="s">
        <v>425</v>
      </c>
      <c r="CG3" s="26" t="s">
        <v>53</v>
      </c>
      <c r="CH3" s="27" t="s">
        <v>54</v>
      </c>
      <c r="CI3" s="28" t="s">
        <v>427</v>
      </c>
      <c r="CJ3" s="29" t="s">
        <v>413</v>
      </c>
      <c r="CK3" s="29" t="s">
        <v>414</v>
      </c>
      <c r="CL3" s="29" t="s">
        <v>431</v>
      </c>
      <c r="CM3" s="29" t="s">
        <v>390</v>
      </c>
      <c r="CN3" s="29" t="s">
        <v>391</v>
      </c>
      <c r="CO3" s="29" t="s">
        <v>392</v>
      </c>
    </row>
    <row r="4" spans="1:93" x14ac:dyDescent="0.25">
      <c r="A4" s="13" t="s">
        <v>56</v>
      </c>
      <c r="B4" s="13">
        <v>0</v>
      </c>
      <c r="C4" s="30" t="s">
        <v>57</v>
      </c>
      <c r="D4" s="31">
        <v>11.95</v>
      </c>
      <c r="E4" s="31">
        <v>166</v>
      </c>
      <c r="F4" s="31">
        <v>76.400000000000006</v>
      </c>
      <c r="G4" s="31">
        <f t="shared" ref="G4:G67" si="0">F4/((E4/100)*(E4/100))</f>
        <v>27.725359268398901</v>
      </c>
      <c r="H4" s="32">
        <v>2</v>
      </c>
      <c r="I4" s="31">
        <v>93</v>
      </c>
      <c r="J4" s="32">
        <v>2</v>
      </c>
      <c r="K4" s="31">
        <v>101.5</v>
      </c>
      <c r="L4" s="33">
        <f t="shared" ref="L4:L67" si="1">I4/K4</f>
        <v>0.91625615763546797</v>
      </c>
      <c r="M4" s="33">
        <f t="shared" ref="M4:M67" si="2">(I4/E4)</f>
        <v>0.56024096385542166</v>
      </c>
      <c r="N4" s="32">
        <v>1</v>
      </c>
      <c r="O4" s="31">
        <v>37.1</v>
      </c>
      <c r="P4" s="32">
        <v>2</v>
      </c>
      <c r="Q4" s="32">
        <v>2</v>
      </c>
      <c r="R4" s="13">
        <v>127</v>
      </c>
      <c r="S4" s="13">
        <v>75</v>
      </c>
      <c r="T4" s="32">
        <f>S4+(0.333*(R4-S4))</f>
        <v>92.316000000000003</v>
      </c>
      <c r="U4" s="13">
        <f t="shared" ref="U4:U61" si="3">R4-S4</f>
        <v>52</v>
      </c>
      <c r="V4" s="13">
        <v>1</v>
      </c>
      <c r="W4" s="13">
        <v>2</v>
      </c>
      <c r="X4" s="13">
        <v>118</v>
      </c>
      <c r="Y4" s="13">
        <v>69</v>
      </c>
      <c r="Z4" s="32">
        <f>(Y4+(0.333*(X4-Y4)))</f>
        <v>85.317000000000007</v>
      </c>
      <c r="AA4" s="13">
        <f t="shared" ref="AA4:AA61" si="4">X4-Y4</f>
        <v>49</v>
      </c>
      <c r="AB4" s="13">
        <v>112</v>
      </c>
      <c r="AC4" s="13">
        <v>68</v>
      </c>
      <c r="AD4" s="32">
        <f t="shared" ref="AD4:AD9" si="5">AC4+(0.333*(AB4-AC4))</f>
        <v>82.652000000000001</v>
      </c>
      <c r="AE4" s="13">
        <f t="shared" ref="AE4:AE9" si="6">AB4-AC4</f>
        <v>44</v>
      </c>
      <c r="AF4" s="13">
        <v>3.7</v>
      </c>
      <c r="AG4" s="13">
        <v>23</v>
      </c>
      <c r="AI4" s="31">
        <f>47.438+(AG4*0.142)+(B4*5.134)-(F4*0.197)</f>
        <v>35.653199999999998</v>
      </c>
      <c r="AJ4" s="13">
        <v>114.587</v>
      </c>
      <c r="AK4" s="33">
        <f>AJ4/6</f>
        <v>19.097833333333334</v>
      </c>
      <c r="AL4" s="13">
        <v>5.0999999999999996</v>
      </c>
      <c r="AM4" s="13">
        <v>0</v>
      </c>
      <c r="AN4" s="34">
        <v>0</v>
      </c>
      <c r="AO4" s="33">
        <f>(AL4*AK4)/22.5</f>
        <v>4.3288422222222218</v>
      </c>
      <c r="AP4" s="13">
        <v>3.81</v>
      </c>
      <c r="AQ4" s="13">
        <v>0.85</v>
      </c>
      <c r="AR4" s="34">
        <v>0</v>
      </c>
      <c r="AS4" s="1">
        <v>1.2</v>
      </c>
      <c r="AT4" s="1">
        <v>1</v>
      </c>
      <c r="AU4" s="33">
        <v>2.2236363636363641</v>
      </c>
      <c r="AV4" s="13">
        <v>0.4</v>
      </c>
      <c r="AW4" s="31">
        <f>AV4*10</f>
        <v>4</v>
      </c>
      <c r="AX4" s="32">
        <v>2</v>
      </c>
      <c r="AY4" s="32">
        <v>139.6</v>
      </c>
      <c r="AZ4" s="31">
        <v>4.5199999999999996</v>
      </c>
      <c r="BA4" s="32">
        <v>57.42</v>
      </c>
      <c r="BB4" s="31">
        <v>3.72</v>
      </c>
      <c r="BC4" s="32">
        <v>71.040000000000006</v>
      </c>
      <c r="BD4" s="32">
        <v>45.48</v>
      </c>
      <c r="BE4" s="32">
        <v>272.86</v>
      </c>
      <c r="BF4" s="32">
        <v>47.46</v>
      </c>
      <c r="BG4" s="32">
        <v>5.63</v>
      </c>
      <c r="BH4" s="32">
        <v>105</v>
      </c>
      <c r="BI4" s="32">
        <v>76</v>
      </c>
      <c r="BJ4" s="32">
        <v>91</v>
      </c>
      <c r="BK4" s="32">
        <v>29</v>
      </c>
      <c r="BL4" s="32">
        <v>-2</v>
      </c>
      <c r="BM4" s="32">
        <v>-3.5</v>
      </c>
      <c r="BN4" s="32">
        <v>-1</v>
      </c>
      <c r="BO4" s="32">
        <v>97</v>
      </c>
      <c r="BP4" s="32">
        <v>70</v>
      </c>
      <c r="BQ4" s="32">
        <v>82.5</v>
      </c>
      <c r="BR4" s="32">
        <v>27</v>
      </c>
      <c r="BS4" s="32">
        <v>-1.5</v>
      </c>
      <c r="BT4" s="32">
        <v>-5</v>
      </c>
      <c r="BU4" s="32">
        <v>-0.5</v>
      </c>
      <c r="BV4" s="32">
        <v>104</v>
      </c>
      <c r="BW4" s="32">
        <v>70</v>
      </c>
      <c r="BX4" s="32">
        <v>83</v>
      </c>
      <c r="BY4" s="32">
        <v>34</v>
      </c>
      <c r="BZ4" s="32">
        <v>-1</v>
      </c>
      <c r="CA4" s="32">
        <v>-3.5</v>
      </c>
      <c r="CB4" s="32">
        <v>-0.5</v>
      </c>
      <c r="CC4" s="31">
        <v>5.9</v>
      </c>
      <c r="CD4" s="31">
        <v>4.5</v>
      </c>
      <c r="CE4" s="56">
        <v>29</v>
      </c>
      <c r="CF4" s="32">
        <v>27</v>
      </c>
      <c r="CG4" s="32"/>
      <c r="CH4" s="32"/>
      <c r="CI4" s="32">
        <v>141</v>
      </c>
      <c r="CJ4" s="56">
        <v>73</v>
      </c>
      <c r="CK4" s="32">
        <v>70</v>
      </c>
      <c r="CL4" s="32">
        <v>171</v>
      </c>
      <c r="CM4" s="35">
        <v>7.5270000000000001</v>
      </c>
      <c r="CN4" s="35">
        <v>4.0860000000000003</v>
      </c>
      <c r="CO4" s="36">
        <v>86.521000000000001</v>
      </c>
    </row>
    <row r="5" spans="1:93" x14ac:dyDescent="0.25">
      <c r="A5" s="13" t="s">
        <v>58</v>
      </c>
      <c r="B5" s="13">
        <v>0</v>
      </c>
      <c r="C5" s="30" t="s">
        <v>59</v>
      </c>
      <c r="D5" s="31">
        <v>12.16</v>
      </c>
      <c r="E5" s="31">
        <v>165</v>
      </c>
      <c r="F5" s="31">
        <v>42.8</v>
      </c>
      <c r="G5" s="31">
        <f t="shared" si="0"/>
        <v>15.720844811753903</v>
      </c>
      <c r="H5" s="32">
        <v>0</v>
      </c>
      <c r="I5" s="31">
        <v>63</v>
      </c>
      <c r="J5" s="32">
        <v>0</v>
      </c>
      <c r="K5" s="31">
        <v>82</v>
      </c>
      <c r="L5" s="33">
        <f t="shared" si="1"/>
        <v>0.76829268292682928</v>
      </c>
      <c r="M5" s="33">
        <f t="shared" si="2"/>
        <v>0.38181818181818183</v>
      </c>
      <c r="N5" s="32">
        <v>0</v>
      </c>
      <c r="O5" s="31">
        <v>9.5</v>
      </c>
      <c r="P5" s="32">
        <v>4</v>
      </c>
      <c r="Q5" s="32">
        <v>2</v>
      </c>
      <c r="R5" s="13">
        <v>110</v>
      </c>
      <c r="S5" s="13">
        <v>64</v>
      </c>
      <c r="T5" s="32">
        <f t="shared" ref="T5:T61" si="7">S5+(0.333*(R5-S5))</f>
        <v>79.317999999999998</v>
      </c>
      <c r="U5" s="13">
        <f t="shared" si="3"/>
        <v>46</v>
      </c>
      <c r="V5" s="13">
        <v>0</v>
      </c>
      <c r="W5" s="13">
        <v>0</v>
      </c>
      <c r="X5" s="13">
        <v>127</v>
      </c>
      <c r="Y5" s="13">
        <v>62</v>
      </c>
      <c r="Z5" s="32">
        <f t="shared" ref="Z5:Z61" si="8">(Y5+(0.333*(X5-Y5)))</f>
        <v>83.644999999999996</v>
      </c>
      <c r="AA5" s="13">
        <f t="shared" si="4"/>
        <v>65</v>
      </c>
      <c r="AB5" s="13">
        <v>129</v>
      </c>
      <c r="AC5" s="13">
        <v>78</v>
      </c>
      <c r="AD5" s="32">
        <f t="shared" si="5"/>
        <v>94.983000000000004</v>
      </c>
      <c r="AE5" s="13">
        <f t="shared" si="6"/>
        <v>51</v>
      </c>
      <c r="AF5" s="13">
        <v>8.6</v>
      </c>
      <c r="AG5" s="13">
        <v>67</v>
      </c>
      <c r="AH5" s="13">
        <v>41.8</v>
      </c>
      <c r="AI5" s="31">
        <f t="shared" ref="AI5:AI59" si="9">47.438+(AG5*0.142)+(B5*5.134)-(F5*0.197)</f>
        <v>48.520399999999995</v>
      </c>
      <c r="AJ5" s="13">
        <v>21.608000000000001</v>
      </c>
      <c r="AK5" s="33">
        <f t="shared" ref="AK5:AK60" si="10">AJ5/6</f>
        <v>3.6013333333333333</v>
      </c>
      <c r="AL5" s="13">
        <v>4.7</v>
      </c>
      <c r="AM5" s="13">
        <v>0</v>
      </c>
      <c r="AN5" s="34">
        <v>0</v>
      </c>
      <c r="AO5" s="33">
        <f t="shared" ref="AO5:AO60" si="11">(AL5*AK5)/22.5</f>
        <v>0.75227851851851857</v>
      </c>
      <c r="AP5" s="13">
        <v>3.72</v>
      </c>
      <c r="AQ5" s="13">
        <v>0.53</v>
      </c>
      <c r="AR5" s="34">
        <v>0</v>
      </c>
      <c r="AS5" s="1">
        <v>1.73</v>
      </c>
      <c r="AT5" s="1">
        <v>0</v>
      </c>
      <c r="AU5" s="33">
        <v>1.7490909090909093</v>
      </c>
      <c r="AV5" s="13">
        <v>0.1</v>
      </c>
      <c r="AW5" s="31">
        <f>AV5*10</f>
        <v>1</v>
      </c>
      <c r="AX5" s="32">
        <v>1</v>
      </c>
      <c r="AY5" s="32">
        <v>140.94</v>
      </c>
      <c r="AZ5" s="31">
        <v>5.14</v>
      </c>
      <c r="BA5" s="32">
        <v>46.55</v>
      </c>
      <c r="BB5" s="31">
        <v>5.56</v>
      </c>
      <c r="BC5" s="32">
        <v>76.180000000000007</v>
      </c>
      <c r="BD5" s="32">
        <v>43.31</v>
      </c>
      <c r="BE5" s="32">
        <v>309.18</v>
      </c>
      <c r="BF5" s="32">
        <v>27.12</v>
      </c>
      <c r="BG5" s="32">
        <v>8.0299999999999994</v>
      </c>
      <c r="BH5" s="32">
        <v>90</v>
      </c>
      <c r="BI5" s="32">
        <v>64</v>
      </c>
      <c r="BJ5" s="32">
        <v>76</v>
      </c>
      <c r="BK5" s="32">
        <v>26</v>
      </c>
      <c r="BL5" s="32">
        <v>-14</v>
      </c>
      <c r="BM5" s="32">
        <v>-14</v>
      </c>
      <c r="BN5" s="32">
        <v>-3.5</v>
      </c>
      <c r="BO5" s="32">
        <v>100</v>
      </c>
      <c r="BP5" s="32">
        <v>63</v>
      </c>
      <c r="BQ5" s="32">
        <v>81.5</v>
      </c>
      <c r="BR5" s="32">
        <v>37</v>
      </c>
      <c r="BS5" s="32">
        <v>0</v>
      </c>
      <c r="BT5" s="32">
        <v>-4.5</v>
      </c>
      <c r="BU5" s="32">
        <v>0</v>
      </c>
      <c r="BV5" s="32">
        <v>108</v>
      </c>
      <c r="BW5" s="32">
        <v>63</v>
      </c>
      <c r="BX5" s="32">
        <v>82</v>
      </c>
      <c r="BY5" s="32">
        <v>45</v>
      </c>
      <c r="BZ5" s="32">
        <v>-2.5</v>
      </c>
      <c r="CA5" s="32">
        <v>-9.5</v>
      </c>
      <c r="CB5" s="32">
        <v>-1</v>
      </c>
      <c r="CC5" s="31">
        <v>7.7</v>
      </c>
      <c r="CD5" s="31">
        <v>5.6</v>
      </c>
      <c r="CE5" s="56">
        <v>26</v>
      </c>
      <c r="CF5" s="32">
        <v>38</v>
      </c>
      <c r="CG5" s="32"/>
      <c r="CH5" s="32"/>
      <c r="CI5" s="32">
        <v>128.5</v>
      </c>
      <c r="CJ5" s="56">
        <v>75</v>
      </c>
      <c r="CK5" s="32">
        <v>61</v>
      </c>
      <c r="CL5" s="32">
        <v>165.5</v>
      </c>
      <c r="CM5" s="35">
        <v>7.5289999999999999</v>
      </c>
      <c r="CN5" s="35">
        <v>5.23</v>
      </c>
      <c r="CO5" s="36">
        <v>91.817999999999998</v>
      </c>
    </row>
    <row r="6" spans="1:93" x14ac:dyDescent="0.25">
      <c r="A6" s="13" t="s">
        <v>60</v>
      </c>
      <c r="B6" s="13">
        <v>0</v>
      </c>
      <c r="C6" s="30" t="s">
        <v>61</v>
      </c>
      <c r="D6" s="31">
        <v>11.58</v>
      </c>
      <c r="E6" s="31">
        <v>151.4</v>
      </c>
      <c r="F6" s="31">
        <v>49.1</v>
      </c>
      <c r="G6" s="31">
        <f t="shared" si="0"/>
        <v>21.420506797848002</v>
      </c>
      <c r="H6" s="32">
        <v>1</v>
      </c>
      <c r="I6" s="31">
        <v>74.5</v>
      </c>
      <c r="J6" s="32">
        <v>2</v>
      </c>
      <c r="K6" s="31">
        <v>86</v>
      </c>
      <c r="L6" s="33">
        <f t="shared" si="1"/>
        <v>0.86627906976744184</v>
      </c>
      <c r="M6" s="33">
        <f t="shared" si="2"/>
        <v>0.49207397622192867</v>
      </c>
      <c r="N6" s="32">
        <v>0</v>
      </c>
      <c r="O6" s="31">
        <v>20</v>
      </c>
      <c r="P6" s="32">
        <v>1</v>
      </c>
      <c r="Q6" s="32">
        <v>2</v>
      </c>
      <c r="R6" s="13">
        <v>112</v>
      </c>
      <c r="S6" s="13">
        <v>72</v>
      </c>
      <c r="T6" s="32">
        <f t="shared" si="7"/>
        <v>85.32</v>
      </c>
      <c r="U6" s="13">
        <f t="shared" si="3"/>
        <v>40</v>
      </c>
      <c r="V6" s="13">
        <v>0</v>
      </c>
      <c r="W6" s="13">
        <v>1</v>
      </c>
      <c r="X6" s="13">
        <v>109</v>
      </c>
      <c r="Y6" s="13">
        <v>66</v>
      </c>
      <c r="Z6" s="32">
        <f t="shared" si="8"/>
        <v>80.319000000000003</v>
      </c>
      <c r="AA6" s="13">
        <f t="shared" si="4"/>
        <v>43</v>
      </c>
      <c r="AB6" s="13">
        <v>107</v>
      </c>
      <c r="AC6" s="13">
        <v>80</v>
      </c>
      <c r="AD6" s="32">
        <f t="shared" si="5"/>
        <v>88.991</v>
      </c>
      <c r="AE6" s="13">
        <f t="shared" si="6"/>
        <v>27</v>
      </c>
      <c r="AF6" s="13">
        <v>6.6</v>
      </c>
      <c r="AG6" s="13">
        <v>47</v>
      </c>
      <c r="AH6" s="13">
        <v>35</v>
      </c>
      <c r="AI6" s="31">
        <f t="shared" si="9"/>
        <v>44.439300000000003</v>
      </c>
      <c r="AJ6" s="13">
        <v>33.280999999999999</v>
      </c>
      <c r="AK6" s="33">
        <f t="shared" si="10"/>
        <v>5.5468333333333328</v>
      </c>
      <c r="AL6" s="13">
        <v>4.2</v>
      </c>
      <c r="AM6" s="13">
        <v>0</v>
      </c>
      <c r="AN6" s="34">
        <v>0</v>
      </c>
      <c r="AO6" s="33">
        <f t="shared" si="11"/>
        <v>1.0354088888888888</v>
      </c>
      <c r="AP6" s="13">
        <v>4.8600000000000003</v>
      </c>
      <c r="AQ6" s="13">
        <v>0.83</v>
      </c>
      <c r="AR6" s="34">
        <v>0</v>
      </c>
      <c r="AS6" s="1">
        <v>1.85</v>
      </c>
      <c r="AT6" s="1">
        <v>0</v>
      </c>
      <c r="AU6" s="33">
        <v>2.6327272727272728</v>
      </c>
      <c r="AV6" s="13" t="s">
        <v>62</v>
      </c>
      <c r="AW6" s="13" t="s">
        <v>62</v>
      </c>
      <c r="AX6" s="32">
        <v>0</v>
      </c>
      <c r="AY6" s="32">
        <v>138.71</v>
      </c>
      <c r="AZ6" s="31">
        <v>4.74</v>
      </c>
      <c r="BA6" s="32">
        <v>59.41</v>
      </c>
      <c r="BB6" s="31">
        <v>3.25</v>
      </c>
      <c r="BC6" s="32">
        <v>82.19</v>
      </c>
      <c r="BD6" s="32">
        <v>48.55</v>
      </c>
      <c r="BE6" s="32">
        <v>319.12</v>
      </c>
      <c r="BF6" s="32">
        <v>22.16</v>
      </c>
      <c r="BG6" s="32">
        <v>6.36</v>
      </c>
      <c r="BH6" s="32">
        <v>95</v>
      </c>
      <c r="BI6" s="32">
        <v>73</v>
      </c>
      <c r="BJ6" s="32">
        <v>84</v>
      </c>
      <c r="BK6" s="32">
        <v>23</v>
      </c>
      <c r="BL6" s="32">
        <v>-9</v>
      </c>
      <c r="BM6" s="32">
        <v>-9</v>
      </c>
      <c r="BN6" s="32">
        <v>-2</v>
      </c>
      <c r="BO6" s="32">
        <v>95</v>
      </c>
      <c r="BP6" s="32">
        <v>67</v>
      </c>
      <c r="BQ6" s="32">
        <v>81</v>
      </c>
      <c r="BR6" s="32">
        <v>28</v>
      </c>
      <c r="BS6" s="32">
        <v>11.5</v>
      </c>
      <c r="BT6" s="32">
        <v>5.5</v>
      </c>
      <c r="BU6" s="32">
        <v>3.5</v>
      </c>
      <c r="BV6" s="32">
        <v>97</v>
      </c>
      <c r="BW6" s="32">
        <v>67</v>
      </c>
      <c r="BX6" s="32">
        <v>82</v>
      </c>
      <c r="BY6" s="32">
        <v>30</v>
      </c>
      <c r="BZ6" s="32">
        <v>18</v>
      </c>
      <c r="CA6" s="32">
        <v>14</v>
      </c>
      <c r="CB6" s="32">
        <v>5</v>
      </c>
      <c r="CC6" s="31">
        <v>7.9</v>
      </c>
      <c r="CD6" s="31">
        <v>3.9</v>
      </c>
      <c r="CE6" s="56">
        <v>22</v>
      </c>
      <c r="CF6" s="32">
        <v>23.5</v>
      </c>
      <c r="CG6" s="32"/>
      <c r="CH6" s="32"/>
      <c r="CI6" s="32">
        <v>141</v>
      </c>
      <c r="CJ6" s="56">
        <v>75</v>
      </c>
      <c r="CK6" s="32">
        <v>67</v>
      </c>
      <c r="CL6" s="32">
        <v>159</v>
      </c>
      <c r="CM6" s="35">
        <v>4.7519999999999998</v>
      </c>
      <c r="CN6" s="35">
        <v>3.33</v>
      </c>
      <c r="CO6" s="36">
        <v>55.261000000000003</v>
      </c>
    </row>
    <row r="7" spans="1:93" x14ac:dyDescent="0.25">
      <c r="A7" s="13" t="s">
        <v>63</v>
      </c>
      <c r="B7" s="13">
        <v>0</v>
      </c>
      <c r="C7" s="30" t="s">
        <v>64</v>
      </c>
      <c r="D7" s="31">
        <v>11.56</v>
      </c>
      <c r="E7" s="31">
        <v>143.80000000000001</v>
      </c>
      <c r="F7" s="31">
        <v>40.9</v>
      </c>
      <c r="G7" s="31">
        <f t="shared" si="0"/>
        <v>19.779054899692621</v>
      </c>
      <c r="H7" s="32">
        <v>0</v>
      </c>
      <c r="I7" s="31">
        <v>76</v>
      </c>
      <c r="J7" s="32">
        <v>2</v>
      </c>
      <c r="K7" s="31">
        <v>87</v>
      </c>
      <c r="L7" s="33">
        <f t="shared" si="1"/>
        <v>0.87356321839080464</v>
      </c>
      <c r="M7" s="33">
        <f t="shared" si="2"/>
        <v>0.52851182197496516</v>
      </c>
      <c r="N7" s="32">
        <v>1</v>
      </c>
      <c r="O7" s="31">
        <v>20</v>
      </c>
      <c r="P7" s="32">
        <v>3</v>
      </c>
      <c r="Q7" s="32">
        <v>2</v>
      </c>
      <c r="R7" s="13">
        <v>117</v>
      </c>
      <c r="S7" s="13">
        <v>71</v>
      </c>
      <c r="T7" s="32">
        <f t="shared" si="7"/>
        <v>86.317999999999998</v>
      </c>
      <c r="U7" s="13">
        <f t="shared" si="3"/>
        <v>46</v>
      </c>
      <c r="V7" s="13">
        <v>0</v>
      </c>
      <c r="W7" s="13">
        <v>1</v>
      </c>
      <c r="X7" s="13">
        <v>108</v>
      </c>
      <c r="Y7" s="13">
        <v>66</v>
      </c>
      <c r="Z7" s="32">
        <f t="shared" si="8"/>
        <v>79.986000000000004</v>
      </c>
      <c r="AA7" s="13">
        <f t="shared" si="4"/>
        <v>42</v>
      </c>
      <c r="AB7" s="13">
        <v>98</v>
      </c>
      <c r="AC7" s="13">
        <v>65</v>
      </c>
      <c r="AD7" s="32">
        <f t="shared" si="5"/>
        <v>75.989000000000004</v>
      </c>
      <c r="AE7" s="13">
        <f t="shared" si="6"/>
        <v>33</v>
      </c>
      <c r="AF7" s="13">
        <v>8.6</v>
      </c>
      <c r="AG7" s="13">
        <v>67</v>
      </c>
      <c r="AH7" s="13">
        <v>41.8</v>
      </c>
      <c r="AI7" s="31">
        <f t="shared" si="9"/>
        <v>48.8947</v>
      </c>
      <c r="AJ7" s="13">
        <v>35.790999999999997</v>
      </c>
      <c r="AK7" s="33">
        <f t="shared" si="10"/>
        <v>5.9651666666666658</v>
      </c>
      <c r="AL7" s="13">
        <v>5.4</v>
      </c>
      <c r="AM7" s="13">
        <v>0</v>
      </c>
      <c r="AN7" s="34">
        <v>0</v>
      </c>
      <c r="AO7" s="33">
        <f t="shared" si="11"/>
        <v>1.43164</v>
      </c>
      <c r="AP7" s="13">
        <v>3.01</v>
      </c>
      <c r="AQ7" s="13">
        <v>0.31</v>
      </c>
      <c r="AR7" s="34">
        <v>0</v>
      </c>
      <c r="AS7" s="1">
        <v>1.73</v>
      </c>
      <c r="AT7" s="1">
        <v>0</v>
      </c>
      <c r="AU7" s="33">
        <v>1.1390909090909089</v>
      </c>
      <c r="AV7" s="13">
        <v>0.9</v>
      </c>
      <c r="AW7" s="31">
        <f>AV7*10</f>
        <v>9</v>
      </c>
      <c r="AX7" s="32">
        <v>2</v>
      </c>
      <c r="AY7" s="32">
        <v>138.79</v>
      </c>
      <c r="AZ7" s="31">
        <v>4.7699999999999996</v>
      </c>
      <c r="BA7" s="32">
        <v>55.92</v>
      </c>
      <c r="BB7" s="31">
        <v>3.83</v>
      </c>
      <c r="BC7" s="32">
        <v>74.17</v>
      </c>
      <c r="BD7" s="32">
        <v>43.88</v>
      </c>
      <c r="BE7" s="32">
        <v>284.23</v>
      </c>
      <c r="BF7" s="32">
        <v>29.95</v>
      </c>
      <c r="BG7" s="32">
        <v>8.3800000000000008</v>
      </c>
      <c r="BH7" s="32">
        <v>97</v>
      </c>
      <c r="BI7" s="32">
        <v>71</v>
      </c>
      <c r="BJ7" s="32">
        <v>82</v>
      </c>
      <c r="BK7" s="32">
        <v>26</v>
      </c>
      <c r="BL7" s="32">
        <v>-24.5</v>
      </c>
      <c r="BM7" s="32">
        <v>-18.5</v>
      </c>
      <c r="BN7" s="36">
        <v>-6.5</v>
      </c>
      <c r="BO7" s="36">
        <v>89.5</v>
      </c>
      <c r="BP7" s="36">
        <v>66.5</v>
      </c>
      <c r="BQ7" s="36">
        <v>76</v>
      </c>
      <c r="BR7" s="36">
        <v>23</v>
      </c>
      <c r="BS7" s="36">
        <v>-11.5</v>
      </c>
      <c r="BT7" s="36">
        <v>-10.5</v>
      </c>
      <c r="BU7" s="36">
        <v>-2.5</v>
      </c>
      <c r="BV7" s="36">
        <v>93</v>
      </c>
      <c r="BW7" s="36">
        <v>67</v>
      </c>
      <c r="BX7" s="36">
        <v>78</v>
      </c>
      <c r="BY7" s="36">
        <v>26</v>
      </c>
      <c r="BZ7" s="36">
        <v>15.5</v>
      </c>
      <c r="CA7" s="36">
        <v>14.5</v>
      </c>
      <c r="CB7" s="36">
        <v>3.5</v>
      </c>
      <c r="CC7" s="31">
        <v>7.3</v>
      </c>
      <c r="CD7" s="31">
        <v>4.5</v>
      </c>
      <c r="CE7" s="56">
        <v>26</v>
      </c>
      <c r="CF7" s="32">
        <v>21</v>
      </c>
      <c r="CG7" s="32"/>
      <c r="CH7" s="32"/>
      <c r="CI7" s="32">
        <v>140.5</v>
      </c>
      <c r="CJ7" s="56">
        <v>87.5</v>
      </c>
      <c r="CK7" s="32">
        <v>73.5</v>
      </c>
      <c r="CL7" s="32">
        <v>116</v>
      </c>
      <c r="CM7" s="35">
        <v>6.22</v>
      </c>
      <c r="CN7" s="35">
        <v>4.8659999999999997</v>
      </c>
      <c r="CO7" s="36">
        <v>69.106999999999999</v>
      </c>
    </row>
    <row r="8" spans="1:93" x14ac:dyDescent="0.25">
      <c r="A8" s="13" t="s">
        <v>65</v>
      </c>
      <c r="B8" s="13">
        <v>0</v>
      </c>
      <c r="C8" s="30" t="s">
        <v>66</v>
      </c>
      <c r="D8" s="31">
        <v>11.67</v>
      </c>
      <c r="E8" s="31">
        <v>151</v>
      </c>
      <c r="F8" s="31">
        <v>36.4</v>
      </c>
      <c r="G8" s="31">
        <f t="shared" si="0"/>
        <v>15.964212095960702</v>
      </c>
      <c r="H8" s="32">
        <v>0</v>
      </c>
      <c r="I8" s="31">
        <v>60.4</v>
      </c>
      <c r="J8" s="32">
        <v>0</v>
      </c>
      <c r="K8" s="31">
        <v>71.599999999999994</v>
      </c>
      <c r="L8" s="33">
        <f t="shared" si="1"/>
        <v>0.84357541899441346</v>
      </c>
      <c r="M8" s="33">
        <f t="shared" si="2"/>
        <v>0.39999999999999997</v>
      </c>
      <c r="N8" s="32">
        <v>0</v>
      </c>
      <c r="O8" s="31">
        <v>8.9</v>
      </c>
      <c r="P8" s="32">
        <v>4</v>
      </c>
      <c r="Q8" s="32">
        <v>3</v>
      </c>
      <c r="R8" s="13">
        <v>95</v>
      </c>
      <c r="S8" s="13">
        <v>61</v>
      </c>
      <c r="T8" s="32">
        <f t="shared" si="7"/>
        <v>72.322000000000003</v>
      </c>
      <c r="U8" s="13">
        <f t="shared" si="3"/>
        <v>34</v>
      </c>
      <c r="V8" s="13">
        <v>0</v>
      </c>
      <c r="W8" s="13">
        <v>0</v>
      </c>
      <c r="X8" s="13">
        <v>95</v>
      </c>
      <c r="Y8" s="13">
        <v>54</v>
      </c>
      <c r="Z8" s="32">
        <f t="shared" si="8"/>
        <v>67.653000000000006</v>
      </c>
      <c r="AA8" s="13">
        <f t="shared" si="4"/>
        <v>41</v>
      </c>
      <c r="AB8" s="13">
        <v>96</v>
      </c>
      <c r="AC8" s="13">
        <v>64</v>
      </c>
      <c r="AD8" s="32">
        <f t="shared" si="5"/>
        <v>74.656000000000006</v>
      </c>
      <c r="AE8" s="13">
        <f t="shared" si="6"/>
        <v>32</v>
      </c>
      <c r="AF8" s="13">
        <v>9</v>
      </c>
      <c r="AG8" s="13">
        <v>72</v>
      </c>
      <c r="AH8" s="13">
        <v>43.3</v>
      </c>
      <c r="AI8" s="31">
        <f t="shared" si="9"/>
        <v>50.491199999999999</v>
      </c>
      <c r="AJ8" s="13">
        <v>15.122</v>
      </c>
      <c r="AK8" s="33">
        <f t="shared" si="10"/>
        <v>2.5203333333333333</v>
      </c>
      <c r="AL8" s="13">
        <v>4.3</v>
      </c>
      <c r="AM8" s="13">
        <v>0</v>
      </c>
      <c r="AN8" s="34">
        <v>0</v>
      </c>
      <c r="AO8" s="33">
        <f t="shared" si="11"/>
        <v>0.48166370370370371</v>
      </c>
      <c r="AP8" s="13">
        <v>4.8</v>
      </c>
      <c r="AQ8" s="13">
        <v>0.4</v>
      </c>
      <c r="AR8" s="34">
        <v>0</v>
      </c>
      <c r="AS8" s="1">
        <v>1.66</v>
      </c>
      <c r="AT8" s="1">
        <v>0</v>
      </c>
      <c r="AU8" s="33">
        <v>2.958181818181818</v>
      </c>
      <c r="AV8" s="13" t="s">
        <v>62</v>
      </c>
      <c r="AW8" s="13" t="s">
        <v>62</v>
      </c>
      <c r="AX8" s="32">
        <v>0</v>
      </c>
      <c r="AY8" s="32">
        <v>138.16</v>
      </c>
      <c r="AZ8" s="31">
        <v>4.45</v>
      </c>
      <c r="BA8" s="32">
        <v>53.64</v>
      </c>
      <c r="BB8" s="31">
        <v>6.75</v>
      </c>
      <c r="BC8" s="32">
        <v>69.75</v>
      </c>
      <c r="BD8" s="32">
        <v>42.09</v>
      </c>
      <c r="BE8" s="32">
        <v>170.99</v>
      </c>
      <c r="BF8" s="32">
        <v>14.56</v>
      </c>
      <c r="BG8" s="32">
        <v>7.65</v>
      </c>
      <c r="BH8" s="32">
        <v>81</v>
      </c>
      <c r="BI8" s="32">
        <v>62</v>
      </c>
      <c r="BJ8" s="32">
        <v>71</v>
      </c>
      <c r="BK8" s="32">
        <v>19</v>
      </c>
      <c r="BL8" s="32">
        <v>-14.5</v>
      </c>
      <c r="BM8" s="32">
        <v>10.5</v>
      </c>
      <c r="BN8" s="36">
        <v>-3</v>
      </c>
      <c r="BO8" s="36">
        <v>79</v>
      </c>
      <c r="BP8" s="36">
        <v>55</v>
      </c>
      <c r="BQ8" s="36">
        <v>66.5</v>
      </c>
      <c r="BR8" s="36">
        <v>24</v>
      </c>
      <c r="BS8" s="36">
        <v>-11.5</v>
      </c>
      <c r="BT8" s="36">
        <v>-14.5</v>
      </c>
      <c r="BU8" s="36">
        <v>-3</v>
      </c>
      <c r="BV8" s="36">
        <v>85</v>
      </c>
      <c r="BW8" s="36">
        <v>55</v>
      </c>
      <c r="BX8" s="36">
        <v>66</v>
      </c>
      <c r="BY8" s="36">
        <v>31</v>
      </c>
      <c r="BZ8" s="36">
        <v>-4.5</v>
      </c>
      <c r="CA8" s="36">
        <v>-6</v>
      </c>
      <c r="CB8" s="36">
        <v>-1.5</v>
      </c>
      <c r="CC8" s="31">
        <v>7.1</v>
      </c>
      <c r="CD8" s="31">
        <v>4</v>
      </c>
      <c r="CE8" s="56">
        <v>19</v>
      </c>
      <c r="CF8" s="32">
        <v>24</v>
      </c>
      <c r="CG8" s="32"/>
      <c r="CH8" s="32"/>
      <c r="CI8" s="32">
        <v>136</v>
      </c>
      <c r="CJ8" s="56">
        <v>84</v>
      </c>
      <c r="CK8" s="32">
        <v>72</v>
      </c>
      <c r="CL8" s="32">
        <v>152</v>
      </c>
      <c r="CM8" s="35">
        <v>5.1429999999999998</v>
      </c>
      <c r="CN8" s="35">
        <v>4.109</v>
      </c>
      <c r="CO8" s="36">
        <v>65.106999999999999</v>
      </c>
    </row>
    <row r="9" spans="1:93" x14ac:dyDescent="0.25">
      <c r="A9" s="13" t="s">
        <v>67</v>
      </c>
      <c r="B9" s="13">
        <v>0</v>
      </c>
      <c r="C9" s="30" t="s">
        <v>68</v>
      </c>
      <c r="D9" s="31">
        <v>12.01</v>
      </c>
      <c r="E9" s="31">
        <v>157.80000000000001</v>
      </c>
      <c r="F9" s="31">
        <v>66.599999999999994</v>
      </c>
      <c r="G9" s="31">
        <f t="shared" si="0"/>
        <v>26.746085674218211</v>
      </c>
      <c r="H9" s="32">
        <v>2</v>
      </c>
      <c r="I9" s="31">
        <v>83</v>
      </c>
      <c r="J9" s="32">
        <v>2</v>
      </c>
      <c r="K9" s="31">
        <v>101</v>
      </c>
      <c r="L9" s="33">
        <f t="shared" si="1"/>
        <v>0.82178217821782173</v>
      </c>
      <c r="M9" s="33">
        <f t="shared" si="2"/>
        <v>0.52598225602027882</v>
      </c>
      <c r="N9" s="32">
        <v>1</v>
      </c>
      <c r="O9" s="31">
        <v>33.4</v>
      </c>
      <c r="P9" s="32">
        <v>3</v>
      </c>
      <c r="Q9" s="32">
        <v>3</v>
      </c>
      <c r="R9" s="13">
        <v>112</v>
      </c>
      <c r="S9" s="13">
        <v>70</v>
      </c>
      <c r="T9" s="32">
        <f t="shared" si="7"/>
        <v>83.986000000000004</v>
      </c>
      <c r="U9" s="13">
        <f t="shared" si="3"/>
        <v>42</v>
      </c>
      <c r="V9" s="13">
        <v>0</v>
      </c>
      <c r="W9" s="13">
        <v>1</v>
      </c>
      <c r="X9" s="13">
        <v>108</v>
      </c>
      <c r="Y9" s="13">
        <v>68</v>
      </c>
      <c r="Z9" s="32">
        <f t="shared" si="8"/>
        <v>81.319999999999993</v>
      </c>
      <c r="AA9" s="13">
        <f t="shared" si="4"/>
        <v>40</v>
      </c>
      <c r="AB9" s="13">
        <v>120</v>
      </c>
      <c r="AC9" s="13">
        <v>81</v>
      </c>
      <c r="AD9" s="32">
        <f t="shared" si="5"/>
        <v>93.986999999999995</v>
      </c>
      <c r="AE9" s="13">
        <f t="shared" si="6"/>
        <v>39</v>
      </c>
      <c r="AF9" s="13">
        <v>4.2</v>
      </c>
      <c r="AG9" s="13">
        <v>25</v>
      </c>
      <c r="AH9" s="13">
        <v>26.8</v>
      </c>
      <c r="AI9" s="31">
        <f t="shared" si="9"/>
        <v>37.867800000000003</v>
      </c>
      <c r="AJ9" s="13">
        <v>60.332000000000001</v>
      </c>
      <c r="AK9" s="33">
        <f t="shared" si="10"/>
        <v>10.055333333333333</v>
      </c>
      <c r="AL9" s="13">
        <v>5.3</v>
      </c>
      <c r="AM9" s="13">
        <v>0</v>
      </c>
      <c r="AN9" s="34">
        <v>0</v>
      </c>
      <c r="AO9" s="33">
        <f t="shared" si="11"/>
        <v>2.3685896296296298</v>
      </c>
      <c r="AP9" s="13">
        <v>5.01</v>
      </c>
      <c r="AQ9" s="13">
        <v>0.6</v>
      </c>
      <c r="AR9" s="34">
        <v>0</v>
      </c>
      <c r="AS9" s="1">
        <v>1.62</v>
      </c>
      <c r="AT9" s="1">
        <v>0</v>
      </c>
      <c r="AU9" s="33">
        <v>3.1172727272727272</v>
      </c>
      <c r="AV9" s="13">
        <v>0.7</v>
      </c>
      <c r="AW9" s="31">
        <f>AV9*10</f>
        <v>7</v>
      </c>
      <c r="AX9" s="32">
        <v>2</v>
      </c>
      <c r="AY9" s="32">
        <v>141.59</v>
      </c>
      <c r="AZ9" s="31">
        <v>5.17</v>
      </c>
      <c r="BA9" s="32">
        <v>47.94</v>
      </c>
      <c r="BB9" s="31">
        <v>3.87</v>
      </c>
      <c r="BC9" s="32">
        <v>75.59</v>
      </c>
      <c r="BD9" s="32">
        <v>47.67</v>
      </c>
      <c r="BE9" s="32">
        <v>307.10000000000002</v>
      </c>
      <c r="BF9" s="32">
        <v>26.73</v>
      </c>
      <c r="BG9" s="32">
        <v>10.09</v>
      </c>
      <c r="BH9" s="32">
        <v>96</v>
      </c>
      <c r="BI9" s="32">
        <v>71</v>
      </c>
      <c r="BJ9" s="32">
        <v>84</v>
      </c>
      <c r="BK9" s="32">
        <v>25</v>
      </c>
      <c r="BL9" s="32">
        <v>4</v>
      </c>
      <c r="BM9" s="32">
        <v>6.5</v>
      </c>
      <c r="BN9" s="36">
        <v>1</v>
      </c>
      <c r="BO9" s="36">
        <v>92</v>
      </c>
      <c r="BP9" s="36">
        <v>69</v>
      </c>
      <c r="BQ9" s="36">
        <v>79.5</v>
      </c>
      <c r="BR9" s="36">
        <v>23</v>
      </c>
      <c r="BS9" s="36">
        <v>-0.5</v>
      </c>
      <c r="BT9" s="36">
        <v>-2</v>
      </c>
      <c r="BU9" s="36">
        <v>-1</v>
      </c>
      <c r="BV9" s="36">
        <v>96.5</v>
      </c>
      <c r="BW9" s="36">
        <v>69</v>
      </c>
      <c r="BX9" s="36">
        <v>80</v>
      </c>
      <c r="BY9" s="36">
        <v>22.5</v>
      </c>
      <c r="BZ9" s="36">
        <v>-4.5</v>
      </c>
      <c r="CA9" s="36">
        <v>-5.5</v>
      </c>
      <c r="CB9" s="36">
        <v>-1</v>
      </c>
      <c r="CC9" s="31">
        <v>6.5</v>
      </c>
      <c r="CD9" s="31">
        <v>4.0999999999999996</v>
      </c>
      <c r="CE9" s="56">
        <v>24</v>
      </c>
      <c r="CF9" s="32">
        <v>22.5</v>
      </c>
      <c r="CG9" s="32"/>
      <c r="CH9" s="32"/>
      <c r="CI9" s="32">
        <v>150</v>
      </c>
      <c r="CJ9" s="56">
        <v>80.5</v>
      </c>
      <c r="CK9" s="32">
        <v>72.5</v>
      </c>
      <c r="CL9" s="32">
        <v>132.5</v>
      </c>
      <c r="CM9" s="35">
        <v>8.3320000000000007</v>
      </c>
      <c r="CN9" s="35">
        <v>4.9459999999999997</v>
      </c>
      <c r="CO9" s="36">
        <v>98.02</v>
      </c>
    </row>
    <row r="10" spans="1:93" x14ac:dyDescent="0.25">
      <c r="A10" s="13" t="s">
        <v>69</v>
      </c>
      <c r="B10" s="13">
        <v>0</v>
      </c>
      <c r="C10" s="30" t="s">
        <v>70</v>
      </c>
      <c r="D10" s="31">
        <v>11.57</v>
      </c>
      <c r="E10" s="31">
        <v>149</v>
      </c>
      <c r="F10" s="31">
        <v>37.200000000000003</v>
      </c>
      <c r="G10" s="31">
        <f t="shared" si="0"/>
        <v>16.756001981892709</v>
      </c>
      <c r="H10" s="32">
        <v>0</v>
      </c>
      <c r="I10" s="31">
        <v>61</v>
      </c>
      <c r="J10" s="32">
        <v>0</v>
      </c>
      <c r="K10" s="31">
        <v>76.5</v>
      </c>
      <c r="L10" s="33">
        <f t="shared" si="1"/>
        <v>0.79738562091503273</v>
      </c>
      <c r="M10" s="33">
        <f t="shared" si="2"/>
        <v>0.40939597315436244</v>
      </c>
      <c r="N10" s="32">
        <v>0</v>
      </c>
      <c r="O10" s="31">
        <v>6.9</v>
      </c>
      <c r="P10" s="32">
        <v>2</v>
      </c>
      <c r="Q10" s="32">
        <v>2</v>
      </c>
      <c r="R10" s="13">
        <v>110</v>
      </c>
      <c r="S10" s="13">
        <v>80</v>
      </c>
      <c r="T10" s="32">
        <f t="shared" si="7"/>
        <v>89.99</v>
      </c>
      <c r="U10" s="13">
        <f t="shared" si="3"/>
        <v>30</v>
      </c>
      <c r="V10" s="13">
        <v>0</v>
      </c>
      <c r="W10" s="13">
        <v>2</v>
      </c>
      <c r="X10" s="13">
        <v>102</v>
      </c>
      <c r="Y10" s="13">
        <v>78</v>
      </c>
      <c r="Z10" s="32">
        <f t="shared" si="8"/>
        <v>85.992000000000004</v>
      </c>
      <c r="AA10" s="13">
        <f t="shared" si="4"/>
        <v>24</v>
      </c>
      <c r="AD10" s="32"/>
      <c r="AI10" s="31"/>
      <c r="AJ10" s="13">
        <v>147.285</v>
      </c>
      <c r="AK10" s="33">
        <f t="shared" si="10"/>
        <v>24.547499999999999</v>
      </c>
      <c r="AL10" s="13">
        <v>4.9000000000000004</v>
      </c>
      <c r="AM10" s="13">
        <v>0</v>
      </c>
      <c r="AN10" s="34">
        <v>0</v>
      </c>
      <c r="AO10" s="33">
        <f t="shared" si="11"/>
        <v>5.3459000000000003</v>
      </c>
      <c r="AP10" s="13">
        <v>4.21</v>
      </c>
      <c r="AQ10" s="13">
        <v>1</v>
      </c>
      <c r="AR10" s="34">
        <v>0</v>
      </c>
      <c r="AS10" s="1">
        <v>2.25</v>
      </c>
      <c r="AT10" s="1">
        <v>0</v>
      </c>
      <c r="AU10" s="33">
        <v>1.5054545454545454</v>
      </c>
      <c r="AV10" s="13" t="s">
        <v>62</v>
      </c>
      <c r="AW10" s="13" t="s">
        <v>62</v>
      </c>
      <c r="AX10" s="32">
        <v>0</v>
      </c>
      <c r="AY10" s="32">
        <v>141.47999999999999</v>
      </c>
      <c r="AZ10" s="31">
        <v>4.3899999999999997</v>
      </c>
      <c r="BA10" s="32">
        <v>60.35</v>
      </c>
      <c r="BB10" s="31">
        <v>3.21</v>
      </c>
      <c r="BC10" s="32">
        <v>72.099999999999994</v>
      </c>
      <c r="BD10" s="32">
        <v>44.43</v>
      </c>
      <c r="BE10" s="32">
        <v>221.26</v>
      </c>
      <c r="BF10" s="32">
        <v>22.93</v>
      </c>
      <c r="BG10" s="32">
        <v>8.2100000000000009</v>
      </c>
      <c r="BH10" s="32">
        <v>97</v>
      </c>
      <c r="BI10" s="32">
        <v>81</v>
      </c>
      <c r="BJ10" s="32">
        <v>90</v>
      </c>
      <c r="BK10" s="32">
        <v>16</v>
      </c>
      <c r="BL10" s="32">
        <v>-16</v>
      </c>
      <c r="BM10" s="32">
        <v>-4.5</v>
      </c>
      <c r="BN10" s="36">
        <v>-2.5</v>
      </c>
      <c r="BO10" s="36">
        <v>91.5</v>
      </c>
      <c r="BP10" s="36">
        <v>78</v>
      </c>
      <c r="BQ10" s="36">
        <v>84.5</v>
      </c>
      <c r="BR10" s="36">
        <v>13.5</v>
      </c>
      <c r="BS10" s="36">
        <v>-23.5</v>
      </c>
      <c r="BT10" s="36">
        <v>-24.5</v>
      </c>
      <c r="BU10" s="36">
        <v>-3.5</v>
      </c>
      <c r="BV10" s="36">
        <v>95.5</v>
      </c>
      <c r="BW10" s="36">
        <v>77.5</v>
      </c>
      <c r="BX10" s="36">
        <v>83</v>
      </c>
      <c r="BY10" s="36">
        <v>18</v>
      </c>
      <c r="BZ10" s="36">
        <v>-27</v>
      </c>
      <c r="CA10" s="36">
        <v>-22.5</v>
      </c>
      <c r="CB10" s="36">
        <v>-4</v>
      </c>
      <c r="CC10" s="31">
        <v>9.3000000000000007</v>
      </c>
      <c r="CD10" s="31">
        <v>4.7</v>
      </c>
      <c r="CE10" s="56">
        <v>16</v>
      </c>
      <c r="CF10" s="32">
        <v>14</v>
      </c>
      <c r="CG10" s="32"/>
      <c r="CH10" s="32"/>
      <c r="CI10" s="32">
        <v>147</v>
      </c>
      <c r="CJ10" s="56">
        <v>98.5</v>
      </c>
      <c r="CK10" s="32">
        <v>73.5</v>
      </c>
      <c r="CL10" s="32">
        <v>126</v>
      </c>
      <c r="CM10" s="35">
        <v>5.1020000000000003</v>
      </c>
      <c r="CN10" s="35">
        <v>4.0670000000000002</v>
      </c>
      <c r="CO10" s="36">
        <v>57.975999999999999</v>
      </c>
    </row>
    <row r="11" spans="1:93" x14ac:dyDescent="0.25">
      <c r="A11" s="13" t="s">
        <v>71</v>
      </c>
      <c r="B11" s="13">
        <v>0</v>
      </c>
      <c r="C11" s="30" t="s">
        <v>72</v>
      </c>
      <c r="D11" s="31">
        <v>12.44</v>
      </c>
      <c r="E11" s="31">
        <v>145</v>
      </c>
      <c r="F11" s="31">
        <v>34.1</v>
      </c>
      <c r="G11" s="31">
        <f t="shared" si="0"/>
        <v>16.218787158145066</v>
      </c>
      <c r="H11" s="32">
        <v>0</v>
      </c>
      <c r="I11" s="31">
        <v>59.1</v>
      </c>
      <c r="J11" s="32">
        <v>0</v>
      </c>
      <c r="K11" s="31">
        <v>73</v>
      </c>
      <c r="L11" s="33">
        <f t="shared" si="1"/>
        <v>0.80958904109589047</v>
      </c>
      <c r="M11" s="33">
        <f t="shared" si="2"/>
        <v>0.40758620689655173</v>
      </c>
      <c r="N11" s="32">
        <v>0</v>
      </c>
      <c r="O11" s="31">
        <v>7.8</v>
      </c>
      <c r="P11" s="32">
        <v>4</v>
      </c>
      <c r="Q11" s="32">
        <v>2</v>
      </c>
      <c r="R11" s="13">
        <v>120</v>
      </c>
      <c r="S11" s="13">
        <v>79</v>
      </c>
      <c r="T11" s="32">
        <f t="shared" si="7"/>
        <v>92.653000000000006</v>
      </c>
      <c r="U11" s="13">
        <f t="shared" si="3"/>
        <v>41</v>
      </c>
      <c r="V11" s="13">
        <v>0</v>
      </c>
      <c r="W11" s="13">
        <v>2</v>
      </c>
      <c r="X11" s="13">
        <v>116</v>
      </c>
      <c r="Y11" s="13">
        <v>72</v>
      </c>
      <c r="Z11" s="32">
        <f t="shared" si="8"/>
        <v>86.652000000000001</v>
      </c>
      <c r="AA11" s="13">
        <f t="shared" si="4"/>
        <v>44</v>
      </c>
      <c r="AB11" s="13">
        <v>117</v>
      </c>
      <c r="AC11" s="13">
        <v>84</v>
      </c>
      <c r="AD11" s="32">
        <f t="shared" ref="AD11:AD17" si="12">AC11+(0.333*(AB11-AC11))</f>
        <v>94.989000000000004</v>
      </c>
      <c r="AE11" s="13">
        <f t="shared" ref="AE11:AE17" si="13">AB11-AC11</f>
        <v>33</v>
      </c>
      <c r="AF11" s="13">
        <v>9.3000000000000007</v>
      </c>
      <c r="AG11" s="13">
        <v>75</v>
      </c>
      <c r="AH11" s="13">
        <v>44.5</v>
      </c>
      <c r="AI11" s="31">
        <f t="shared" si="9"/>
        <v>51.3703</v>
      </c>
      <c r="AJ11" s="13">
        <v>14.069000000000001</v>
      </c>
      <c r="AK11" s="33">
        <f t="shared" si="10"/>
        <v>2.3448333333333333</v>
      </c>
      <c r="AL11" s="13">
        <v>4.3</v>
      </c>
      <c r="AM11" s="13">
        <v>0</v>
      </c>
      <c r="AN11" s="34">
        <v>0</v>
      </c>
      <c r="AO11" s="33">
        <f t="shared" si="11"/>
        <v>0.44812370370370369</v>
      </c>
      <c r="AP11" s="13">
        <v>5.05</v>
      </c>
      <c r="AQ11" s="13">
        <v>0.74</v>
      </c>
      <c r="AR11" s="34">
        <v>0</v>
      </c>
      <c r="AS11" s="1">
        <v>1.38</v>
      </c>
      <c r="AT11" s="1">
        <v>0</v>
      </c>
      <c r="AU11" s="33">
        <v>3.3336363636363635</v>
      </c>
      <c r="AV11" s="13" t="s">
        <v>62</v>
      </c>
      <c r="AW11" s="13" t="s">
        <v>62</v>
      </c>
      <c r="AX11" s="32">
        <v>0</v>
      </c>
      <c r="AY11" s="32">
        <v>139.80000000000001</v>
      </c>
      <c r="AZ11" s="31">
        <v>4.58</v>
      </c>
      <c r="BA11" s="32">
        <v>49.94</v>
      </c>
      <c r="BB11" s="31">
        <v>4.58</v>
      </c>
      <c r="BC11" s="32">
        <v>82.07</v>
      </c>
      <c r="BD11" s="32">
        <v>47.53</v>
      </c>
      <c r="BE11" s="32">
        <v>236.85</v>
      </c>
      <c r="BF11" s="32">
        <v>22.21</v>
      </c>
      <c r="BG11" s="32">
        <v>9.66</v>
      </c>
      <c r="BH11" s="32">
        <v>102</v>
      </c>
      <c r="BI11" s="32">
        <v>81</v>
      </c>
      <c r="BJ11" s="32">
        <v>92</v>
      </c>
      <c r="BK11" s="32">
        <v>21</v>
      </c>
      <c r="BL11" s="32">
        <v>-6</v>
      </c>
      <c r="BM11" s="32">
        <v>10</v>
      </c>
      <c r="BN11" s="36">
        <v>-1</v>
      </c>
      <c r="BO11" s="36">
        <v>97</v>
      </c>
      <c r="BP11" s="36">
        <v>74</v>
      </c>
      <c r="BQ11" s="36">
        <v>86</v>
      </c>
      <c r="BR11" s="36">
        <v>23</v>
      </c>
      <c r="BS11" s="36">
        <v>-14</v>
      </c>
      <c r="BT11" s="36">
        <v>-3</v>
      </c>
      <c r="BU11" s="36">
        <v>-3.5</v>
      </c>
      <c r="BV11" s="36">
        <v>102</v>
      </c>
      <c r="BW11" s="36">
        <v>73</v>
      </c>
      <c r="BX11" s="36">
        <v>86</v>
      </c>
      <c r="BY11" s="36">
        <v>29</v>
      </c>
      <c r="BZ11" s="36">
        <v>-12</v>
      </c>
      <c r="CA11" s="36">
        <v>-0.5</v>
      </c>
      <c r="CB11" s="36">
        <v>-2.5</v>
      </c>
      <c r="CC11" s="31">
        <v>8.9</v>
      </c>
      <c r="CD11" s="31">
        <v>4.7</v>
      </c>
      <c r="CE11" s="56">
        <v>22</v>
      </c>
      <c r="CF11" s="32">
        <v>22</v>
      </c>
      <c r="CG11" s="32"/>
      <c r="CH11" s="32"/>
      <c r="CI11" s="32">
        <v>132</v>
      </c>
      <c r="CJ11" s="56">
        <v>108.5</v>
      </c>
      <c r="CK11" s="32">
        <v>98.5</v>
      </c>
      <c r="CL11" s="32">
        <v>106.5</v>
      </c>
      <c r="CM11" s="35">
        <v>6.4009999999999998</v>
      </c>
      <c r="CN11" s="35">
        <v>5.3949999999999996</v>
      </c>
      <c r="CO11" s="36">
        <v>58.194000000000003</v>
      </c>
    </row>
    <row r="12" spans="1:93" x14ac:dyDescent="0.25">
      <c r="A12" s="13" t="s">
        <v>73</v>
      </c>
      <c r="B12" s="13">
        <v>0</v>
      </c>
      <c r="C12" s="30" t="s">
        <v>74</v>
      </c>
      <c r="D12" s="31">
        <v>12.08</v>
      </c>
      <c r="E12" s="31">
        <v>140.4</v>
      </c>
      <c r="F12" s="31">
        <v>42</v>
      </c>
      <c r="G12" s="31">
        <f t="shared" si="0"/>
        <v>21.306645238269166</v>
      </c>
      <c r="H12" s="32">
        <v>1</v>
      </c>
      <c r="I12" s="31">
        <v>71.5</v>
      </c>
      <c r="J12" s="32">
        <v>2</v>
      </c>
      <c r="K12" s="31">
        <v>84.5</v>
      </c>
      <c r="L12" s="33">
        <f t="shared" si="1"/>
        <v>0.84615384615384615</v>
      </c>
      <c r="M12" s="33">
        <f t="shared" si="2"/>
        <v>0.50925925925925919</v>
      </c>
      <c r="N12" s="32">
        <v>1</v>
      </c>
      <c r="O12" s="31">
        <v>19.600000000000001</v>
      </c>
      <c r="P12" s="32">
        <v>2</v>
      </c>
      <c r="Q12" s="32">
        <v>2</v>
      </c>
      <c r="R12" s="13">
        <v>102</v>
      </c>
      <c r="S12" s="13">
        <v>74</v>
      </c>
      <c r="T12" s="32">
        <f t="shared" si="7"/>
        <v>83.323999999999998</v>
      </c>
      <c r="U12" s="13">
        <f t="shared" si="3"/>
        <v>28</v>
      </c>
      <c r="V12" s="13">
        <v>0</v>
      </c>
      <c r="W12" s="13">
        <v>2</v>
      </c>
      <c r="X12" s="13">
        <v>107</v>
      </c>
      <c r="Y12" s="13">
        <v>71</v>
      </c>
      <c r="Z12" s="32">
        <f t="shared" si="8"/>
        <v>82.988</v>
      </c>
      <c r="AA12" s="13">
        <f t="shared" si="4"/>
        <v>36</v>
      </c>
      <c r="AD12" s="32">
        <f t="shared" si="12"/>
        <v>0</v>
      </c>
      <c r="AE12" s="13">
        <f t="shared" si="13"/>
        <v>0</v>
      </c>
      <c r="AF12" s="13">
        <v>5.4</v>
      </c>
      <c r="AG12" s="13">
        <v>36</v>
      </c>
      <c r="AH12" s="13">
        <v>31</v>
      </c>
      <c r="AI12" s="31">
        <f t="shared" si="9"/>
        <v>44.276000000000003</v>
      </c>
      <c r="AJ12" s="13">
        <v>34.985999999999997</v>
      </c>
      <c r="AK12" s="33">
        <f t="shared" si="10"/>
        <v>5.8309999999999995</v>
      </c>
      <c r="AL12" s="13">
        <v>4.3</v>
      </c>
      <c r="AM12" s="13">
        <v>0</v>
      </c>
      <c r="AN12" s="34">
        <v>0</v>
      </c>
      <c r="AO12" s="33">
        <f t="shared" si="11"/>
        <v>1.1143688888888887</v>
      </c>
      <c r="AP12" s="13">
        <v>1.81</v>
      </c>
      <c r="AQ12" s="13">
        <v>0.87</v>
      </c>
      <c r="AR12" s="34">
        <v>0</v>
      </c>
      <c r="AS12" s="1">
        <v>1.44</v>
      </c>
      <c r="AT12" s="1">
        <v>0</v>
      </c>
      <c r="AU12" s="33">
        <v>-2.5454545454545341E-2</v>
      </c>
      <c r="AV12" s="37">
        <v>2.5</v>
      </c>
      <c r="AW12" s="31">
        <f>AV12*10</f>
        <v>25</v>
      </c>
      <c r="AX12" s="32">
        <v>2</v>
      </c>
      <c r="AY12" s="32">
        <v>142.09</v>
      </c>
      <c r="AZ12" s="31">
        <v>4.7699999999999996</v>
      </c>
      <c r="BA12" s="32">
        <v>43.67</v>
      </c>
      <c r="BB12" s="31">
        <v>3.87</v>
      </c>
      <c r="BC12" s="32">
        <v>77.41</v>
      </c>
      <c r="BD12" s="32">
        <v>47.38</v>
      </c>
      <c r="BE12" s="32">
        <v>210.37</v>
      </c>
      <c r="BF12" s="32">
        <v>33.22</v>
      </c>
      <c r="BG12" s="32">
        <v>9.19</v>
      </c>
      <c r="BH12" s="32">
        <v>91.5</v>
      </c>
      <c r="BI12" s="32">
        <v>75.5</v>
      </c>
      <c r="BJ12" s="32">
        <v>84</v>
      </c>
      <c r="BK12" s="32">
        <v>16</v>
      </c>
      <c r="BL12" s="32">
        <v>7.5</v>
      </c>
      <c r="BM12" s="32">
        <v>15</v>
      </c>
      <c r="BN12" s="36">
        <v>1</v>
      </c>
      <c r="BO12" s="36">
        <v>93.5</v>
      </c>
      <c r="BP12" s="36">
        <v>71</v>
      </c>
      <c r="BQ12" s="36">
        <v>83.5</v>
      </c>
      <c r="BR12" s="36">
        <v>22.5</v>
      </c>
      <c r="BS12" s="36">
        <v>9.5</v>
      </c>
      <c r="BT12" s="36">
        <v>9</v>
      </c>
      <c r="BU12" s="36">
        <v>2</v>
      </c>
      <c r="BV12" s="36">
        <v>96</v>
      </c>
      <c r="BW12" s="36">
        <v>71</v>
      </c>
      <c r="BX12" s="36">
        <v>83</v>
      </c>
      <c r="BY12" s="36">
        <v>25</v>
      </c>
      <c r="BZ12" s="36">
        <v>10.5</v>
      </c>
      <c r="CA12" s="36">
        <v>14</v>
      </c>
      <c r="CB12" s="36">
        <v>2.5</v>
      </c>
      <c r="CC12" s="31">
        <v>7.8</v>
      </c>
      <c r="CD12" s="31">
        <v>4.7</v>
      </c>
      <c r="CE12" s="56">
        <v>15</v>
      </c>
      <c r="CF12" s="32">
        <v>20.5</v>
      </c>
      <c r="CG12" s="32"/>
      <c r="CH12" s="32"/>
      <c r="CI12" s="32">
        <v>141</v>
      </c>
      <c r="CJ12" s="56">
        <v>90</v>
      </c>
      <c r="CK12" s="32">
        <v>81</v>
      </c>
      <c r="CL12" s="32">
        <v>130</v>
      </c>
      <c r="CM12" s="35">
        <v>5.7290000000000001</v>
      </c>
      <c r="CN12" s="35">
        <v>4.5279999999999996</v>
      </c>
      <c r="CO12" s="36">
        <v>68.198999999999998</v>
      </c>
    </row>
    <row r="13" spans="1:93" x14ac:dyDescent="0.25">
      <c r="A13" s="13" t="s">
        <v>75</v>
      </c>
      <c r="B13" s="13">
        <v>0</v>
      </c>
      <c r="C13" s="30" t="s">
        <v>76</v>
      </c>
      <c r="D13" s="31">
        <v>11.38</v>
      </c>
      <c r="E13" s="31">
        <v>148</v>
      </c>
      <c r="F13" s="31">
        <v>38.5</v>
      </c>
      <c r="G13" s="31">
        <f t="shared" si="0"/>
        <v>17.576698319941563</v>
      </c>
      <c r="H13" s="32">
        <v>0</v>
      </c>
      <c r="I13" s="31">
        <v>67</v>
      </c>
      <c r="J13" s="32">
        <v>1</v>
      </c>
      <c r="K13" s="31">
        <v>78</v>
      </c>
      <c r="L13" s="33">
        <f t="shared" si="1"/>
        <v>0.85897435897435892</v>
      </c>
      <c r="M13" s="33">
        <f t="shared" si="2"/>
        <v>0.45270270270270269</v>
      </c>
      <c r="N13" s="32">
        <v>0</v>
      </c>
      <c r="O13" s="31">
        <v>15.9</v>
      </c>
      <c r="P13" s="32">
        <v>3</v>
      </c>
      <c r="Q13" s="32">
        <v>2</v>
      </c>
      <c r="R13" s="13">
        <v>105</v>
      </c>
      <c r="S13" s="13">
        <v>67</v>
      </c>
      <c r="T13" s="32">
        <f t="shared" si="7"/>
        <v>79.653999999999996</v>
      </c>
      <c r="U13" s="13">
        <f t="shared" si="3"/>
        <v>38</v>
      </c>
      <c r="V13" s="13">
        <v>0</v>
      </c>
      <c r="W13" s="13">
        <v>0</v>
      </c>
      <c r="X13" s="13">
        <v>105</v>
      </c>
      <c r="Y13" s="13">
        <v>64</v>
      </c>
      <c r="Z13" s="32">
        <f t="shared" si="8"/>
        <v>77.653000000000006</v>
      </c>
      <c r="AA13" s="13">
        <f t="shared" si="4"/>
        <v>41</v>
      </c>
      <c r="AD13" s="32">
        <f t="shared" si="12"/>
        <v>0</v>
      </c>
      <c r="AE13" s="13">
        <f t="shared" si="13"/>
        <v>0</v>
      </c>
      <c r="AF13" s="13">
        <v>9.1999999999999993</v>
      </c>
      <c r="AG13" s="13">
        <v>74</v>
      </c>
      <c r="AH13" s="13">
        <v>43.9</v>
      </c>
      <c r="AI13" s="31">
        <f t="shared" si="9"/>
        <v>50.361499999999999</v>
      </c>
      <c r="AJ13" s="13">
        <v>27.646999999999998</v>
      </c>
      <c r="AK13" s="33">
        <f t="shared" si="10"/>
        <v>4.6078333333333328</v>
      </c>
      <c r="AL13" s="13">
        <v>4.9000000000000004</v>
      </c>
      <c r="AM13" s="13">
        <v>0</v>
      </c>
      <c r="AN13" s="34">
        <v>0</v>
      </c>
      <c r="AO13" s="33">
        <f t="shared" si="11"/>
        <v>1.0034837037037037</v>
      </c>
      <c r="AP13" s="13">
        <v>4.32</v>
      </c>
      <c r="AQ13" s="13">
        <v>0.32</v>
      </c>
      <c r="AR13" s="34">
        <v>0</v>
      </c>
      <c r="AS13" s="1">
        <v>2.27</v>
      </c>
      <c r="AT13" s="1">
        <v>0</v>
      </c>
      <c r="AU13" s="33">
        <v>1.9045454545454548</v>
      </c>
      <c r="AV13" s="13">
        <v>0.5</v>
      </c>
      <c r="AW13" s="31">
        <f>AV13*10</f>
        <v>5</v>
      </c>
      <c r="AX13" s="32">
        <v>2</v>
      </c>
      <c r="AY13" s="32">
        <v>140.16999999999999</v>
      </c>
      <c r="AZ13" s="31">
        <v>5.47</v>
      </c>
      <c r="BA13" s="32">
        <v>49.36</v>
      </c>
      <c r="BB13" s="31">
        <v>3.9</v>
      </c>
      <c r="BC13" s="32">
        <v>78.97</v>
      </c>
      <c r="BD13" s="32">
        <v>48.3</v>
      </c>
      <c r="BE13" s="32">
        <v>160.88</v>
      </c>
      <c r="BF13" s="32">
        <v>19.86</v>
      </c>
      <c r="BG13" s="32">
        <v>7.53</v>
      </c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1">
        <v>6.4</v>
      </c>
      <c r="CD13" s="31">
        <v>3.7</v>
      </c>
      <c r="CE13" s="56"/>
      <c r="CF13" s="32"/>
      <c r="CG13" s="32"/>
      <c r="CH13" s="32"/>
      <c r="CI13" s="32"/>
      <c r="CJ13" s="56"/>
      <c r="CK13" s="32"/>
      <c r="CL13" s="32"/>
      <c r="CM13" s="35">
        <v>6.0739999999999998</v>
      </c>
      <c r="CN13" s="35">
        <v>4.758</v>
      </c>
      <c r="CO13" s="36">
        <v>71.456999999999994</v>
      </c>
    </row>
    <row r="14" spans="1:93" x14ac:dyDescent="0.25">
      <c r="A14" s="13" t="s">
        <v>77</v>
      </c>
      <c r="B14" s="13">
        <v>0</v>
      </c>
      <c r="C14" s="30" t="s">
        <v>78</v>
      </c>
      <c r="D14" s="31">
        <v>12.35</v>
      </c>
      <c r="E14" s="31">
        <v>149.5</v>
      </c>
      <c r="F14" s="31">
        <v>43.5</v>
      </c>
      <c r="G14" s="31">
        <f t="shared" si="0"/>
        <v>19.462869542846274</v>
      </c>
      <c r="H14" s="32">
        <v>0</v>
      </c>
      <c r="I14" s="31">
        <v>75</v>
      </c>
      <c r="J14" s="32">
        <v>2</v>
      </c>
      <c r="K14" s="31">
        <v>72</v>
      </c>
      <c r="L14" s="33">
        <f t="shared" si="1"/>
        <v>1.0416666666666667</v>
      </c>
      <c r="M14" s="33">
        <f t="shared" si="2"/>
        <v>0.50167224080267558</v>
      </c>
      <c r="N14" s="32">
        <v>0</v>
      </c>
      <c r="O14" s="31">
        <v>22.3</v>
      </c>
      <c r="P14" s="32">
        <v>2</v>
      </c>
      <c r="Q14" s="32">
        <v>2</v>
      </c>
      <c r="R14" s="13">
        <v>102</v>
      </c>
      <c r="S14" s="13">
        <v>65</v>
      </c>
      <c r="T14" s="32">
        <f t="shared" si="7"/>
        <v>77.320999999999998</v>
      </c>
      <c r="U14" s="13">
        <f t="shared" si="3"/>
        <v>37</v>
      </c>
      <c r="V14" s="13">
        <v>0</v>
      </c>
      <c r="W14" s="13">
        <v>0</v>
      </c>
      <c r="X14" s="13">
        <v>102</v>
      </c>
      <c r="Y14" s="13">
        <v>66</v>
      </c>
      <c r="Z14" s="32">
        <f t="shared" si="8"/>
        <v>77.988</v>
      </c>
      <c r="AA14" s="13">
        <f t="shared" si="4"/>
        <v>36</v>
      </c>
      <c r="AB14" s="13">
        <v>97</v>
      </c>
      <c r="AC14" s="13">
        <v>65</v>
      </c>
      <c r="AD14" s="32">
        <f t="shared" si="12"/>
        <v>75.656000000000006</v>
      </c>
      <c r="AE14" s="13">
        <f t="shared" si="13"/>
        <v>32</v>
      </c>
      <c r="AF14" s="13">
        <v>9.5</v>
      </c>
      <c r="AG14" s="13">
        <v>77</v>
      </c>
      <c r="AH14" s="13">
        <v>45.2</v>
      </c>
      <c r="AI14" s="31">
        <f t="shared" si="9"/>
        <v>49.802500000000002</v>
      </c>
      <c r="AJ14" s="13">
        <v>43.238</v>
      </c>
      <c r="AK14" s="33">
        <f t="shared" si="10"/>
        <v>7.2063333333333333</v>
      </c>
      <c r="AL14" s="13">
        <v>4.5999999999999996</v>
      </c>
      <c r="AM14" s="13">
        <v>0</v>
      </c>
      <c r="AN14" s="34">
        <v>0</v>
      </c>
      <c r="AO14" s="33">
        <f t="shared" si="11"/>
        <v>1.4732948148148148</v>
      </c>
      <c r="AP14" s="13">
        <v>3.87</v>
      </c>
      <c r="AQ14" s="13">
        <v>0.44</v>
      </c>
      <c r="AR14" s="34">
        <v>0</v>
      </c>
      <c r="AS14" s="1">
        <v>1.46</v>
      </c>
      <c r="AT14" s="1">
        <v>0</v>
      </c>
      <c r="AU14" s="33">
        <v>2.21</v>
      </c>
      <c r="AV14" s="13">
        <v>0.2</v>
      </c>
      <c r="AW14" s="31">
        <f>AV14*10</f>
        <v>2</v>
      </c>
      <c r="AX14" s="32">
        <v>1</v>
      </c>
      <c r="AY14" s="32">
        <v>141.44999999999999</v>
      </c>
      <c r="AZ14" s="31">
        <v>5.59</v>
      </c>
      <c r="BA14" s="32">
        <v>56.69</v>
      </c>
      <c r="BB14" s="31">
        <v>5.47</v>
      </c>
      <c r="BC14" s="32">
        <v>82.77</v>
      </c>
      <c r="BD14" s="32">
        <v>51.81</v>
      </c>
      <c r="BE14" s="32">
        <v>225.99</v>
      </c>
      <c r="BF14" s="32">
        <v>26.59</v>
      </c>
      <c r="BG14" s="32">
        <v>8.86</v>
      </c>
      <c r="BH14" s="32">
        <v>86</v>
      </c>
      <c r="BI14" s="32">
        <v>65.5</v>
      </c>
      <c r="BJ14" s="32">
        <v>75.5</v>
      </c>
      <c r="BK14" s="32">
        <v>20.5</v>
      </c>
      <c r="BL14" s="32">
        <v>-8.5</v>
      </c>
      <c r="BM14" s="32">
        <v>-8.5</v>
      </c>
      <c r="BN14" s="36">
        <v>-2</v>
      </c>
      <c r="BO14" s="36">
        <v>87</v>
      </c>
      <c r="BP14" s="36">
        <v>67</v>
      </c>
      <c r="BQ14" s="36">
        <v>77</v>
      </c>
      <c r="BR14" s="36">
        <v>20</v>
      </c>
      <c r="BS14" s="36">
        <v>-6.5</v>
      </c>
      <c r="BT14" s="36">
        <v>-9</v>
      </c>
      <c r="BU14" s="36">
        <v>-1.5</v>
      </c>
      <c r="BV14" s="36">
        <v>89.5</v>
      </c>
      <c r="BW14" s="36">
        <v>67</v>
      </c>
      <c r="BX14" s="36">
        <v>77</v>
      </c>
      <c r="BY14" s="36">
        <v>22.5</v>
      </c>
      <c r="BZ14" s="36">
        <v>-5.5</v>
      </c>
      <c r="CA14" s="36">
        <v>-9.5</v>
      </c>
      <c r="CB14" s="36">
        <v>-1</v>
      </c>
      <c r="CC14" s="31">
        <v>6.3</v>
      </c>
      <c r="CD14" s="31">
        <v>2.9</v>
      </c>
      <c r="CE14" s="56">
        <v>20.5</v>
      </c>
      <c r="CF14" s="32">
        <v>19</v>
      </c>
      <c r="CG14" s="32"/>
      <c r="CH14" s="32"/>
      <c r="CI14" s="32">
        <v>130</v>
      </c>
      <c r="CJ14" s="56">
        <v>75.5</v>
      </c>
      <c r="CK14" s="32">
        <v>67.5</v>
      </c>
      <c r="CL14" s="32">
        <v>154.5</v>
      </c>
      <c r="CM14" s="35">
        <v>5.4950000000000001</v>
      </c>
      <c r="CN14" s="35">
        <v>4.05</v>
      </c>
      <c r="CO14" s="36">
        <v>59.085999999999999</v>
      </c>
    </row>
    <row r="15" spans="1:93" x14ac:dyDescent="0.25">
      <c r="A15" s="13" t="s">
        <v>79</v>
      </c>
      <c r="B15" s="13">
        <v>0</v>
      </c>
      <c r="C15" s="30" t="s">
        <v>80</v>
      </c>
      <c r="D15" s="31">
        <v>11.45</v>
      </c>
      <c r="E15" s="31">
        <v>147.9</v>
      </c>
      <c r="F15" s="31">
        <v>39</v>
      </c>
      <c r="G15" s="31">
        <f t="shared" si="0"/>
        <v>17.829052303582131</v>
      </c>
      <c r="H15" s="32">
        <v>0</v>
      </c>
      <c r="I15" s="31">
        <v>63</v>
      </c>
      <c r="J15" s="32">
        <v>0</v>
      </c>
      <c r="K15" s="31">
        <v>81.5</v>
      </c>
      <c r="L15" s="33">
        <f t="shared" si="1"/>
        <v>0.77300613496932513</v>
      </c>
      <c r="M15" s="33">
        <f t="shared" si="2"/>
        <v>0.42596348884381335</v>
      </c>
      <c r="N15" s="32">
        <v>0</v>
      </c>
      <c r="O15" s="31">
        <v>11.2</v>
      </c>
      <c r="P15" s="32">
        <v>3</v>
      </c>
      <c r="Q15" s="32">
        <v>2</v>
      </c>
      <c r="R15" s="13">
        <v>109</v>
      </c>
      <c r="S15" s="13">
        <v>69</v>
      </c>
      <c r="T15" s="32">
        <f t="shared" si="7"/>
        <v>82.32</v>
      </c>
      <c r="U15" s="13">
        <f t="shared" si="3"/>
        <v>40</v>
      </c>
      <c r="V15" s="13">
        <v>0</v>
      </c>
      <c r="W15" s="13">
        <v>1</v>
      </c>
      <c r="X15" s="13">
        <v>115</v>
      </c>
      <c r="Y15" s="13">
        <v>61</v>
      </c>
      <c r="Z15" s="32">
        <f t="shared" si="8"/>
        <v>78.981999999999999</v>
      </c>
      <c r="AA15" s="13">
        <f t="shared" si="4"/>
        <v>54</v>
      </c>
      <c r="AB15" s="13">
        <v>115</v>
      </c>
      <c r="AC15" s="13">
        <v>73</v>
      </c>
      <c r="AD15" s="32">
        <f t="shared" si="12"/>
        <v>86.986000000000004</v>
      </c>
      <c r="AE15" s="13">
        <f t="shared" si="13"/>
        <v>42</v>
      </c>
      <c r="AF15" s="13">
        <v>6.2</v>
      </c>
      <c r="AG15" s="13">
        <v>43</v>
      </c>
      <c r="AH15" s="13">
        <v>33.6</v>
      </c>
      <c r="AI15" s="31">
        <f t="shared" si="9"/>
        <v>45.861000000000004</v>
      </c>
      <c r="AJ15" s="13">
        <v>17.271999999999998</v>
      </c>
      <c r="AK15" s="33">
        <f t="shared" si="10"/>
        <v>2.8786666666666663</v>
      </c>
      <c r="AL15" s="13">
        <v>4.5999999999999996</v>
      </c>
      <c r="AM15" s="13">
        <v>0</v>
      </c>
      <c r="AN15" s="34">
        <v>0</v>
      </c>
      <c r="AO15" s="33">
        <f t="shared" si="11"/>
        <v>0.58852740740740728</v>
      </c>
      <c r="AP15" s="13">
        <v>4.4400000000000004</v>
      </c>
      <c r="AQ15" s="13">
        <v>0.3</v>
      </c>
      <c r="AR15" s="34">
        <v>0</v>
      </c>
      <c r="AS15" s="1">
        <v>1.8</v>
      </c>
      <c r="AT15" s="1">
        <v>0</v>
      </c>
      <c r="AU15" s="33">
        <v>2.5036363636363643</v>
      </c>
      <c r="AV15" s="13" t="s">
        <v>62</v>
      </c>
      <c r="AW15" s="13" t="s">
        <v>62</v>
      </c>
      <c r="AX15" s="32">
        <v>0</v>
      </c>
      <c r="AY15" s="32">
        <v>140.25</v>
      </c>
      <c r="AZ15" s="31">
        <v>5.21</v>
      </c>
      <c r="BA15" s="32">
        <v>53.31</v>
      </c>
      <c r="BB15" s="31">
        <v>6.01</v>
      </c>
      <c r="BC15" s="32">
        <v>79.19</v>
      </c>
      <c r="BD15" s="32">
        <v>46.94</v>
      </c>
      <c r="BE15" s="32">
        <v>246.92</v>
      </c>
      <c r="BF15" s="32">
        <v>27.65</v>
      </c>
      <c r="BG15" s="32">
        <v>10.199999999999999</v>
      </c>
      <c r="BH15" s="32">
        <v>92</v>
      </c>
      <c r="BI15" s="32">
        <v>70</v>
      </c>
      <c r="BJ15" s="32">
        <v>81</v>
      </c>
      <c r="BK15" s="32">
        <v>22</v>
      </c>
      <c r="BL15" s="32">
        <v>-9.5</v>
      </c>
      <c r="BM15" s="32">
        <v>-4</v>
      </c>
      <c r="BN15" s="36">
        <v>-2</v>
      </c>
      <c r="BO15" s="36">
        <v>91.5</v>
      </c>
      <c r="BP15" s="36">
        <v>61.5</v>
      </c>
      <c r="BQ15" s="36">
        <v>75.5</v>
      </c>
      <c r="BR15" s="36">
        <v>30</v>
      </c>
      <c r="BS15" s="36">
        <v>-14</v>
      </c>
      <c r="BT15" s="36">
        <v>-16</v>
      </c>
      <c r="BU15" s="36">
        <v>-4</v>
      </c>
      <c r="BV15" s="36">
        <v>97</v>
      </c>
      <c r="BW15" s="36">
        <v>61.5</v>
      </c>
      <c r="BX15" s="36">
        <v>78</v>
      </c>
      <c r="BY15" s="36">
        <v>35.5</v>
      </c>
      <c r="BZ15" s="36">
        <v>3</v>
      </c>
      <c r="CA15" s="36">
        <v>1</v>
      </c>
      <c r="CB15" s="36">
        <v>1</v>
      </c>
      <c r="CC15" s="31">
        <v>6</v>
      </c>
      <c r="CD15" s="31">
        <v>4.4000000000000004</v>
      </c>
      <c r="CE15" s="56">
        <v>22</v>
      </c>
      <c r="CF15" s="32">
        <v>29</v>
      </c>
      <c r="CG15" s="32"/>
      <c r="CH15" s="32"/>
      <c r="CI15" s="32">
        <v>128</v>
      </c>
      <c r="CJ15" s="56">
        <v>86.5</v>
      </c>
      <c r="CK15" s="32">
        <v>69.5</v>
      </c>
      <c r="CL15" s="32">
        <v>139</v>
      </c>
      <c r="CM15" s="35">
        <v>4.1520000000000001</v>
      </c>
      <c r="CN15" s="35">
        <v>3.2530000000000001</v>
      </c>
      <c r="CO15" s="36">
        <v>53.917999999999999</v>
      </c>
    </row>
    <row r="16" spans="1:93" x14ac:dyDescent="0.25">
      <c r="A16" s="13" t="s">
        <v>81</v>
      </c>
      <c r="B16" s="13">
        <v>0</v>
      </c>
      <c r="C16" s="30" t="s">
        <v>82</v>
      </c>
      <c r="D16" s="31">
        <v>11.78</v>
      </c>
      <c r="E16" s="31">
        <v>153.30000000000001</v>
      </c>
      <c r="F16" s="31">
        <v>50</v>
      </c>
      <c r="G16" s="31">
        <f t="shared" si="0"/>
        <v>21.275789980719875</v>
      </c>
      <c r="H16" s="32">
        <v>1</v>
      </c>
      <c r="I16" s="31">
        <v>75</v>
      </c>
      <c r="J16" s="32">
        <v>2</v>
      </c>
      <c r="K16" s="31">
        <v>90</v>
      </c>
      <c r="L16" s="33">
        <f t="shared" si="1"/>
        <v>0.83333333333333337</v>
      </c>
      <c r="M16" s="33">
        <f t="shared" si="2"/>
        <v>0.48923679060665359</v>
      </c>
      <c r="N16" s="32">
        <v>0</v>
      </c>
      <c r="O16" s="31">
        <v>23</v>
      </c>
      <c r="P16" s="32">
        <v>1</v>
      </c>
      <c r="Q16" s="32">
        <v>2</v>
      </c>
      <c r="R16" s="13">
        <v>125</v>
      </c>
      <c r="S16" s="13">
        <v>84</v>
      </c>
      <c r="T16" s="32">
        <f t="shared" si="7"/>
        <v>97.653000000000006</v>
      </c>
      <c r="U16" s="13">
        <f t="shared" si="3"/>
        <v>41</v>
      </c>
      <c r="V16" s="13">
        <v>1</v>
      </c>
      <c r="W16" s="13">
        <v>2</v>
      </c>
      <c r="X16" s="13">
        <v>109</v>
      </c>
      <c r="Y16" s="13">
        <v>79</v>
      </c>
      <c r="Z16" s="32">
        <f t="shared" si="8"/>
        <v>88.99</v>
      </c>
      <c r="AA16" s="13">
        <f t="shared" si="4"/>
        <v>30</v>
      </c>
      <c r="AB16" s="13">
        <v>116</v>
      </c>
      <c r="AC16" s="13">
        <v>88</v>
      </c>
      <c r="AD16" s="32">
        <f t="shared" si="12"/>
        <v>97.323999999999998</v>
      </c>
      <c r="AE16" s="13">
        <f t="shared" si="13"/>
        <v>28</v>
      </c>
      <c r="AF16" s="13">
        <v>6.4</v>
      </c>
      <c r="AG16" s="13">
        <v>45</v>
      </c>
      <c r="AH16" s="13">
        <v>34.299999999999997</v>
      </c>
      <c r="AI16" s="31">
        <f t="shared" si="9"/>
        <v>43.978000000000002</v>
      </c>
      <c r="AJ16" s="13">
        <v>24.29</v>
      </c>
      <c r="AK16" s="33">
        <f t="shared" si="10"/>
        <v>4.0483333333333329</v>
      </c>
      <c r="AL16" s="13">
        <v>4.8</v>
      </c>
      <c r="AM16" s="13">
        <v>0</v>
      </c>
      <c r="AN16" s="34">
        <v>0</v>
      </c>
      <c r="AO16" s="33">
        <f t="shared" si="11"/>
        <v>0.86364444444444444</v>
      </c>
      <c r="AP16" s="13">
        <v>4.7</v>
      </c>
      <c r="AQ16" s="13">
        <v>0.52</v>
      </c>
      <c r="AR16" s="34">
        <v>0</v>
      </c>
      <c r="AS16" s="1">
        <v>1.92</v>
      </c>
      <c r="AT16" s="1">
        <v>0</v>
      </c>
      <c r="AU16" s="33">
        <v>2.5436363636363639</v>
      </c>
      <c r="AV16" s="13" t="s">
        <v>62</v>
      </c>
      <c r="AW16" s="13" t="s">
        <v>62</v>
      </c>
      <c r="AX16" s="32">
        <v>0</v>
      </c>
      <c r="AY16" s="32">
        <v>140.57</v>
      </c>
      <c r="AZ16" s="31">
        <v>4.3099999999999996</v>
      </c>
      <c r="BA16" s="32">
        <v>48.22</v>
      </c>
      <c r="BB16" s="31">
        <v>3.22</v>
      </c>
      <c r="BC16" s="32">
        <v>75.87</v>
      </c>
      <c r="BD16" s="32">
        <v>45.99</v>
      </c>
      <c r="BE16" s="32">
        <v>178.64</v>
      </c>
      <c r="BF16" s="32">
        <v>30.27</v>
      </c>
      <c r="BG16" s="32">
        <v>9.83</v>
      </c>
      <c r="BH16" s="32">
        <v>107.5</v>
      </c>
      <c r="BI16" s="32">
        <v>85.5</v>
      </c>
      <c r="BJ16" s="32">
        <v>96.5</v>
      </c>
      <c r="BK16" s="32">
        <v>22</v>
      </c>
      <c r="BL16" s="32">
        <v>-5</v>
      </c>
      <c r="BM16" s="32">
        <v>-4.5</v>
      </c>
      <c r="BN16" s="36">
        <v>-1</v>
      </c>
      <c r="BO16" s="36">
        <v>97</v>
      </c>
      <c r="BP16" s="36">
        <v>80</v>
      </c>
      <c r="BQ16" s="36">
        <v>90</v>
      </c>
      <c r="BR16" s="36">
        <v>17</v>
      </c>
      <c r="BS16" s="36">
        <v>4.5</v>
      </c>
      <c r="BT16" s="36">
        <v>1</v>
      </c>
      <c r="BU16" s="36">
        <v>1</v>
      </c>
      <c r="BV16" s="36">
        <v>101</v>
      </c>
      <c r="BW16" s="36">
        <v>80</v>
      </c>
      <c r="BX16" s="36">
        <v>89</v>
      </c>
      <c r="BY16" s="36">
        <v>21</v>
      </c>
      <c r="BZ16" s="36">
        <v>2.5</v>
      </c>
      <c r="CA16" s="36">
        <v>1.5</v>
      </c>
      <c r="CB16" s="36">
        <v>0.5</v>
      </c>
      <c r="CC16" s="31">
        <v>7.5</v>
      </c>
      <c r="CD16" s="31">
        <v>4.7</v>
      </c>
      <c r="CE16" s="56">
        <v>22</v>
      </c>
      <c r="CF16" s="32">
        <v>17</v>
      </c>
      <c r="CG16" s="32"/>
      <c r="CH16" s="32"/>
      <c r="CI16" s="32">
        <v>129</v>
      </c>
      <c r="CJ16" s="56">
        <v>76.5</v>
      </c>
      <c r="CK16" s="32">
        <v>73</v>
      </c>
      <c r="CL16" s="32">
        <v>165.5</v>
      </c>
      <c r="CM16" s="35">
        <v>6.2569999999999997</v>
      </c>
      <c r="CN16" s="35">
        <v>4.306</v>
      </c>
      <c r="CO16" s="36">
        <v>75.385000000000005</v>
      </c>
    </row>
    <row r="17" spans="1:93" x14ac:dyDescent="0.25">
      <c r="A17" s="13" t="s">
        <v>83</v>
      </c>
      <c r="B17" s="13">
        <v>0</v>
      </c>
      <c r="C17" s="30" t="s">
        <v>84</v>
      </c>
      <c r="D17" s="31">
        <v>11.91</v>
      </c>
      <c r="E17" s="31">
        <v>149.69999999999999</v>
      </c>
      <c r="F17" s="31">
        <v>33.4</v>
      </c>
      <c r="G17" s="31">
        <f t="shared" si="0"/>
        <v>14.904000831768192</v>
      </c>
      <c r="H17" s="32">
        <v>0</v>
      </c>
      <c r="I17" s="31">
        <v>57.7</v>
      </c>
      <c r="J17" s="32">
        <v>0</v>
      </c>
      <c r="K17" s="31">
        <v>73</v>
      </c>
      <c r="L17" s="33">
        <f t="shared" si="1"/>
        <v>0.79041095890410962</v>
      </c>
      <c r="M17" s="33">
        <f t="shared" si="2"/>
        <v>0.38543754175016703</v>
      </c>
      <c r="N17" s="32">
        <v>0</v>
      </c>
      <c r="O17" s="31">
        <v>8.6</v>
      </c>
      <c r="P17" s="32">
        <v>2</v>
      </c>
      <c r="Q17" s="32">
        <v>2</v>
      </c>
      <c r="R17" s="13">
        <v>99</v>
      </c>
      <c r="S17" s="13">
        <v>61</v>
      </c>
      <c r="T17" s="32">
        <f t="shared" si="7"/>
        <v>73.653999999999996</v>
      </c>
      <c r="U17" s="13">
        <f t="shared" si="3"/>
        <v>38</v>
      </c>
      <c r="V17" s="13">
        <v>0</v>
      </c>
      <c r="W17" s="13">
        <v>0</v>
      </c>
      <c r="X17" s="13">
        <v>99</v>
      </c>
      <c r="Y17" s="13">
        <v>70</v>
      </c>
      <c r="Z17" s="32">
        <f t="shared" si="8"/>
        <v>79.656999999999996</v>
      </c>
      <c r="AA17" s="13">
        <f t="shared" si="4"/>
        <v>29</v>
      </c>
      <c r="AB17" s="13">
        <v>107</v>
      </c>
      <c r="AC17" s="13">
        <v>73</v>
      </c>
      <c r="AD17" s="32">
        <f t="shared" si="12"/>
        <v>84.322000000000003</v>
      </c>
      <c r="AE17" s="13">
        <f t="shared" si="13"/>
        <v>34</v>
      </c>
      <c r="AF17" s="13">
        <v>8.6</v>
      </c>
      <c r="AG17" s="13">
        <v>67</v>
      </c>
      <c r="AH17" s="13">
        <v>41.8</v>
      </c>
      <c r="AI17" s="31">
        <f t="shared" si="9"/>
        <v>50.372199999999999</v>
      </c>
      <c r="AJ17" s="13">
        <v>35.515000000000001</v>
      </c>
      <c r="AK17" s="33">
        <f t="shared" si="10"/>
        <v>5.9191666666666665</v>
      </c>
      <c r="AL17" s="13">
        <v>5.7</v>
      </c>
      <c r="AM17" s="13">
        <v>0</v>
      </c>
      <c r="AN17" s="34">
        <v>1</v>
      </c>
      <c r="AO17" s="33">
        <f t="shared" si="11"/>
        <v>1.4995222222222222</v>
      </c>
      <c r="AP17" s="13">
        <v>4.43</v>
      </c>
      <c r="AQ17" s="13">
        <v>0.35</v>
      </c>
      <c r="AR17" s="34">
        <v>0</v>
      </c>
      <c r="AS17" s="1">
        <v>2.2999999999999998</v>
      </c>
      <c r="AT17" s="1">
        <v>0</v>
      </c>
      <c r="AU17" s="33">
        <v>1.9709090909090907</v>
      </c>
      <c r="AV17" s="13" t="s">
        <v>62</v>
      </c>
      <c r="AW17" s="13" t="s">
        <v>62</v>
      </c>
      <c r="AX17" s="32">
        <v>0</v>
      </c>
      <c r="AY17" s="32">
        <v>127.1</v>
      </c>
      <c r="AZ17" s="31">
        <v>4.78</v>
      </c>
      <c r="BA17" s="32">
        <v>41.64</v>
      </c>
      <c r="BB17" s="31">
        <v>2.86</v>
      </c>
      <c r="BC17" s="32">
        <v>75.87</v>
      </c>
      <c r="BD17" s="32">
        <v>45.66</v>
      </c>
      <c r="BE17" s="32">
        <v>151.34</v>
      </c>
      <c r="BF17" s="32">
        <v>24.85</v>
      </c>
      <c r="BG17" s="32">
        <v>6.01</v>
      </c>
      <c r="BH17" s="32">
        <v>84.5</v>
      </c>
      <c r="BI17" s="32">
        <v>62</v>
      </c>
      <c r="BJ17" s="32">
        <v>74</v>
      </c>
      <c r="BK17" s="32">
        <v>22.5</v>
      </c>
      <c r="BL17" s="32">
        <v>8</v>
      </c>
      <c r="BM17" s="32">
        <v>11.5</v>
      </c>
      <c r="BN17" s="36">
        <v>1.5</v>
      </c>
      <c r="BO17" s="36">
        <v>83.5</v>
      </c>
      <c r="BP17" s="36">
        <v>62.5</v>
      </c>
      <c r="BQ17" s="36">
        <v>73</v>
      </c>
      <c r="BR17" s="36">
        <v>21</v>
      </c>
      <c r="BS17" s="36">
        <v>0</v>
      </c>
      <c r="BT17" s="36">
        <v>1</v>
      </c>
      <c r="BU17" s="36">
        <v>0</v>
      </c>
      <c r="BV17" s="36">
        <v>89.5</v>
      </c>
      <c r="BW17" s="36">
        <v>62.5</v>
      </c>
      <c r="BX17" s="36">
        <v>75</v>
      </c>
      <c r="BY17" s="36">
        <v>27</v>
      </c>
      <c r="BZ17" s="36">
        <v>2</v>
      </c>
      <c r="CA17" s="36">
        <v>3</v>
      </c>
      <c r="CB17" s="36">
        <v>0.5</v>
      </c>
      <c r="CC17" s="31">
        <v>6.5</v>
      </c>
      <c r="CD17" s="31">
        <v>5.2</v>
      </c>
      <c r="CE17" s="56">
        <v>21</v>
      </c>
      <c r="CF17" s="32">
        <v>22</v>
      </c>
      <c r="CG17" s="32"/>
      <c r="CH17" s="32"/>
      <c r="CI17" s="32">
        <v>134</v>
      </c>
      <c r="CJ17" s="56">
        <v>82</v>
      </c>
      <c r="CK17" s="32">
        <v>77.5</v>
      </c>
      <c r="CL17" s="32">
        <v>148</v>
      </c>
      <c r="CM17" s="35">
        <v>5.8029999999999999</v>
      </c>
      <c r="CN17" s="35">
        <v>4.8330000000000002</v>
      </c>
      <c r="CO17" s="36">
        <v>58.613999999999997</v>
      </c>
    </row>
    <row r="18" spans="1:93" x14ac:dyDescent="0.25">
      <c r="A18" s="13" t="s">
        <v>85</v>
      </c>
      <c r="B18" s="13">
        <v>0</v>
      </c>
      <c r="C18" s="30" t="s">
        <v>86</v>
      </c>
      <c r="D18" s="31">
        <v>11.48</v>
      </c>
      <c r="E18" s="31">
        <v>138</v>
      </c>
      <c r="F18" s="31">
        <v>33</v>
      </c>
      <c r="G18" s="31">
        <f t="shared" si="0"/>
        <v>17.328292375551356</v>
      </c>
      <c r="H18" s="32">
        <v>0</v>
      </c>
      <c r="I18" s="31">
        <v>59.2</v>
      </c>
      <c r="J18" s="32">
        <v>0</v>
      </c>
      <c r="K18" s="31">
        <v>74.2</v>
      </c>
      <c r="L18" s="33">
        <f t="shared" si="1"/>
        <v>0.7978436657681941</v>
      </c>
      <c r="M18" s="33">
        <f t="shared" si="2"/>
        <v>0.42898550724637685</v>
      </c>
      <c r="N18" s="32">
        <v>0</v>
      </c>
      <c r="O18" s="31">
        <v>12.9</v>
      </c>
      <c r="P18" s="32">
        <v>3</v>
      </c>
      <c r="Q18" s="32">
        <v>2</v>
      </c>
      <c r="R18" s="13">
        <v>129</v>
      </c>
      <c r="S18" s="13">
        <v>54</v>
      </c>
      <c r="T18" s="32">
        <f t="shared" si="7"/>
        <v>78.974999999999994</v>
      </c>
      <c r="U18" s="13">
        <f t="shared" si="3"/>
        <v>75</v>
      </c>
      <c r="V18" s="13">
        <v>1</v>
      </c>
      <c r="W18" s="13">
        <v>0</v>
      </c>
      <c r="X18" s="13">
        <v>99</v>
      </c>
      <c r="Y18" s="13">
        <v>51</v>
      </c>
      <c r="Z18" s="32">
        <f t="shared" si="8"/>
        <v>66.984000000000009</v>
      </c>
      <c r="AA18" s="13">
        <f t="shared" si="4"/>
        <v>48</v>
      </c>
      <c r="AD18" s="32"/>
      <c r="AF18" s="13">
        <v>11.8</v>
      </c>
      <c r="AG18" s="13">
        <v>102</v>
      </c>
      <c r="AH18" s="13">
        <v>52.5</v>
      </c>
      <c r="AI18" s="31">
        <f t="shared" si="9"/>
        <v>55.420999999999999</v>
      </c>
      <c r="AJ18" s="13">
        <v>33.28</v>
      </c>
      <c r="AK18" s="33">
        <f t="shared" si="10"/>
        <v>5.5466666666666669</v>
      </c>
      <c r="AL18" s="13">
        <v>3.1</v>
      </c>
      <c r="AM18" s="13">
        <v>0</v>
      </c>
      <c r="AN18" s="34">
        <v>0</v>
      </c>
      <c r="AO18" s="33">
        <f t="shared" si="11"/>
        <v>0.76420740740740745</v>
      </c>
      <c r="AP18" s="13">
        <v>4.53</v>
      </c>
      <c r="AQ18" s="13">
        <v>0.71</v>
      </c>
      <c r="AR18" s="34">
        <v>0</v>
      </c>
      <c r="AS18" s="1">
        <v>2.15</v>
      </c>
      <c r="AT18" s="1">
        <v>0</v>
      </c>
      <c r="AU18" s="33">
        <v>2.0572727272727276</v>
      </c>
      <c r="AV18" s="13" t="s">
        <v>62</v>
      </c>
      <c r="AW18" s="13" t="s">
        <v>62</v>
      </c>
      <c r="AX18" s="32">
        <v>0</v>
      </c>
      <c r="AY18" s="32">
        <v>139.06</v>
      </c>
      <c r="AZ18" s="31">
        <v>5.96</v>
      </c>
      <c r="BA18" s="32">
        <v>49.93</v>
      </c>
      <c r="BB18" s="31">
        <v>5.07</v>
      </c>
      <c r="BC18" s="32">
        <v>82.59</v>
      </c>
      <c r="BD18" s="32">
        <v>52.11</v>
      </c>
      <c r="BE18" s="32">
        <v>144.22</v>
      </c>
      <c r="BF18" s="32">
        <v>24.66</v>
      </c>
      <c r="BG18" s="32">
        <v>8.5299999999999994</v>
      </c>
      <c r="BH18" s="32">
        <v>96.5</v>
      </c>
      <c r="BI18" s="32">
        <v>54.5</v>
      </c>
      <c r="BJ18" s="32">
        <v>76</v>
      </c>
      <c r="BK18" s="32">
        <v>42</v>
      </c>
      <c r="BL18" s="32">
        <v>-13</v>
      </c>
      <c r="BM18" s="32">
        <v>-10</v>
      </c>
      <c r="BN18" s="36">
        <v>-5.5</v>
      </c>
      <c r="BO18" s="36">
        <v>79</v>
      </c>
      <c r="BP18" s="36">
        <v>51.5</v>
      </c>
      <c r="BQ18" s="36">
        <v>65</v>
      </c>
      <c r="BR18" s="36">
        <v>27.5</v>
      </c>
      <c r="BS18" s="36">
        <v>-8</v>
      </c>
      <c r="BT18" s="36">
        <v>-8.5</v>
      </c>
      <c r="BU18" s="36">
        <v>-2.5</v>
      </c>
      <c r="BV18" s="36">
        <v>85</v>
      </c>
      <c r="BW18" s="36">
        <v>51.5</v>
      </c>
      <c r="BX18" s="36">
        <v>65</v>
      </c>
      <c r="BY18" s="36">
        <v>33.5</v>
      </c>
      <c r="BZ18" s="36">
        <v>-3</v>
      </c>
      <c r="CA18" s="36">
        <v>-4.5</v>
      </c>
      <c r="CB18" s="36">
        <v>-1</v>
      </c>
      <c r="CC18" s="31">
        <v>7.7</v>
      </c>
      <c r="CD18" s="31">
        <v>3.6</v>
      </c>
      <c r="CE18" s="56">
        <v>42</v>
      </c>
      <c r="CF18" s="32">
        <v>27</v>
      </c>
      <c r="CG18" s="32"/>
      <c r="CH18" s="32"/>
      <c r="CI18" s="32">
        <v>124</v>
      </c>
      <c r="CJ18" s="56">
        <v>81</v>
      </c>
      <c r="CK18" s="32">
        <v>72</v>
      </c>
      <c r="CL18" s="32">
        <v>123</v>
      </c>
      <c r="CM18" s="35">
        <v>5.0140000000000002</v>
      </c>
      <c r="CN18" s="35">
        <v>4.4370000000000003</v>
      </c>
      <c r="CO18" s="36">
        <v>63.473999999999997</v>
      </c>
    </row>
    <row r="19" spans="1:93" x14ac:dyDescent="0.25">
      <c r="A19" s="13" t="s">
        <v>87</v>
      </c>
      <c r="B19" s="13">
        <v>0</v>
      </c>
      <c r="C19" s="30" t="s">
        <v>88</v>
      </c>
      <c r="D19" s="31">
        <v>13.22</v>
      </c>
      <c r="E19" s="31">
        <v>153.1</v>
      </c>
      <c r="F19" s="31">
        <v>79.7</v>
      </c>
      <c r="G19" s="31">
        <f t="shared" si="0"/>
        <v>34.002272222106086</v>
      </c>
      <c r="H19" s="32">
        <v>2</v>
      </c>
      <c r="I19" s="31">
        <v>107.2</v>
      </c>
      <c r="J19" s="32">
        <v>2</v>
      </c>
      <c r="K19" s="31">
        <v>114</v>
      </c>
      <c r="L19" s="33">
        <f t="shared" si="1"/>
        <v>0.94035087719298249</v>
      </c>
      <c r="M19" s="33">
        <f t="shared" si="2"/>
        <v>0.70019595035924242</v>
      </c>
      <c r="N19" s="32">
        <v>2</v>
      </c>
      <c r="O19" s="31">
        <v>39.4</v>
      </c>
      <c r="P19" s="32">
        <v>2</v>
      </c>
      <c r="Q19" s="32">
        <v>1</v>
      </c>
      <c r="R19" s="13">
        <v>97</v>
      </c>
      <c r="S19" s="13">
        <v>78</v>
      </c>
      <c r="T19" s="32">
        <f t="shared" si="7"/>
        <v>84.326999999999998</v>
      </c>
      <c r="U19" s="13">
        <f t="shared" si="3"/>
        <v>19</v>
      </c>
      <c r="V19" s="13">
        <v>0</v>
      </c>
      <c r="W19" s="13">
        <v>2</v>
      </c>
      <c r="X19" s="13">
        <v>113</v>
      </c>
      <c r="Y19" s="13">
        <v>81</v>
      </c>
      <c r="Z19" s="32">
        <f t="shared" si="8"/>
        <v>91.656000000000006</v>
      </c>
      <c r="AA19" s="13">
        <f t="shared" si="4"/>
        <v>32</v>
      </c>
      <c r="AD19" s="32"/>
      <c r="AI19" s="31"/>
      <c r="AJ19" s="13">
        <v>103.72799999999999</v>
      </c>
      <c r="AK19" s="33">
        <f t="shared" si="10"/>
        <v>17.288</v>
      </c>
      <c r="AL19" s="13">
        <v>5.0999999999999996</v>
      </c>
      <c r="AM19" s="13">
        <v>0</v>
      </c>
      <c r="AN19" s="34">
        <v>0</v>
      </c>
      <c r="AO19" s="33">
        <f t="shared" si="11"/>
        <v>3.9186133333333331</v>
      </c>
      <c r="AP19" s="13">
        <v>5.17</v>
      </c>
      <c r="AQ19" s="13">
        <v>2.27</v>
      </c>
      <c r="AR19" s="34">
        <v>1</v>
      </c>
      <c r="AS19" s="1">
        <v>1.18</v>
      </c>
      <c r="AT19" s="1">
        <v>1</v>
      </c>
      <c r="AU19" s="33">
        <v>2.9581818181818185</v>
      </c>
      <c r="AV19" s="37">
        <v>2.2000000000000002</v>
      </c>
      <c r="AW19" s="31">
        <f>AV19*10</f>
        <v>22</v>
      </c>
      <c r="AX19" s="32">
        <v>2</v>
      </c>
      <c r="AY19" s="32">
        <v>139.76</v>
      </c>
      <c r="AZ19" s="31">
        <v>5.16</v>
      </c>
      <c r="BA19" s="32">
        <v>68.09</v>
      </c>
      <c r="BB19" s="31">
        <v>4.72</v>
      </c>
      <c r="BC19" s="32">
        <v>73.06</v>
      </c>
      <c r="BD19" s="32">
        <v>44.26</v>
      </c>
      <c r="BE19" s="32">
        <v>192.77</v>
      </c>
      <c r="BF19" s="32">
        <v>28.05</v>
      </c>
      <c r="BG19" s="32">
        <v>8.51</v>
      </c>
      <c r="BH19" s="32"/>
      <c r="BI19" s="32"/>
      <c r="BJ19" s="32"/>
      <c r="BK19" s="32"/>
      <c r="BL19" s="32"/>
      <c r="BM19" s="32"/>
      <c r="BN19" s="32"/>
      <c r="BO19" s="32">
        <v>100</v>
      </c>
      <c r="BP19" s="32">
        <v>81</v>
      </c>
      <c r="BQ19" s="32">
        <v>90</v>
      </c>
      <c r="BR19" s="32">
        <v>19</v>
      </c>
      <c r="BS19" s="32">
        <v>-0.5</v>
      </c>
      <c r="BT19" s="32">
        <v>-0.5</v>
      </c>
      <c r="BU19" s="32">
        <v>0</v>
      </c>
      <c r="BV19" s="36">
        <v>103</v>
      </c>
      <c r="BW19" s="36">
        <v>81</v>
      </c>
      <c r="BX19" s="36">
        <v>90</v>
      </c>
      <c r="BY19" s="36">
        <v>22</v>
      </c>
      <c r="BZ19" s="36">
        <v>3.5</v>
      </c>
      <c r="CA19" s="36">
        <v>3.5</v>
      </c>
      <c r="CB19" s="36">
        <v>0.5</v>
      </c>
      <c r="CC19" s="31">
        <v>6.2</v>
      </c>
      <c r="CD19" s="31"/>
      <c r="CE19" s="58"/>
      <c r="CF19" s="32">
        <v>18</v>
      </c>
      <c r="CG19" s="32"/>
      <c r="CH19" s="32"/>
      <c r="CI19" s="32">
        <v>154.5</v>
      </c>
      <c r="CJ19" s="56"/>
      <c r="CK19" s="32">
        <v>75.5</v>
      </c>
      <c r="CL19" s="32"/>
      <c r="CM19" s="35">
        <v>7.37</v>
      </c>
      <c r="CN19" s="35">
        <v>4.1529999999999996</v>
      </c>
      <c r="CO19" s="36">
        <v>75.206000000000003</v>
      </c>
    </row>
    <row r="20" spans="1:93" x14ac:dyDescent="0.25">
      <c r="A20" s="13" t="s">
        <v>89</v>
      </c>
      <c r="B20" s="13">
        <v>0</v>
      </c>
      <c r="C20" s="30" t="s">
        <v>90</v>
      </c>
      <c r="D20" s="31">
        <v>13.07</v>
      </c>
      <c r="E20" s="31">
        <v>148</v>
      </c>
      <c r="F20" s="31">
        <v>35.799999999999997</v>
      </c>
      <c r="G20" s="31">
        <f t="shared" si="0"/>
        <v>16.344046749452154</v>
      </c>
      <c r="H20" s="32">
        <v>0</v>
      </c>
      <c r="I20" s="31">
        <v>60.5</v>
      </c>
      <c r="J20" s="32">
        <v>0</v>
      </c>
      <c r="K20" s="31">
        <v>76.5</v>
      </c>
      <c r="L20" s="33">
        <f t="shared" si="1"/>
        <v>0.79084967320261434</v>
      </c>
      <c r="M20" s="33">
        <f t="shared" si="2"/>
        <v>0.40878378378378377</v>
      </c>
      <c r="N20" s="32">
        <v>0</v>
      </c>
      <c r="O20" s="31">
        <v>9.6999999999999993</v>
      </c>
      <c r="P20" s="32">
        <v>3</v>
      </c>
      <c r="Q20" s="32">
        <v>2</v>
      </c>
      <c r="R20" s="13">
        <v>116</v>
      </c>
      <c r="S20" s="13">
        <v>65</v>
      </c>
      <c r="T20" s="32">
        <f t="shared" si="7"/>
        <v>81.983000000000004</v>
      </c>
      <c r="U20" s="13">
        <f t="shared" si="3"/>
        <v>51</v>
      </c>
      <c r="V20" s="13">
        <v>0</v>
      </c>
      <c r="W20" s="13">
        <v>0</v>
      </c>
      <c r="X20" s="13">
        <v>106</v>
      </c>
      <c r="Y20" s="13">
        <v>64</v>
      </c>
      <c r="Z20" s="32">
        <f t="shared" si="8"/>
        <v>77.986000000000004</v>
      </c>
      <c r="AA20" s="13">
        <f t="shared" si="4"/>
        <v>42</v>
      </c>
      <c r="AB20" s="13">
        <v>115</v>
      </c>
      <c r="AC20" s="13">
        <v>70</v>
      </c>
      <c r="AD20" s="32">
        <f>AC20+(0.333*(AB20-AC20))</f>
        <v>84.984999999999999</v>
      </c>
      <c r="AE20" s="13">
        <f>AB20-AC20</f>
        <v>45</v>
      </c>
      <c r="AF20" s="13">
        <v>10.8</v>
      </c>
      <c r="AG20" s="13">
        <v>91</v>
      </c>
      <c r="AH20" s="13">
        <v>49.3</v>
      </c>
      <c r="AI20" s="31">
        <f t="shared" si="9"/>
        <v>53.307400000000001</v>
      </c>
      <c r="AJ20" s="13" t="s">
        <v>55</v>
      </c>
      <c r="AK20" s="33"/>
      <c r="AL20" s="13" t="s">
        <v>55</v>
      </c>
      <c r="AN20" s="34" t="s">
        <v>55</v>
      </c>
      <c r="AO20" s="33"/>
      <c r="AP20" s="13" t="s">
        <v>55</v>
      </c>
      <c r="AR20" s="34"/>
      <c r="AT20" s="34"/>
      <c r="AU20" s="33"/>
      <c r="AW20" s="31"/>
      <c r="AX20" s="32"/>
      <c r="AY20" s="34"/>
      <c r="AZ20" s="34"/>
      <c r="BA20" s="34"/>
      <c r="BB20" s="34"/>
      <c r="BC20" s="34"/>
      <c r="BD20" s="34"/>
      <c r="BE20" s="34"/>
      <c r="BF20" s="34"/>
      <c r="BG20" s="34"/>
      <c r="BH20" s="32">
        <v>94</v>
      </c>
      <c r="BI20" s="32">
        <v>66</v>
      </c>
      <c r="BJ20" s="32">
        <v>79</v>
      </c>
      <c r="BK20" s="32">
        <v>28</v>
      </c>
      <c r="BL20" s="32">
        <v>-12.5</v>
      </c>
      <c r="BM20" s="32">
        <v>-13</v>
      </c>
      <c r="BN20" s="36">
        <v>-3</v>
      </c>
      <c r="BO20" s="36">
        <v>88</v>
      </c>
      <c r="BP20" s="36">
        <v>65</v>
      </c>
      <c r="BQ20" s="36">
        <v>76</v>
      </c>
      <c r="BR20" s="36">
        <v>23</v>
      </c>
      <c r="BS20" s="36">
        <v>-10.5</v>
      </c>
      <c r="BT20" s="36">
        <v>-9.5</v>
      </c>
      <c r="BU20" s="36">
        <v>-2.5</v>
      </c>
      <c r="BV20" s="36">
        <v>91</v>
      </c>
      <c r="BW20" s="36">
        <v>65</v>
      </c>
      <c r="BX20" s="36">
        <v>77</v>
      </c>
      <c r="BY20" s="36">
        <v>26</v>
      </c>
      <c r="BZ20" s="36">
        <v>7</v>
      </c>
      <c r="CA20" s="36">
        <v>7</v>
      </c>
      <c r="CB20" s="36">
        <v>1.5</v>
      </c>
      <c r="CC20" s="31">
        <v>6.2</v>
      </c>
      <c r="CD20" s="31">
        <v>3.6</v>
      </c>
      <c r="CE20" s="56">
        <v>28</v>
      </c>
      <c r="CF20" s="32">
        <v>21</v>
      </c>
      <c r="CG20" s="32"/>
      <c r="CH20" s="32"/>
      <c r="CI20" s="32">
        <v>126</v>
      </c>
      <c r="CJ20" s="56">
        <v>73</v>
      </c>
      <c r="CK20" s="32">
        <v>75.5</v>
      </c>
      <c r="CL20" s="32">
        <v>158.5</v>
      </c>
      <c r="CM20" s="35">
        <v>6.4980000000000002</v>
      </c>
      <c r="CN20" s="35">
        <v>5.2670000000000003</v>
      </c>
      <c r="CO20" s="36">
        <v>68.397000000000006</v>
      </c>
    </row>
    <row r="21" spans="1:93" x14ac:dyDescent="0.25">
      <c r="A21" s="13" t="s">
        <v>91</v>
      </c>
      <c r="B21" s="13">
        <v>0</v>
      </c>
      <c r="C21" s="30" t="s">
        <v>92</v>
      </c>
      <c r="D21" s="31">
        <v>12.54</v>
      </c>
      <c r="E21" s="31">
        <v>152.80000000000001</v>
      </c>
      <c r="F21" s="31">
        <v>50.9</v>
      </c>
      <c r="G21" s="31">
        <f t="shared" si="0"/>
        <v>21.800731887832022</v>
      </c>
      <c r="H21" s="32">
        <v>1</v>
      </c>
      <c r="I21" s="31">
        <v>77</v>
      </c>
      <c r="J21" s="32">
        <v>2</v>
      </c>
      <c r="K21" s="31">
        <v>88</v>
      </c>
      <c r="L21" s="33">
        <f t="shared" si="1"/>
        <v>0.875</v>
      </c>
      <c r="M21" s="33">
        <f t="shared" si="2"/>
        <v>0.50392670157068054</v>
      </c>
      <c r="N21" s="32">
        <v>0</v>
      </c>
      <c r="O21" s="31">
        <v>13.7</v>
      </c>
      <c r="P21" s="32">
        <v>5</v>
      </c>
      <c r="Q21" s="32">
        <v>3</v>
      </c>
      <c r="R21" s="13">
        <v>117</v>
      </c>
      <c r="S21" s="13">
        <v>70</v>
      </c>
      <c r="T21" s="32">
        <f t="shared" si="7"/>
        <v>85.650999999999996</v>
      </c>
      <c r="U21" s="13">
        <f t="shared" si="3"/>
        <v>47</v>
      </c>
      <c r="V21" s="13">
        <v>0</v>
      </c>
      <c r="W21" s="13">
        <v>1</v>
      </c>
      <c r="X21" s="13">
        <v>115</v>
      </c>
      <c r="Y21" s="13">
        <v>62</v>
      </c>
      <c r="Z21" s="32">
        <f t="shared" si="8"/>
        <v>79.649000000000001</v>
      </c>
      <c r="AA21" s="13">
        <f t="shared" si="4"/>
        <v>53</v>
      </c>
      <c r="AB21" s="13">
        <v>116</v>
      </c>
      <c r="AC21" s="13">
        <v>67</v>
      </c>
      <c r="AD21" s="32">
        <f>AC21+(0.333*(AB21-AC21))</f>
        <v>83.317000000000007</v>
      </c>
      <c r="AE21" s="13">
        <f>AB21-AC21</f>
        <v>49</v>
      </c>
      <c r="AI21" s="31"/>
      <c r="AJ21" s="13">
        <v>93.575999999999993</v>
      </c>
      <c r="AK21" s="33">
        <f t="shared" si="10"/>
        <v>15.595999999999998</v>
      </c>
      <c r="AL21" s="13">
        <v>5.0999999999999996</v>
      </c>
      <c r="AM21" s="13">
        <v>0</v>
      </c>
      <c r="AN21" s="34">
        <v>0</v>
      </c>
      <c r="AO21" s="33">
        <f t="shared" si="11"/>
        <v>3.5350933333333323</v>
      </c>
      <c r="AP21" s="13">
        <v>4.12</v>
      </c>
      <c r="AQ21" s="13">
        <v>0.24</v>
      </c>
      <c r="AR21" s="34">
        <v>0</v>
      </c>
      <c r="AS21" s="13">
        <v>1.27</v>
      </c>
      <c r="AT21" s="34">
        <v>1</v>
      </c>
      <c r="AU21" s="33">
        <v>2.7409090909090912</v>
      </c>
      <c r="AV21" s="13" t="s">
        <v>62</v>
      </c>
      <c r="AW21" s="13" t="s">
        <v>62</v>
      </c>
      <c r="AX21" s="32">
        <v>0</v>
      </c>
      <c r="AY21" s="32">
        <v>140.78</v>
      </c>
      <c r="AZ21" s="31">
        <v>4.6900000000000004</v>
      </c>
      <c r="BA21" s="32">
        <v>60.33</v>
      </c>
      <c r="BB21" s="31">
        <v>3.9</v>
      </c>
      <c r="BC21" s="32">
        <v>74.900000000000006</v>
      </c>
      <c r="BD21" s="32">
        <v>48.3</v>
      </c>
      <c r="BE21" s="32">
        <v>397.08</v>
      </c>
      <c r="BF21" s="32">
        <v>28.83</v>
      </c>
      <c r="BG21" s="32">
        <v>12.69</v>
      </c>
      <c r="BH21" s="32">
        <v>97</v>
      </c>
      <c r="BI21" s="32">
        <v>71.5</v>
      </c>
      <c r="BJ21" s="32">
        <v>85</v>
      </c>
      <c r="BK21" s="32">
        <v>25.5</v>
      </c>
      <c r="BL21" s="32">
        <v>-8</v>
      </c>
      <c r="BM21" s="32">
        <v>-4</v>
      </c>
      <c r="BN21" s="36">
        <v>-2</v>
      </c>
      <c r="BO21" s="36">
        <v>92.5</v>
      </c>
      <c r="BP21" s="36">
        <v>62.5</v>
      </c>
      <c r="BQ21" s="36">
        <v>75.5</v>
      </c>
      <c r="BR21" s="36">
        <v>30</v>
      </c>
      <c r="BS21" s="36">
        <v>-14.5</v>
      </c>
      <c r="BT21" s="36">
        <v>-16</v>
      </c>
      <c r="BU21" s="36">
        <v>-4.5</v>
      </c>
      <c r="BV21" s="36">
        <v>97.5</v>
      </c>
      <c r="BW21" s="36">
        <v>62.5</v>
      </c>
      <c r="BX21" s="36">
        <v>76</v>
      </c>
      <c r="BY21" s="36">
        <v>35</v>
      </c>
      <c r="BZ21" s="36">
        <v>-13</v>
      </c>
      <c r="CA21" s="36">
        <v>-15</v>
      </c>
      <c r="CB21" s="36">
        <v>-4</v>
      </c>
      <c r="CC21" s="31">
        <v>5.8</v>
      </c>
      <c r="CD21" s="31">
        <v>4.4000000000000004</v>
      </c>
      <c r="CE21" s="56">
        <v>25.5</v>
      </c>
      <c r="CF21" s="32">
        <v>30</v>
      </c>
      <c r="CG21" s="32"/>
      <c r="CH21" s="32"/>
      <c r="CI21" s="32">
        <v>142.5</v>
      </c>
      <c r="CJ21" s="56">
        <v>83</v>
      </c>
      <c r="CK21" s="32">
        <v>70</v>
      </c>
      <c r="CL21" s="32">
        <v>130.5</v>
      </c>
      <c r="CM21" s="35">
        <v>6.93</v>
      </c>
      <c r="CN21" s="35">
        <v>4.7290000000000001</v>
      </c>
      <c r="CO21" s="36">
        <v>80.581999999999994</v>
      </c>
    </row>
    <row r="22" spans="1:93" x14ac:dyDescent="0.25">
      <c r="A22" s="13" t="s">
        <v>93</v>
      </c>
      <c r="B22" s="13">
        <v>0</v>
      </c>
      <c r="C22" s="30" t="s">
        <v>94</v>
      </c>
      <c r="D22" s="31">
        <v>12.84</v>
      </c>
      <c r="E22" s="31">
        <v>147.19999999999999</v>
      </c>
      <c r="F22" s="31">
        <v>37.200000000000003</v>
      </c>
      <c r="G22" s="31">
        <f t="shared" si="0"/>
        <v>17.168301039697546</v>
      </c>
      <c r="H22" s="32">
        <v>0</v>
      </c>
      <c r="I22" s="31">
        <v>64</v>
      </c>
      <c r="J22" s="32">
        <v>0</v>
      </c>
      <c r="K22" s="31">
        <v>78</v>
      </c>
      <c r="L22" s="33">
        <f t="shared" si="1"/>
        <v>0.82051282051282048</v>
      </c>
      <c r="M22" s="33">
        <f t="shared" si="2"/>
        <v>0.43478260869565222</v>
      </c>
      <c r="N22" s="32">
        <v>0</v>
      </c>
      <c r="O22" s="31">
        <v>13.2</v>
      </c>
      <c r="P22" s="32">
        <v>3</v>
      </c>
      <c r="Q22" s="32">
        <v>3</v>
      </c>
      <c r="R22" s="13">
        <v>103</v>
      </c>
      <c r="S22" s="13">
        <v>71</v>
      </c>
      <c r="T22" s="32">
        <f t="shared" si="7"/>
        <v>81.656000000000006</v>
      </c>
      <c r="U22" s="13">
        <f t="shared" si="3"/>
        <v>32</v>
      </c>
      <c r="V22" s="13">
        <v>0</v>
      </c>
      <c r="W22" s="13">
        <v>1</v>
      </c>
      <c r="X22" s="13">
        <v>103</v>
      </c>
      <c r="Y22" s="13">
        <v>59</v>
      </c>
      <c r="Z22" s="32">
        <f t="shared" si="8"/>
        <v>73.652000000000001</v>
      </c>
      <c r="AA22" s="13">
        <f t="shared" si="4"/>
        <v>44</v>
      </c>
      <c r="AB22" s="13">
        <v>103</v>
      </c>
      <c r="AC22" s="13">
        <v>74</v>
      </c>
      <c r="AD22" s="32">
        <f>AC22+(0.333*(AB22-AC22))</f>
        <v>83.656999999999996</v>
      </c>
      <c r="AE22" s="13">
        <f>AB22-AC22</f>
        <v>29</v>
      </c>
      <c r="AI22" s="31"/>
      <c r="AJ22" s="13">
        <v>16.404</v>
      </c>
      <c r="AK22" s="33">
        <f t="shared" si="10"/>
        <v>2.734</v>
      </c>
      <c r="AL22" s="13">
        <v>4.5</v>
      </c>
      <c r="AM22" s="13">
        <v>0</v>
      </c>
      <c r="AN22" s="34">
        <v>0</v>
      </c>
      <c r="AO22" s="33">
        <f t="shared" si="11"/>
        <v>0.54680000000000006</v>
      </c>
      <c r="AP22" s="13">
        <v>4.66</v>
      </c>
      <c r="AQ22" s="13">
        <v>0.59</v>
      </c>
      <c r="AR22" s="34">
        <v>0</v>
      </c>
      <c r="AS22" s="13">
        <v>1.81</v>
      </c>
      <c r="AT22" s="34">
        <v>0</v>
      </c>
      <c r="AU22" s="33">
        <v>2.581818181818182</v>
      </c>
      <c r="AV22" s="13" t="s">
        <v>62</v>
      </c>
      <c r="AW22" s="13" t="s">
        <v>62</v>
      </c>
      <c r="AX22" s="32">
        <v>0</v>
      </c>
      <c r="AY22" s="32">
        <v>143.72999999999999</v>
      </c>
      <c r="AZ22" s="31">
        <v>4.79</v>
      </c>
      <c r="BA22" s="32">
        <v>55.14</v>
      </c>
      <c r="BB22" s="31">
        <v>3.74</v>
      </c>
      <c r="BC22" s="32">
        <v>89.3</v>
      </c>
      <c r="BD22" s="32">
        <v>56.74</v>
      </c>
      <c r="BE22" s="32">
        <v>319.01</v>
      </c>
      <c r="BF22" s="32">
        <v>30.18</v>
      </c>
      <c r="BG22" s="32">
        <v>8.1300000000000008</v>
      </c>
      <c r="BH22" s="32">
        <v>92.5</v>
      </c>
      <c r="BI22" s="32">
        <v>72</v>
      </c>
      <c r="BJ22" s="32">
        <v>82</v>
      </c>
      <c r="BK22" s="32">
        <v>20.5</v>
      </c>
      <c r="BL22" s="32">
        <v>15.5</v>
      </c>
      <c r="BM22" s="32">
        <v>12.5</v>
      </c>
      <c r="BN22" s="36">
        <v>3</v>
      </c>
      <c r="BO22" s="36">
        <v>86</v>
      </c>
      <c r="BP22" s="36">
        <v>60</v>
      </c>
      <c r="BQ22" s="36">
        <v>73.5</v>
      </c>
      <c r="BR22" s="36">
        <v>26</v>
      </c>
      <c r="BS22" s="36">
        <v>2</v>
      </c>
      <c r="BT22" s="36">
        <v>-2.5</v>
      </c>
      <c r="BU22" s="36">
        <v>0.5</v>
      </c>
      <c r="BV22" s="36">
        <v>92</v>
      </c>
      <c r="BW22" s="36">
        <v>60</v>
      </c>
      <c r="BX22" s="36">
        <v>74</v>
      </c>
      <c r="BY22" s="36">
        <v>32</v>
      </c>
      <c r="BZ22" s="36">
        <v>-1.5</v>
      </c>
      <c r="CA22" s="36">
        <v>-7.5</v>
      </c>
      <c r="CB22" s="36">
        <v>-0.5</v>
      </c>
      <c r="CC22" s="31">
        <v>7.4</v>
      </c>
      <c r="CD22" s="31">
        <v>4.0999999999999996</v>
      </c>
      <c r="CE22" s="56">
        <v>17</v>
      </c>
      <c r="CF22" s="32">
        <v>27</v>
      </c>
      <c r="CG22" s="32"/>
      <c r="CH22" s="32"/>
      <c r="CI22" s="32">
        <v>140</v>
      </c>
      <c r="CJ22" s="56">
        <v>69.5</v>
      </c>
      <c r="CK22" s="32">
        <v>61.5</v>
      </c>
      <c r="CL22" s="32">
        <v>172.5</v>
      </c>
      <c r="CM22" s="35">
        <v>5.41</v>
      </c>
      <c r="CN22" s="35">
        <v>4.3550000000000004</v>
      </c>
      <c r="CO22" s="36">
        <v>60.783000000000001</v>
      </c>
    </row>
    <row r="23" spans="1:93" x14ac:dyDescent="0.25">
      <c r="A23" s="13" t="s">
        <v>95</v>
      </c>
      <c r="B23" s="13">
        <v>0</v>
      </c>
      <c r="C23" s="30" t="s">
        <v>96</v>
      </c>
      <c r="D23" s="31">
        <v>12.82</v>
      </c>
      <c r="E23" s="31">
        <v>167</v>
      </c>
      <c r="F23" s="31">
        <v>49</v>
      </c>
      <c r="G23" s="31">
        <f t="shared" si="0"/>
        <v>17.569651116927822</v>
      </c>
      <c r="H23" s="32">
        <v>0</v>
      </c>
      <c r="I23" s="31">
        <v>67</v>
      </c>
      <c r="J23" s="32">
        <v>0</v>
      </c>
      <c r="K23" s="31">
        <v>70</v>
      </c>
      <c r="L23" s="33">
        <f t="shared" si="1"/>
        <v>0.95714285714285718</v>
      </c>
      <c r="M23" s="33">
        <f t="shared" si="2"/>
        <v>0.40119760479041916</v>
      </c>
      <c r="N23" s="32">
        <v>0</v>
      </c>
      <c r="O23" s="31">
        <v>6.3</v>
      </c>
      <c r="P23" s="32">
        <v>4</v>
      </c>
      <c r="Q23" s="32">
        <v>4</v>
      </c>
      <c r="R23" s="13">
        <v>123</v>
      </c>
      <c r="S23" s="13">
        <v>74</v>
      </c>
      <c r="T23" s="32">
        <f t="shared" si="7"/>
        <v>90.317000000000007</v>
      </c>
      <c r="U23" s="13">
        <f t="shared" si="3"/>
        <v>49</v>
      </c>
      <c r="V23" s="13">
        <v>0</v>
      </c>
      <c r="W23" s="13">
        <v>2</v>
      </c>
      <c r="X23" s="13">
        <v>115</v>
      </c>
      <c r="Y23" s="13">
        <v>65</v>
      </c>
      <c r="Z23" s="32">
        <f t="shared" si="8"/>
        <v>81.650000000000006</v>
      </c>
      <c r="AA23" s="13">
        <f t="shared" si="4"/>
        <v>50</v>
      </c>
      <c r="AB23" s="13">
        <v>123</v>
      </c>
      <c r="AC23" s="13">
        <v>78</v>
      </c>
      <c r="AD23" s="32">
        <f>AC23+(0.333*(AB23-AC23))</f>
        <v>92.984999999999999</v>
      </c>
      <c r="AE23" s="13">
        <f>AB23-AC23</f>
        <v>45</v>
      </c>
      <c r="AF23" s="13">
        <v>11.4</v>
      </c>
      <c r="AG23" s="13">
        <v>98</v>
      </c>
      <c r="AH23" s="13">
        <v>51.4</v>
      </c>
      <c r="AI23" s="31">
        <f t="shared" si="9"/>
        <v>51.701000000000001</v>
      </c>
      <c r="AJ23" s="13">
        <v>37.347999999999999</v>
      </c>
      <c r="AK23" s="33">
        <f t="shared" si="10"/>
        <v>6.2246666666666668</v>
      </c>
      <c r="AL23" s="13">
        <v>5</v>
      </c>
      <c r="AM23" s="13">
        <v>0</v>
      </c>
      <c r="AN23" s="34">
        <v>0</v>
      </c>
      <c r="AO23" s="33">
        <f t="shared" si="11"/>
        <v>1.3832592592592594</v>
      </c>
      <c r="AP23" s="13">
        <v>4.26</v>
      </c>
      <c r="AQ23" s="13">
        <v>0.66</v>
      </c>
      <c r="AR23" s="34">
        <v>0</v>
      </c>
      <c r="AS23" s="1">
        <v>1.74</v>
      </c>
      <c r="AT23" s="1">
        <v>0</v>
      </c>
      <c r="AU23" s="33">
        <v>2.2200000000000002</v>
      </c>
      <c r="AV23" s="13">
        <v>0.1</v>
      </c>
      <c r="AW23" s="31">
        <f>AV23*10</f>
        <v>1</v>
      </c>
      <c r="AX23" s="32">
        <v>1</v>
      </c>
      <c r="AY23" s="32">
        <v>140.34</v>
      </c>
      <c r="AZ23" s="31">
        <v>4.87</v>
      </c>
      <c r="BA23" s="32">
        <v>58.48</v>
      </c>
      <c r="BB23" s="31">
        <v>5.04</v>
      </c>
      <c r="BC23" s="32">
        <v>86.53</v>
      </c>
      <c r="BD23" s="32">
        <v>50.76</v>
      </c>
      <c r="BE23" s="32">
        <v>411.1</v>
      </c>
      <c r="BF23" s="32">
        <v>22.72</v>
      </c>
      <c r="BG23" s="32">
        <v>15.92</v>
      </c>
      <c r="BH23" s="32">
        <v>102</v>
      </c>
      <c r="BI23" s="32">
        <v>75</v>
      </c>
      <c r="BJ23" s="32">
        <v>87.5</v>
      </c>
      <c r="BK23" s="32">
        <v>27</v>
      </c>
      <c r="BL23" s="32">
        <v>-22</v>
      </c>
      <c r="BM23" s="32">
        <v>-14</v>
      </c>
      <c r="BN23" s="36">
        <v>-5.5</v>
      </c>
      <c r="BO23" s="36">
        <v>94</v>
      </c>
      <c r="BP23" s="36">
        <v>66.5</v>
      </c>
      <c r="BQ23" s="36">
        <v>77.5</v>
      </c>
      <c r="BR23" s="36">
        <v>27.5</v>
      </c>
      <c r="BS23" s="36">
        <v>-19.5</v>
      </c>
      <c r="BT23" s="36">
        <v>-12.5</v>
      </c>
      <c r="BU23" s="36">
        <v>-5.5</v>
      </c>
      <c r="BV23" s="36">
        <v>102</v>
      </c>
      <c r="BW23" s="36">
        <v>66.5</v>
      </c>
      <c r="BX23" s="36">
        <v>78</v>
      </c>
      <c r="BY23" s="36">
        <v>35.5</v>
      </c>
      <c r="BZ23" s="36">
        <v>-25</v>
      </c>
      <c r="CA23" s="36">
        <v>18.5</v>
      </c>
      <c r="CB23" s="36">
        <v>-7</v>
      </c>
      <c r="CC23" s="31">
        <v>8.1</v>
      </c>
      <c r="CD23" s="31">
        <v>4.4000000000000004</v>
      </c>
      <c r="CE23" s="56">
        <v>27</v>
      </c>
      <c r="CF23" s="32">
        <v>28.5</v>
      </c>
      <c r="CG23" s="32"/>
      <c r="CH23" s="32"/>
      <c r="CI23" s="32">
        <v>134</v>
      </c>
      <c r="CJ23" s="56">
        <v>92</v>
      </c>
      <c r="CK23" s="32">
        <v>87.5</v>
      </c>
      <c r="CL23" s="32">
        <v>139.5</v>
      </c>
      <c r="CM23" s="35">
        <v>8.468</v>
      </c>
      <c r="CN23" s="35">
        <v>5.516</v>
      </c>
      <c r="CO23" s="36">
        <v>83.846000000000004</v>
      </c>
    </row>
    <row r="24" spans="1:93" x14ac:dyDescent="0.25">
      <c r="A24" s="13" t="s">
        <v>97</v>
      </c>
      <c r="B24" s="13">
        <v>0</v>
      </c>
      <c r="C24" s="30" t="s">
        <v>98</v>
      </c>
      <c r="D24" s="31">
        <v>13.27</v>
      </c>
      <c r="E24" s="31">
        <v>138.5</v>
      </c>
      <c r="F24" s="31">
        <v>39.200000000000003</v>
      </c>
      <c r="G24" s="31">
        <f t="shared" si="0"/>
        <v>20.435558915142906</v>
      </c>
      <c r="H24" s="32">
        <v>0</v>
      </c>
      <c r="I24" s="31">
        <v>66</v>
      </c>
      <c r="J24" s="32">
        <v>0</v>
      </c>
      <c r="K24" s="31">
        <v>84</v>
      </c>
      <c r="L24" s="33">
        <f t="shared" si="1"/>
        <v>0.7857142857142857</v>
      </c>
      <c r="M24" s="33">
        <f t="shared" si="2"/>
        <v>0.47653429602888087</v>
      </c>
      <c r="N24" s="32">
        <v>0</v>
      </c>
      <c r="O24" s="31">
        <v>15</v>
      </c>
      <c r="P24" s="32">
        <v>3</v>
      </c>
      <c r="Q24" s="32">
        <v>2</v>
      </c>
      <c r="R24" s="13">
        <v>109</v>
      </c>
      <c r="S24" s="13">
        <v>71</v>
      </c>
      <c r="T24" s="32">
        <f t="shared" si="7"/>
        <v>83.653999999999996</v>
      </c>
      <c r="U24" s="13">
        <f t="shared" si="3"/>
        <v>38</v>
      </c>
      <c r="V24" s="13">
        <v>0</v>
      </c>
      <c r="W24" s="13">
        <v>1</v>
      </c>
      <c r="X24" s="13">
        <v>108</v>
      </c>
      <c r="Y24" s="13">
        <v>67</v>
      </c>
      <c r="Z24" s="32">
        <f t="shared" si="8"/>
        <v>80.653000000000006</v>
      </c>
      <c r="AA24" s="13">
        <f t="shared" si="4"/>
        <v>41</v>
      </c>
      <c r="AB24" s="13">
        <v>112</v>
      </c>
      <c r="AC24" s="13">
        <v>79</v>
      </c>
      <c r="AD24" s="32">
        <f>AC24+(0.333*(AB24-AC24))</f>
        <v>89.989000000000004</v>
      </c>
      <c r="AE24" s="13">
        <f>AB24-AC24</f>
        <v>33</v>
      </c>
      <c r="AF24" s="13">
        <v>9.1999999999999993</v>
      </c>
      <c r="AG24" s="13">
        <v>74</v>
      </c>
      <c r="AH24" s="13">
        <v>43.9</v>
      </c>
      <c r="AI24" s="31">
        <f t="shared" si="9"/>
        <v>50.223599999999998</v>
      </c>
      <c r="AJ24" s="13">
        <v>23.318000000000001</v>
      </c>
      <c r="AK24" s="33">
        <f t="shared" si="10"/>
        <v>3.8863333333333334</v>
      </c>
      <c r="AL24" s="13">
        <v>4.3</v>
      </c>
      <c r="AM24" s="13">
        <v>0</v>
      </c>
      <c r="AN24" s="34">
        <v>0</v>
      </c>
      <c r="AO24" s="33">
        <f t="shared" si="11"/>
        <v>0.74272148148148143</v>
      </c>
      <c r="AP24" s="13">
        <v>5.01</v>
      </c>
      <c r="AQ24" s="13">
        <v>1.04</v>
      </c>
      <c r="AR24" s="34">
        <v>0</v>
      </c>
      <c r="AS24" s="1">
        <v>1.61</v>
      </c>
      <c r="AT24" s="1">
        <v>0</v>
      </c>
      <c r="AU24" s="33">
        <v>2.9272727272727268</v>
      </c>
      <c r="AV24" s="13">
        <v>0.1</v>
      </c>
      <c r="AW24" s="31">
        <f>AV24*10</f>
        <v>1</v>
      </c>
      <c r="AX24" s="32">
        <v>1</v>
      </c>
      <c r="AY24" s="32">
        <v>140.02000000000001</v>
      </c>
      <c r="AZ24" s="31">
        <v>5.77</v>
      </c>
      <c r="BA24" s="32">
        <v>56.33</v>
      </c>
      <c r="BB24" s="31">
        <v>2.98</v>
      </c>
      <c r="BC24" s="32">
        <v>74.42</v>
      </c>
      <c r="BD24" s="32">
        <v>44.44</v>
      </c>
      <c r="BE24" s="32">
        <v>232.29</v>
      </c>
      <c r="BF24" s="32">
        <v>24.05</v>
      </c>
      <c r="BG24" s="32">
        <v>6.46</v>
      </c>
      <c r="BH24" s="32">
        <v>93</v>
      </c>
      <c r="BI24" s="32">
        <v>71</v>
      </c>
      <c r="BJ24" s="32">
        <v>82.5</v>
      </c>
      <c r="BK24" s="32">
        <v>22</v>
      </c>
      <c r="BL24" s="32">
        <v>6</v>
      </c>
      <c r="BM24" s="32">
        <v>12.5</v>
      </c>
      <c r="BN24" s="36">
        <v>1.5</v>
      </c>
      <c r="BO24" s="36">
        <v>90.5</v>
      </c>
      <c r="BP24" s="36">
        <v>67.5</v>
      </c>
      <c r="BQ24" s="36">
        <v>79.5</v>
      </c>
      <c r="BR24" s="36">
        <v>23</v>
      </c>
      <c r="BS24" s="36">
        <v>2</v>
      </c>
      <c r="BT24" s="36">
        <v>4</v>
      </c>
      <c r="BU24" s="36">
        <v>0.5</v>
      </c>
      <c r="BV24" s="36">
        <v>92</v>
      </c>
      <c r="BW24" s="36">
        <v>67.5</v>
      </c>
      <c r="BX24" s="36">
        <v>79</v>
      </c>
      <c r="BY24" s="36">
        <v>24.5</v>
      </c>
      <c r="BZ24" s="36">
        <v>8</v>
      </c>
      <c r="CA24" s="36">
        <v>10.5</v>
      </c>
      <c r="CB24" s="36">
        <v>2</v>
      </c>
      <c r="CC24" s="31">
        <v>6.9</v>
      </c>
      <c r="CD24" s="31">
        <v>5</v>
      </c>
      <c r="CE24" s="56">
        <v>21</v>
      </c>
      <c r="CF24" s="32">
        <v>20.5</v>
      </c>
      <c r="CG24" s="32"/>
      <c r="CH24" s="32"/>
      <c r="CI24" s="32">
        <v>123.5</v>
      </c>
      <c r="CJ24" s="56">
        <v>87</v>
      </c>
      <c r="CK24" s="32">
        <v>80</v>
      </c>
      <c r="CL24" s="32">
        <v>138.5</v>
      </c>
      <c r="CM24" s="35">
        <v>5.5549999999999997</v>
      </c>
      <c r="CN24" s="35">
        <v>4.5540000000000003</v>
      </c>
      <c r="CO24" s="36">
        <v>54.999000000000002</v>
      </c>
    </row>
    <row r="25" spans="1:93" x14ac:dyDescent="0.25">
      <c r="A25" s="13" t="s">
        <v>99</v>
      </c>
      <c r="B25" s="13">
        <v>0</v>
      </c>
      <c r="C25" s="30" t="s">
        <v>100</v>
      </c>
      <c r="D25" s="31">
        <v>12.6</v>
      </c>
      <c r="E25" s="31">
        <v>154.9</v>
      </c>
      <c r="F25" s="31">
        <v>52</v>
      </c>
      <c r="G25" s="31">
        <f t="shared" si="0"/>
        <v>21.672075655549026</v>
      </c>
      <c r="H25" s="32">
        <v>1</v>
      </c>
      <c r="I25" s="31">
        <v>76.5</v>
      </c>
      <c r="J25" s="32">
        <v>2</v>
      </c>
      <c r="K25" s="31">
        <v>87.5</v>
      </c>
      <c r="L25" s="33">
        <f t="shared" si="1"/>
        <v>0.87428571428571433</v>
      </c>
      <c r="M25" s="33">
        <f t="shared" si="2"/>
        <v>0.49386701097482244</v>
      </c>
      <c r="N25" s="32">
        <v>0</v>
      </c>
      <c r="O25" s="31">
        <v>16.7</v>
      </c>
      <c r="P25" s="32">
        <v>3</v>
      </c>
      <c r="Q25" s="32">
        <v>3</v>
      </c>
      <c r="R25" s="13">
        <v>127</v>
      </c>
      <c r="S25" s="13">
        <v>80</v>
      </c>
      <c r="T25" s="32">
        <f t="shared" si="7"/>
        <v>95.650999999999996</v>
      </c>
      <c r="U25" s="13">
        <f t="shared" si="3"/>
        <v>47</v>
      </c>
      <c r="V25" s="13">
        <v>1</v>
      </c>
      <c r="W25" s="13">
        <v>2</v>
      </c>
      <c r="X25" s="13">
        <v>105</v>
      </c>
      <c r="Y25" s="13">
        <v>55</v>
      </c>
      <c r="Z25" s="32">
        <f t="shared" si="8"/>
        <v>71.650000000000006</v>
      </c>
      <c r="AA25" s="13">
        <f t="shared" si="4"/>
        <v>50</v>
      </c>
      <c r="AD25" s="32"/>
      <c r="AF25" s="13">
        <v>4.9000000000000004</v>
      </c>
      <c r="AG25" s="13">
        <v>32</v>
      </c>
      <c r="AH25" s="13">
        <v>29.5</v>
      </c>
      <c r="AI25" s="31">
        <f t="shared" si="9"/>
        <v>41.738</v>
      </c>
      <c r="AJ25" s="13" t="s">
        <v>55</v>
      </c>
      <c r="AK25" s="33"/>
      <c r="AL25" s="13" t="s">
        <v>55</v>
      </c>
      <c r="AN25" s="34" t="s">
        <v>55</v>
      </c>
      <c r="AO25" s="33"/>
      <c r="AP25" s="13" t="s">
        <v>55</v>
      </c>
      <c r="AR25" s="34"/>
      <c r="AT25" s="34"/>
      <c r="AU25" s="33"/>
      <c r="AW25" s="31"/>
      <c r="AX25" s="32"/>
      <c r="AY25" s="34"/>
      <c r="AZ25" s="34"/>
      <c r="BA25" s="34"/>
      <c r="BB25" s="34"/>
      <c r="BC25" s="34"/>
      <c r="BD25" s="34"/>
      <c r="BE25" s="34"/>
      <c r="BF25" s="34"/>
      <c r="BG25" s="34"/>
      <c r="BH25" s="32">
        <v>107.5</v>
      </c>
      <c r="BI25" s="32">
        <v>82</v>
      </c>
      <c r="BJ25" s="32">
        <v>96.5</v>
      </c>
      <c r="BK25" s="32">
        <v>25.5</v>
      </c>
      <c r="BL25" s="32">
        <v>-1.5</v>
      </c>
      <c r="BM25" s="32">
        <v>5</v>
      </c>
      <c r="BN25" s="36">
        <v>0</v>
      </c>
      <c r="BO25" s="36">
        <v>85</v>
      </c>
      <c r="BP25" s="36">
        <v>56</v>
      </c>
      <c r="BQ25" s="36">
        <v>71.5</v>
      </c>
      <c r="BR25" s="36">
        <v>29</v>
      </c>
      <c r="BS25" s="36">
        <v>0</v>
      </c>
      <c r="BT25" s="36">
        <v>-1.5</v>
      </c>
      <c r="BU25" s="36">
        <v>0</v>
      </c>
      <c r="BV25" s="36">
        <v>90.5</v>
      </c>
      <c r="BW25" s="36">
        <v>56</v>
      </c>
      <c r="BX25" s="36">
        <v>71</v>
      </c>
      <c r="BY25" s="36">
        <v>30</v>
      </c>
      <c r="BZ25" s="36">
        <v>9</v>
      </c>
      <c r="CA25" s="36">
        <v>7</v>
      </c>
      <c r="CB25" s="36">
        <v>2.5</v>
      </c>
      <c r="CC25" s="31">
        <v>7.8</v>
      </c>
      <c r="CD25" s="31">
        <v>5.8</v>
      </c>
      <c r="CE25" s="56">
        <v>25.5</v>
      </c>
      <c r="CF25" s="32">
        <v>27.5</v>
      </c>
      <c r="CG25" s="32"/>
      <c r="CH25" s="32"/>
      <c r="CI25" s="32">
        <v>143.5</v>
      </c>
      <c r="CJ25" s="56">
        <v>89.5</v>
      </c>
      <c r="CK25" s="32">
        <v>70.5</v>
      </c>
      <c r="CL25" s="32">
        <v>127</v>
      </c>
      <c r="CM25" s="35">
        <v>5.64</v>
      </c>
      <c r="CN25" s="35">
        <v>3.7810000000000001</v>
      </c>
      <c r="CO25" s="36">
        <v>74.207999999999998</v>
      </c>
    </row>
    <row r="26" spans="1:93" x14ac:dyDescent="0.25">
      <c r="A26" s="13" t="s">
        <v>101</v>
      </c>
      <c r="B26" s="13">
        <v>0</v>
      </c>
      <c r="C26" s="30" t="s">
        <v>102</v>
      </c>
      <c r="D26" s="31">
        <v>12.47</v>
      </c>
      <c r="E26" s="31">
        <v>148.30000000000001</v>
      </c>
      <c r="F26" s="31">
        <v>55.9</v>
      </c>
      <c r="G26" s="31">
        <f t="shared" si="0"/>
        <v>25.417305320037517</v>
      </c>
      <c r="H26" s="32">
        <v>1</v>
      </c>
      <c r="I26" s="31">
        <v>83.5</v>
      </c>
      <c r="J26" s="32">
        <v>2</v>
      </c>
      <c r="K26" s="31">
        <v>88.5</v>
      </c>
      <c r="L26" s="33">
        <f t="shared" si="1"/>
        <v>0.94350282485875703</v>
      </c>
      <c r="M26" s="33">
        <f t="shared" si="2"/>
        <v>0.56304787592717465</v>
      </c>
      <c r="N26" s="32">
        <v>1</v>
      </c>
      <c r="O26" s="31">
        <v>27.2</v>
      </c>
      <c r="P26" s="32">
        <v>2</v>
      </c>
      <c r="Q26" s="32">
        <v>2</v>
      </c>
      <c r="R26" s="13">
        <v>119</v>
      </c>
      <c r="S26" s="13">
        <v>75</v>
      </c>
      <c r="T26" s="32">
        <f t="shared" si="7"/>
        <v>89.652000000000001</v>
      </c>
      <c r="U26" s="13">
        <f t="shared" si="3"/>
        <v>44</v>
      </c>
      <c r="V26" s="13">
        <v>0</v>
      </c>
      <c r="W26" s="13">
        <v>2</v>
      </c>
      <c r="X26" s="13">
        <v>125</v>
      </c>
      <c r="Y26" s="13">
        <v>78</v>
      </c>
      <c r="Z26" s="32">
        <f t="shared" si="8"/>
        <v>93.650999999999996</v>
      </c>
      <c r="AA26" s="13">
        <f t="shared" si="4"/>
        <v>47</v>
      </c>
      <c r="AB26" s="13">
        <v>128</v>
      </c>
      <c r="AC26" s="13">
        <v>81</v>
      </c>
      <c r="AD26" s="32">
        <f t="shared" ref="AD26:AD61" si="14">AC26+(0.333*(AB26-AC26))</f>
        <v>96.650999999999996</v>
      </c>
      <c r="AE26" s="13">
        <f t="shared" ref="AE26:AE61" si="15">AB26-AC26</f>
        <v>47</v>
      </c>
      <c r="AF26" s="13">
        <v>7.4</v>
      </c>
      <c r="AG26" s="13">
        <v>55</v>
      </c>
      <c r="AH26" s="13">
        <v>37.799999999999997</v>
      </c>
      <c r="AI26" s="31">
        <f t="shared" si="9"/>
        <v>44.235700000000008</v>
      </c>
      <c r="AJ26" s="13">
        <v>39.799999999999997</v>
      </c>
      <c r="AK26" s="33">
        <f t="shared" si="10"/>
        <v>6.6333333333333329</v>
      </c>
      <c r="AL26" s="13">
        <v>4.7</v>
      </c>
      <c r="AM26" s="13">
        <v>0</v>
      </c>
      <c r="AN26" s="34">
        <v>0</v>
      </c>
      <c r="AO26" s="33">
        <f t="shared" si="11"/>
        <v>1.3856296296296295</v>
      </c>
      <c r="AP26" s="13">
        <v>4.4000000000000004</v>
      </c>
      <c r="AQ26" s="13">
        <v>1.38</v>
      </c>
      <c r="AR26" s="34">
        <v>1</v>
      </c>
      <c r="AS26" s="1">
        <v>1.38</v>
      </c>
      <c r="AT26" s="1">
        <v>0</v>
      </c>
      <c r="AU26" s="33">
        <v>2.3927272727272735</v>
      </c>
      <c r="AV26" s="13">
        <v>2</v>
      </c>
      <c r="AW26" s="31">
        <f>AV26*10</f>
        <v>20</v>
      </c>
      <c r="AX26" s="32">
        <v>2</v>
      </c>
      <c r="AY26" s="32">
        <v>136.96</v>
      </c>
      <c r="AZ26" s="31">
        <v>4.3899999999999997</v>
      </c>
      <c r="BA26" s="32">
        <v>56.51</v>
      </c>
      <c r="BB26" s="31">
        <v>3.79</v>
      </c>
      <c r="BC26" s="32">
        <v>78.98</v>
      </c>
      <c r="BD26" s="32">
        <v>49.35</v>
      </c>
      <c r="BE26" s="32">
        <v>227.58</v>
      </c>
      <c r="BF26" s="32">
        <v>27.02</v>
      </c>
      <c r="BG26" s="32">
        <v>8.93</v>
      </c>
      <c r="BH26" s="32">
        <v>103</v>
      </c>
      <c r="BI26" s="32">
        <v>74.5</v>
      </c>
      <c r="BJ26" s="32">
        <v>88.5</v>
      </c>
      <c r="BK26" s="32">
        <v>28.5</v>
      </c>
      <c r="BL26" s="32">
        <v>10.5</v>
      </c>
      <c r="BM26" s="32">
        <v>12.5</v>
      </c>
      <c r="BN26" s="36">
        <v>3</v>
      </c>
      <c r="BO26" s="36">
        <v>105.5</v>
      </c>
      <c r="BP26" s="36">
        <v>79</v>
      </c>
      <c r="BQ26" s="36">
        <v>93</v>
      </c>
      <c r="BR26" s="36">
        <v>26.5</v>
      </c>
      <c r="BS26" s="36">
        <v>3</v>
      </c>
      <c r="BT26" s="36">
        <v>5.5</v>
      </c>
      <c r="BU26" s="36">
        <v>1</v>
      </c>
      <c r="BV26" s="36">
        <v>110.5</v>
      </c>
      <c r="BW26" s="36">
        <v>79</v>
      </c>
      <c r="BX26" s="36">
        <v>93</v>
      </c>
      <c r="BY26" s="36">
        <v>31.5</v>
      </c>
      <c r="BZ26" s="36">
        <v>8.5</v>
      </c>
      <c r="CA26" s="36">
        <v>10.5</v>
      </c>
      <c r="CB26" s="36">
        <v>2.5</v>
      </c>
      <c r="CC26" s="31">
        <v>7.6</v>
      </c>
      <c r="CD26" s="31">
        <v>4.2</v>
      </c>
      <c r="CE26" s="56">
        <v>25</v>
      </c>
      <c r="CF26" s="32">
        <v>25.5</v>
      </c>
      <c r="CG26" s="32"/>
      <c r="CH26" s="32"/>
      <c r="CI26" s="32">
        <v>131.5</v>
      </c>
      <c r="CJ26" s="56">
        <v>80</v>
      </c>
      <c r="CK26" s="32">
        <v>79.5</v>
      </c>
      <c r="CL26" s="32">
        <v>147.5</v>
      </c>
      <c r="CM26" s="35">
        <v>7.6619999999999999</v>
      </c>
      <c r="CN26" s="35">
        <v>5.1219999999999999</v>
      </c>
      <c r="CO26" s="36">
        <v>76.614999999999995</v>
      </c>
    </row>
    <row r="27" spans="1:93" x14ac:dyDescent="0.25">
      <c r="A27" s="13" t="s">
        <v>103</v>
      </c>
      <c r="B27" s="13">
        <v>0</v>
      </c>
      <c r="C27" s="30" t="s">
        <v>104</v>
      </c>
      <c r="D27" s="31">
        <v>12.73</v>
      </c>
      <c r="E27" s="31">
        <v>151.4</v>
      </c>
      <c r="F27" s="31">
        <v>54.5</v>
      </c>
      <c r="G27" s="31">
        <f t="shared" si="0"/>
        <v>23.776326282743707</v>
      </c>
      <c r="H27" s="32">
        <v>1</v>
      </c>
      <c r="I27" s="31">
        <v>74</v>
      </c>
      <c r="J27" s="32">
        <v>2</v>
      </c>
      <c r="K27" s="31">
        <v>90</v>
      </c>
      <c r="L27" s="33">
        <f t="shared" si="1"/>
        <v>0.82222222222222219</v>
      </c>
      <c r="M27" s="33">
        <f t="shared" si="2"/>
        <v>0.48877146631439894</v>
      </c>
      <c r="N27" s="32">
        <v>0</v>
      </c>
      <c r="O27" s="31">
        <v>21.7</v>
      </c>
      <c r="P27" s="32">
        <v>2</v>
      </c>
      <c r="Q27" s="32">
        <v>2</v>
      </c>
      <c r="R27" s="13">
        <v>121</v>
      </c>
      <c r="S27" s="13">
        <v>62</v>
      </c>
      <c r="T27" s="32">
        <f t="shared" si="7"/>
        <v>81.647000000000006</v>
      </c>
      <c r="U27" s="13">
        <f t="shared" si="3"/>
        <v>59</v>
      </c>
      <c r="V27" s="13">
        <v>0</v>
      </c>
      <c r="W27" s="13">
        <v>0</v>
      </c>
      <c r="X27" s="13">
        <v>100</v>
      </c>
      <c r="Y27" s="13">
        <v>59</v>
      </c>
      <c r="Z27" s="32">
        <f t="shared" si="8"/>
        <v>72.653000000000006</v>
      </c>
      <c r="AA27" s="13">
        <f t="shared" si="4"/>
        <v>41</v>
      </c>
      <c r="AB27" s="13">
        <v>113</v>
      </c>
      <c r="AC27" s="13">
        <v>61</v>
      </c>
      <c r="AD27" s="32">
        <f t="shared" si="14"/>
        <v>78.316000000000003</v>
      </c>
      <c r="AE27" s="13">
        <f t="shared" si="15"/>
        <v>52</v>
      </c>
      <c r="AF27" s="13">
        <v>9.6</v>
      </c>
      <c r="AG27" s="13">
        <v>78</v>
      </c>
      <c r="AH27" s="13">
        <v>45.2</v>
      </c>
      <c r="AI27" s="31">
        <f t="shared" si="9"/>
        <v>47.777500000000003</v>
      </c>
      <c r="AJ27" s="13">
        <v>54.063000000000002</v>
      </c>
      <c r="AK27" s="33">
        <f t="shared" si="10"/>
        <v>9.0105000000000004</v>
      </c>
      <c r="AL27" s="13">
        <v>5.4</v>
      </c>
      <c r="AM27" s="13">
        <v>0</v>
      </c>
      <c r="AN27" s="34">
        <v>0</v>
      </c>
      <c r="AO27" s="33">
        <f t="shared" si="11"/>
        <v>2.1625200000000002</v>
      </c>
      <c r="AP27" s="13">
        <v>4.05</v>
      </c>
      <c r="AQ27" s="13">
        <v>0.7</v>
      </c>
      <c r="AR27" s="34">
        <v>0</v>
      </c>
      <c r="AS27" s="1">
        <v>1.56</v>
      </c>
      <c r="AT27" s="1">
        <v>0</v>
      </c>
      <c r="AU27" s="33">
        <v>2.1718181818181819</v>
      </c>
      <c r="AV27" s="13">
        <v>0.1</v>
      </c>
      <c r="AW27" s="31">
        <f>AV27*10</f>
        <v>1</v>
      </c>
      <c r="AX27" s="32">
        <v>1</v>
      </c>
      <c r="AY27" s="32">
        <v>142.04</v>
      </c>
      <c r="AZ27" s="31">
        <v>4.74</v>
      </c>
      <c r="BA27" s="32">
        <v>54</v>
      </c>
      <c r="BB27" s="31">
        <v>3.45</v>
      </c>
      <c r="BC27" s="32">
        <v>79.260000000000005</v>
      </c>
      <c r="BD27" s="32">
        <v>50.51</v>
      </c>
      <c r="BE27" s="32">
        <v>334.39</v>
      </c>
      <c r="BF27" s="32">
        <v>33.729999999999997</v>
      </c>
      <c r="BG27" s="32">
        <v>24.02</v>
      </c>
      <c r="BH27" s="32">
        <v>95</v>
      </c>
      <c r="BI27" s="32">
        <v>62.5</v>
      </c>
      <c r="BJ27" s="32">
        <v>76</v>
      </c>
      <c r="BK27" s="32">
        <v>32.5</v>
      </c>
      <c r="BL27" s="32">
        <v>-8.5</v>
      </c>
      <c r="BM27" s="32">
        <v>-13.5</v>
      </c>
      <c r="BN27" s="36">
        <v>-2.5</v>
      </c>
      <c r="BO27" s="36">
        <v>82</v>
      </c>
      <c r="BP27" s="36">
        <v>59</v>
      </c>
      <c r="BQ27" s="36">
        <v>69.5</v>
      </c>
      <c r="BR27" s="36">
        <v>23</v>
      </c>
      <c r="BS27" s="36">
        <v>0</v>
      </c>
      <c r="BT27" s="36">
        <v>-8</v>
      </c>
      <c r="BU27" s="36">
        <v>0</v>
      </c>
      <c r="BV27" s="36">
        <v>82.5</v>
      </c>
      <c r="BW27" s="36">
        <v>59</v>
      </c>
      <c r="BX27" s="36">
        <v>70</v>
      </c>
      <c r="BY27" s="36">
        <v>23.5</v>
      </c>
      <c r="BZ27" s="36">
        <v>16.5</v>
      </c>
      <c r="CA27" s="36">
        <v>9</v>
      </c>
      <c r="CB27" s="36">
        <v>3.5</v>
      </c>
      <c r="CC27" s="31">
        <v>5.8</v>
      </c>
      <c r="CD27" s="31">
        <v>4.5</v>
      </c>
      <c r="CE27" s="56">
        <v>33</v>
      </c>
      <c r="CF27" s="32">
        <v>19</v>
      </c>
      <c r="CG27" s="32"/>
      <c r="CH27" s="32"/>
      <c r="CI27" s="32">
        <v>134</v>
      </c>
      <c r="CJ27" s="56">
        <v>64</v>
      </c>
      <c r="CK27" s="32">
        <v>60</v>
      </c>
      <c r="CL27" s="32">
        <v>168.5</v>
      </c>
      <c r="CM27" s="35">
        <v>5.8940000000000001</v>
      </c>
      <c r="CN27" s="35">
        <v>3.9319999999999999</v>
      </c>
      <c r="CO27" s="36">
        <v>87.975999999999999</v>
      </c>
    </row>
    <row r="28" spans="1:93" x14ac:dyDescent="0.25">
      <c r="A28" s="13" t="s">
        <v>105</v>
      </c>
      <c r="B28" s="13">
        <v>0</v>
      </c>
      <c r="C28" s="30" t="s">
        <v>106</v>
      </c>
      <c r="D28" s="31">
        <v>13.19</v>
      </c>
      <c r="E28" s="31">
        <v>159.5</v>
      </c>
      <c r="F28" s="31">
        <v>44</v>
      </c>
      <c r="G28" s="31">
        <f t="shared" si="0"/>
        <v>17.295427521349044</v>
      </c>
      <c r="H28" s="32">
        <v>0</v>
      </c>
      <c r="I28" s="31">
        <v>66.599999999999994</v>
      </c>
      <c r="J28" s="32">
        <v>0</v>
      </c>
      <c r="K28" s="31">
        <v>84.8</v>
      </c>
      <c r="L28" s="33">
        <f t="shared" si="1"/>
        <v>0.785377358490566</v>
      </c>
      <c r="M28" s="33">
        <f t="shared" si="2"/>
        <v>0.41755485893416927</v>
      </c>
      <c r="N28" s="32">
        <v>0</v>
      </c>
      <c r="O28" s="31">
        <v>6.5</v>
      </c>
      <c r="P28" s="32">
        <v>3</v>
      </c>
      <c r="Q28" s="32">
        <v>4</v>
      </c>
      <c r="R28" s="13">
        <v>113</v>
      </c>
      <c r="S28" s="13">
        <v>63</v>
      </c>
      <c r="T28" s="32">
        <f t="shared" si="7"/>
        <v>79.650000000000006</v>
      </c>
      <c r="U28" s="13">
        <f t="shared" si="3"/>
        <v>50</v>
      </c>
      <c r="V28" s="13">
        <v>0</v>
      </c>
      <c r="W28" s="13">
        <v>0</v>
      </c>
      <c r="X28" s="13">
        <v>113</v>
      </c>
      <c r="Y28" s="13">
        <v>54</v>
      </c>
      <c r="Z28" s="32">
        <f t="shared" si="8"/>
        <v>73.647000000000006</v>
      </c>
      <c r="AA28" s="13">
        <f t="shared" si="4"/>
        <v>59</v>
      </c>
      <c r="AB28" s="13">
        <v>106</v>
      </c>
      <c r="AC28" s="13">
        <v>62</v>
      </c>
      <c r="AD28" s="32">
        <f t="shared" si="14"/>
        <v>76.652000000000001</v>
      </c>
      <c r="AE28" s="13">
        <f t="shared" si="15"/>
        <v>44</v>
      </c>
      <c r="AI28" s="31"/>
      <c r="AJ28" s="13">
        <v>106.25700000000001</v>
      </c>
      <c r="AK28" s="33">
        <f t="shared" si="10"/>
        <v>17.709500000000002</v>
      </c>
      <c r="AL28" s="13">
        <v>4.4000000000000004</v>
      </c>
      <c r="AM28" s="13">
        <v>0</v>
      </c>
      <c r="AN28" s="34">
        <v>0</v>
      </c>
      <c r="AO28" s="33">
        <f t="shared" si="11"/>
        <v>3.463191111111112</v>
      </c>
      <c r="AP28" s="13">
        <v>3.75</v>
      </c>
      <c r="AQ28" s="13">
        <v>0.19</v>
      </c>
      <c r="AR28" s="34">
        <v>0</v>
      </c>
      <c r="AS28" s="1">
        <v>1.46</v>
      </c>
      <c r="AT28" s="1">
        <v>0</v>
      </c>
      <c r="AU28" s="33">
        <v>2.2036363636363636</v>
      </c>
      <c r="AV28" s="13" t="s">
        <v>62</v>
      </c>
      <c r="AW28" s="13" t="s">
        <v>62</v>
      </c>
      <c r="AX28" s="32">
        <v>0</v>
      </c>
      <c r="AY28" s="32">
        <v>142.05000000000001</v>
      </c>
      <c r="AZ28" s="31">
        <v>4.1900000000000004</v>
      </c>
      <c r="BA28" s="32">
        <v>61.5</v>
      </c>
      <c r="BB28" s="31">
        <v>3.78</v>
      </c>
      <c r="BC28" s="32">
        <v>72.16</v>
      </c>
      <c r="BD28" s="32">
        <v>44.98</v>
      </c>
      <c r="BE28" s="32">
        <v>262.69</v>
      </c>
      <c r="BF28" s="32">
        <v>23.89</v>
      </c>
      <c r="BG28" s="32">
        <v>5.35</v>
      </c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1"/>
      <c r="CD28" s="31"/>
      <c r="CE28" s="58"/>
      <c r="CF28" s="32"/>
      <c r="CG28" s="32"/>
      <c r="CH28" s="32"/>
      <c r="CI28" s="32"/>
      <c r="CJ28" s="56"/>
      <c r="CK28" s="32"/>
      <c r="CL28" s="32"/>
      <c r="CM28" s="35">
        <v>5.843</v>
      </c>
      <c r="CN28" s="35">
        <v>4.1100000000000003</v>
      </c>
      <c r="CO28" s="36">
        <v>73.036000000000001</v>
      </c>
    </row>
    <row r="29" spans="1:93" x14ac:dyDescent="0.25">
      <c r="A29" s="13" t="s">
        <v>107</v>
      </c>
      <c r="B29" s="13">
        <v>0</v>
      </c>
      <c r="C29" s="30" t="s">
        <v>108</v>
      </c>
      <c r="D29" s="31">
        <v>12.65</v>
      </c>
      <c r="E29" s="31">
        <v>147.4</v>
      </c>
      <c r="F29" s="31">
        <v>34.200000000000003</v>
      </c>
      <c r="G29" s="31">
        <f t="shared" si="0"/>
        <v>15.740957234304609</v>
      </c>
      <c r="H29" s="32">
        <v>0</v>
      </c>
      <c r="I29" s="31">
        <v>58</v>
      </c>
      <c r="J29" s="32">
        <v>0</v>
      </c>
      <c r="K29" s="31">
        <v>73</v>
      </c>
      <c r="L29" s="33">
        <f t="shared" si="1"/>
        <v>0.79452054794520544</v>
      </c>
      <c r="M29" s="33">
        <f t="shared" si="2"/>
        <v>0.39348710990502034</v>
      </c>
      <c r="N29" s="32">
        <v>0</v>
      </c>
      <c r="O29" s="31">
        <v>6.1</v>
      </c>
      <c r="P29" s="32">
        <v>1</v>
      </c>
      <c r="Q29" s="32">
        <v>1</v>
      </c>
      <c r="R29" s="13">
        <v>113</v>
      </c>
      <c r="S29" s="13">
        <v>68</v>
      </c>
      <c r="T29" s="32">
        <f t="shared" si="7"/>
        <v>82.984999999999999</v>
      </c>
      <c r="U29" s="13">
        <f t="shared" si="3"/>
        <v>45</v>
      </c>
      <c r="V29" s="13">
        <v>0</v>
      </c>
      <c r="W29" s="13">
        <v>1</v>
      </c>
      <c r="X29" s="13">
        <v>106</v>
      </c>
      <c r="Y29" s="13">
        <v>66</v>
      </c>
      <c r="Z29" s="32">
        <f t="shared" si="8"/>
        <v>79.319999999999993</v>
      </c>
      <c r="AA29" s="13">
        <f t="shared" si="4"/>
        <v>40</v>
      </c>
      <c r="AB29" s="13">
        <v>107</v>
      </c>
      <c r="AC29" s="13">
        <v>81</v>
      </c>
      <c r="AD29" s="32">
        <f t="shared" si="14"/>
        <v>89.658000000000001</v>
      </c>
      <c r="AE29" s="13">
        <f t="shared" si="15"/>
        <v>26</v>
      </c>
      <c r="AF29" s="13">
        <v>7</v>
      </c>
      <c r="AG29" s="13">
        <v>51</v>
      </c>
      <c r="AH29" s="13">
        <v>36.4</v>
      </c>
      <c r="AI29" s="31">
        <f t="shared" si="9"/>
        <v>47.942599999999999</v>
      </c>
      <c r="AJ29" s="13" t="s">
        <v>55</v>
      </c>
      <c r="AK29" s="33"/>
      <c r="AL29" s="13" t="s">
        <v>55</v>
      </c>
      <c r="AM29" s="13" t="s">
        <v>55</v>
      </c>
      <c r="AN29" s="34" t="s">
        <v>55</v>
      </c>
      <c r="AO29" s="33"/>
      <c r="AP29" s="13" t="s">
        <v>55</v>
      </c>
      <c r="AR29" s="34"/>
      <c r="AT29" s="34"/>
      <c r="AU29" s="33"/>
      <c r="AW29" s="31">
        <f>AV29*10</f>
        <v>0</v>
      </c>
      <c r="AX29" s="32"/>
      <c r="AY29" s="34"/>
      <c r="AZ29" s="34"/>
      <c r="BA29" s="34"/>
      <c r="BB29" s="34"/>
      <c r="BC29" s="34"/>
      <c r="BD29" s="34"/>
      <c r="BE29" s="34"/>
      <c r="BF29" s="34"/>
      <c r="BG29" s="34"/>
      <c r="BH29" s="32">
        <v>100</v>
      </c>
      <c r="BI29" s="32">
        <v>79.5</v>
      </c>
      <c r="BJ29" s="32">
        <v>91</v>
      </c>
      <c r="BK29" s="32">
        <v>21.5</v>
      </c>
      <c r="BL29" s="32">
        <v>11</v>
      </c>
      <c r="BM29" s="32">
        <v>19.5</v>
      </c>
      <c r="BN29" s="36">
        <v>2</v>
      </c>
      <c r="BO29" s="36">
        <v>91.5</v>
      </c>
      <c r="BP29" s="36">
        <v>68.5</v>
      </c>
      <c r="BQ29" s="36">
        <v>81</v>
      </c>
      <c r="BR29" s="36">
        <v>23</v>
      </c>
      <c r="BS29" s="36">
        <v>8</v>
      </c>
      <c r="BT29" s="36">
        <v>15.5</v>
      </c>
      <c r="BU29" s="36">
        <v>1.5</v>
      </c>
      <c r="BV29" s="36">
        <v>98</v>
      </c>
      <c r="BW29" s="36">
        <v>67.5</v>
      </c>
      <c r="BX29" s="36">
        <v>81</v>
      </c>
      <c r="BY29" s="36">
        <v>30.5</v>
      </c>
      <c r="BZ29" s="36">
        <v>-9.5</v>
      </c>
      <c r="CA29" s="36">
        <v>-2</v>
      </c>
      <c r="CB29" s="36">
        <v>-2</v>
      </c>
      <c r="CC29" s="31">
        <v>7.8</v>
      </c>
      <c r="CD29" s="31">
        <v>4.3</v>
      </c>
      <c r="CE29" s="56">
        <v>18.5</v>
      </c>
      <c r="CF29" s="32">
        <v>24</v>
      </c>
      <c r="CG29" s="32"/>
      <c r="CH29" s="32"/>
      <c r="CI29" s="32">
        <v>122.5</v>
      </c>
      <c r="CJ29" s="56">
        <v>93.5</v>
      </c>
      <c r="CK29" s="32">
        <v>90.5</v>
      </c>
      <c r="CL29" s="32">
        <v>137</v>
      </c>
      <c r="CM29" s="35">
        <v>5.0570000000000004</v>
      </c>
      <c r="CN29" s="35">
        <v>4.22</v>
      </c>
      <c r="CO29" s="36">
        <v>48.622999999999998</v>
      </c>
    </row>
    <row r="30" spans="1:93" x14ac:dyDescent="0.25">
      <c r="A30" s="13" t="s">
        <v>109</v>
      </c>
      <c r="B30" s="13">
        <v>0</v>
      </c>
      <c r="C30" s="30" t="s">
        <v>110</v>
      </c>
      <c r="D30" s="31">
        <v>13.17</v>
      </c>
      <c r="E30" s="31">
        <v>165</v>
      </c>
      <c r="F30" s="31">
        <v>88.3</v>
      </c>
      <c r="G30" s="31">
        <f t="shared" si="0"/>
        <v>32.433425160697894</v>
      </c>
      <c r="H30" s="32">
        <v>2</v>
      </c>
      <c r="I30" s="31">
        <v>106</v>
      </c>
      <c r="J30" s="32">
        <v>2</v>
      </c>
      <c r="K30" s="31">
        <v>116</v>
      </c>
      <c r="L30" s="33">
        <f t="shared" si="1"/>
        <v>0.91379310344827591</v>
      </c>
      <c r="M30" s="33">
        <f t="shared" si="2"/>
        <v>0.64242424242424245</v>
      </c>
      <c r="N30" s="32">
        <v>2</v>
      </c>
      <c r="O30" s="31">
        <v>28</v>
      </c>
      <c r="P30" s="32">
        <v>4</v>
      </c>
      <c r="Q30" s="32">
        <v>4</v>
      </c>
      <c r="R30" s="13">
        <v>103</v>
      </c>
      <c r="S30" s="13">
        <v>68</v>
      </c>
      <c r="T30" s="32">
        <f t="shared" si="7"/>
        <v>79.655000000000001</v>
      </c>
      <c r="U30" s="13">
        <f t="shared" si="3"/>
        <v>35</v>
      </c>
      <c r="V30" s="13">
        <v>0</v>
      </c>
      <c r="W30" s="13">
        <v>1</v>
      </c>
      <c r="X30" s="13">
        <v>122</v>
      </c>
      <c r="Y30" s="13">
        <v>61</v>
      </c>
      <c r="Z30" s="32">
        <f t="shared" si="8"/>
        <v>81.313000000000002</v>
      </c>
      <c r="AA30" s="13">
        <f t="shared" si="4"/>
        <v>61</v>
      </c>
      <c r="AD30" s="32">
        <f t="shared" si="14"/>
        <v>0</v>
      </c>
      <c r="AE30" s="13">
        <f t="shared" si="15"/>
        <v>0</v>
      </c>
      <c r="AF30" s="13">
        <v>3</v>
      </c>
      <c r="AG30" s="13">
        <v>16</v>
      </c>
      <c r="AH30" s="13">
        <v>26.8</v>
      </c>
      <c r="AI30" s="31">
        <f t="shared" si="9"/>
        <v>32.314900000000002</v>
      </c>
      <c r="AJ30" s="13">
        <v>54.597000000000001</v>
      </c>
      <c r="AK30" s="33">
        <f t="shared" si="10"/>
        <v>9.0995000000000008</v>
      </c>
      <c r="AL30" s="13">
        <v>4.5</v>
      </c>
      <c r="AM30" s="13">
        <v>0</v>
      </c>
      <c r="AN30" s="34">
        <v>0</v>
      </c>
      <c r="AO30" s="33">
        <f t="shared" si="11"/>
        <v>1.8199000000000003</v>
      </c>
      <c r="AP30" s="13">
        <v>4.25</v>
      </c>
      <c r="AQ30" s="13">
        <v>0.95</v>
      </c>
      <c r="AR30" s="34">
        <v>0</v>
      </c>
      <c r="AS30" s="1">
        <v>1.34</v>
      </c>
      <c r="AT30" s="1">
        <v>0</v>
      </c>
      <c r="AU30" s="33">
        <v>2.4781818181818185</v>
      </c>
      <c r="AV30" s="13">
        <v>2.6</v>
      </c>
      <c r="AW30" s="31">
        <f>AV30*10</f>
        <v>26</v>
      </c>
      <c r="AX30" s="32">
        <v>2</v>
      </c>
      <c r="AY30" s="32">
        <v>140.59</v>
      </c>
      <c r="AZ30" s="31">
        <v>4.74</v>
      </c>
      <c r="BA30" s="32">
        <v>67.87</v>
      </c>
      <c r="BB30" s="31">
        <v>3.03</v>
      </c>
      <c r="BC30" s="32">
        <v>81.67</v>
      </c>
      <c r="BD30" s="32">
        <v>45.82</v>
      </c>
      <c r="BE30" s="32">
        <v>226.32</v>
      </c>
      <c r="BF30" s="32">
        <v>23.9</v>
      </c>
      <c r="BG30" s="32">
        <v>11</v>
      </c>
      <c r="BH30" s="32">
        <v>88</v>
      </c>
      <c r="BI30" s="32">
        <v>68</v>
      </c>
      <c r="BJ30" s="32">
        <v>70</v>
      </c>
      <c r="BK30" s="32">
        <v>20</v>
      </c>
      <c r="BL30" s="32">
        <v>-24.5</v>
      </c>
      <c r="BM30" s="32">
        <v>-27.5</v>
      </c>
      <c r="BN30" s="36">
        <v>-5</v>
      </c>
      <c r="BO30" s="36">
        <v>96</v>
      </c>
      <c r="BP30" s="36">
        <v>61</v>
      </c>
      <c r="BQ30" s="36">
        <v>73.5</v>
      </c>
      <c r="BR30" s="36">
        <v>35</v>
      </c>
      <c r="BS30" s="36">
        <v>-21.5</v>
      </c>
      <c r="BT30" s="36">
        <v>-25.5</v>
      </c>
      <c r="BU30" s="36">
        <v>-7.5</v>
      </c>
      <c r="BV30" s="36">
        <v>105</v>
      </c>
      <c r="BW30" s="36">
        <v>61</v>
      </c>
      <c r="BX30" s="36">
        <v>77</v>
      </c>
      <c r="BY30" s="36">
        <v>44</v>
      </c>
      <c r="BZ30" s="36">
        <v>-10.5</v>
      </c>
      <c r="CA30" s="36">
        <v>-18</v>
      </c>
      <c r="CB30" s="36">
        <v>-4</v>
      </c>
      <c r="CC30" s="31">
        <v>6.5</v>
      </c>
      <c r="CD30" s="31">
        <v>4.7</v>
      </c>
      <c r="CE30" s="56">
        <v>20.5</v>
      </c>
      <c r="CF30" s="32">
        <v>36.5</v>
      </c>
      <c r="CG30" s="32"/>
      <c r="CH30" s="32"/>
      <c r="CI30" s="32">
        <v>178</v>
      </c>
      <c r="CJ30" s="56">
        <v>68</v>
      </c>
      <c r="CK30" s="32">
        <v>59.5</v>
      </c>
      <c r="CL30" s="32">
        <v>190</v>
      </c>
      <c r="CM30" s="35">
        <v>8.3740000000000006</v>
      </c>
      <c r="CN30" s="35">
        <v>4.29</v>
      </c>
      <c r="CO30" s="36">
        <v>104.68</v>
      </c>
    </row>
    <row r="31" spans="1:93" x14ac:dyDescent="0.25">
      <c r="A31" s="13" t="s">
        <v>111</v>
      </c>
      <c r="B31" s="13">
        <v>0</v>
      </c>
      <c r="C31" s="30" t="s">
        <v>112</v>
      </c>
      <c r="D31" s="31">
        <v>12.71</v>
      </c>
      <c r="E31" s="31">
        <v>148.5</v>
      </c>
      <c r="F31" s="31">
        <v>49.9</v>
      </c>
      <c r="G31" s="31">
        <f t="shared" si="0"/>
        <v>22.628076500130366</v>
      </c>
      <c r="H31" s="32">
        <v>1</v>
      </c>
      <c r="I31" s="31">
        <v>79.3</v>
      </c>
      <c r="J31" s="32">
        <v>2</v>
      </c>
      <c r="K31" s="31">
        <v>86</v>
      </c>
      <c r="L31" s="33">
        <f t="shared" si="1"/>
        <v>0.92209302325581388</v>
      </c>
      <c r="M31" s="33">
        <f t="shared" si="2"/>
        <v>0.53400673400673404</v>
      </c>
      <c r="N31" s="32">
        <v>1</v>
      </c>
      <c r="O31" s="31">
        <v>21.3</v>
      </c>
      <c r="P31" s="32">
        <v>3</v>
      </c>
      <c r="Q31" s="32">
        <v>2</v>
      </c>
      <c r="R31" s="13">
        <v>116</v>
      </c>
      <c r="S31" s="13">
        <v>70</v>
      </c>
      <c r="T31" s="32">
        <f t="shared" si="7"/>
        <v>85.317999999999998</v>
      </c>
      <c r="U31" s="13">
        <f t="shared" si="3"/>
        <v>46</v>
      </c>
      <c r="V31" s="13">
        <v>0</v>
      </c>
      <c r="W31" s="13">
        <v>1</v>
      </c>
      <c r="X31" s="13">
        <v>108</v>
      </c>
      <c r="Y31" s="13">
        <v>61</v>
      </c>
      <c r="Z31" s="32">
        <f t="shared" si="8"/>
        <v>76.650999999999996</v>
      </c>
      <c r="AA31" s="13">
        <f t="shared" si="4"/>
        <v>47</v>
      </c>
      <c r="AB31" s="13">
        <v>110</v>
      </c>
      <c r="AC31" s="13">
        <v>73</v>
      </c>
      <c r="AD31" s="32">
        <f t="shared" si="14"/>
        <v>85.320999999999998</v>
      </c>
      <c r="AE31" s="13">
        <f t="shared" si="15"/>
        <v>37</v>
      </c>
      <c r="AF31" s="13">
        <v>8</v>
      </c>
      <c r="AG31" s="13">
        <v>61</v>
      </c>
      <c r="AH31" s="13">
        <v>39.9</v>
      </c>
      <c r="AI31" s="31">
        <f t="shared" si="9"/>
        <v>46.2697</v>
      </c>
      <c r="AJ31" s="13">
        <v>79.882999999999996</v>
      </c>
      <c r="AK31" s="33">
        <f t="shared" si="10"/>
        <v>13.313833333333333</v>
      </c>
      <c r="AL31" s="13">
        <v>5.0999999999999996</v>
      </c>
      <c r="AM31" s="13">
        <v>0</v>
      </c>
      <c r="AN31" s="34">
        <v>0</v>
      </c>
      <c r="AO31" s="33">
        <f t="shared" si="11"/>
        <v>3.0178022222222221</v>
      </c>
      <c r="AP31" s="13">
        <v>5.24</v>
      </c>
      <c r="AQ31" s="13">
        <v>0.93</v>
      </c>
      <c r="AR31" s="34">
        <v>0</v>
      </c>
      <c r="AS31" s="1">
        <v>1.62</v>
      </c>
      <c r="AT31" s="1">
        <v>0</v>
      </c>
      <c r="AU31" s="33">
        <v>3.1972727272727273</v>
      </c>
      <c r="AV31" s="13">
        <v>0.6</v>
      </c>
      <c r="AW31" s="31">
        <f>AV31*10</f>
        <v>6</v>
      </c>
      <c r="AX31" s="32">
        <v>2</v>
      </c>
      <c r="AY31" s="32">
        <v>139.19</v>
      </c>
      <c r="AZ31" s="31">
        <v>5.16</v>
      </c>
      <c r="BA31" s="32">
        <v>47.34</v>
      </c>
      <c r="BB31" s="31">
        <v>4.09</v>
      </c>
      <c r="BC31" s="32">
        <v>74.47</v>
      </c>
      <c r="BD31" s="32">
        <v>47.11</v>
      </c>
      <c r="BE31" s="32">
        <v>303.82</v>
      </c>
      <c r="BF31" s="32">
        <v>30.57</v>
      </c>
      <c r="BG31" s="32">
        <v>6.58</v>
      </c>
      <c r="BH31" s="32">
        <v>101.5</v>
      </c>
      <c r="BI31" s="32">
        <v>71.5</v>
      </c>
      <c r="BJ31" s="32">
        <v>86.5</v>
      </c>
      <c r="BK31" s="32">
        <v>30</v>
      </c>
      <c r="BL31" s="32">
        <v>17</v>
      </c>
      <c r="BM31" s="32">
        <v>22</v>
      </c>
      <c r="BN31" s="36">
        <v>5</v>
      </c>
      <c r="BO31" s="36">
        <v>94.5</v>
      </c>
      <c r="BP31" s="36">
        <v>61.5</v>
      </c>
      <c r="BQ31" s="36">
        <v>76.5</v>
      </c>
      <c r="BR31" s="36">
        <v>33</v>
      </c>
      <c r="BS31" s="36">
        <v>18</v>
      </c>
      <c r="BT31" s="36">
        <v>15.5</v>
      </c>
      <c r="BU31" s="36">
        <v>6</v>
      </c>
      <c r="BV31" s="36">
        <v>101.5</v>
      </c>
      <c r="BW31" s="36">
        <v>61.5</v>
      </c>
      <c r="BX31" s="36">
        <v>77</v>
      </c>
      <c r="BY31" s="36">
        <v>40</v>
      </c>
      <c r="BZ31" s="36">
        <v>3.5</v>
      </c>
      <c r="CA31" s="36">
        <v>2</v>
      </c>
      <c r="CB31" s="36">
        <v>1.5</v>
      </c>
      <c r="CC31" s="31">
        <v>7</v>
      </c>
      <c r="CD31" s="31">
        <v>4.0999999999999996</v>
      </c>
      <c r="CE31" s="56">
        <v>24.5</v>
      </c>
      <c r="CF31" s="32">
        <v>32</v>
      </c>
      <c r="CG31" s="32"/>
      <c r="CH31" s="32"/>
      <c r="CI31" s="32">
        <v>129</v>
      </c>
      <c r="CJ31" s="56">
        <v>85</v>
      </c>
      <c r="CK31" s="32">
        <v>72</v>
      </c>
      <c r="CL31" s="32">
        <v>134.5</v>
      </c>
      <c r="CM31" s="35">
        <v>7.282</v>
      </c>
      <c r="CN31" s="35">
        <v>5.1079999999999997</v>
      </c>
      <c r="CO31" s="36">
        <v>78.299000000000007</v>
      </c>
    </row>
    <row r="32" spans="1:93" x14ac:dyDescent="0.25">
      <c r="A32" s="13" t="s">
        <v>113</v>
      </c>
      <c r="B32" s="13">
        <v>0</v>
      </c>
      <c r="C32" s="30" t="s">
        <v>114</v>
      </c>
      <c r="D32" s="31">
        <v>12.94</v>
      </c>
      <c r="E32" s="31">
        <v>152</v>
      </c>
      <c r="F32" s="31">
        <v>37.799999999999997</v>
      </c>
      <c r="G32" s="31">
        <f t="shared" si="0"/>
        <v>16.36080332409972</v>
      </c>
      <c r="H32" s="32">
        <v>0</v>
      </c>
      <c r="I32" s="31">
        <v>62.3</v>
      </c>
      <c r="J32" s="32">
        <v>0</v>
      </c>
      <c r="K32" s="31">
        <v>77.099999999999994</v>
      </c>
      <c r="L32" s="33">
        <f t="shared" si="1"/>
        <v>0.80804150453955903</v>
      </c>
      <c r="M32" s="33">
        <f t="shared" si="2"/>
        <v>0.40986842105263155</v>
      </c>
      <c r="N32" s="32">
        <v>0</v>
      </c>
      <c r="O32" s="31">
        <v>13.1</v>
      </c>
      <c r="P32" s="32">
        <v>2</v>
      </c>
      <c r="Q32" s="32">
        <v>3</v>
      </c>
      <c r="R32" s="13">
        <v>104</v>
      </c>
      <c r="S32" s="13">
        <v>62</v>
      </c>
      <c r="T32" s="32">
        <f t="shared" si="7"/>
        <v>75.986000000000004</v>
      </c>
      <c r="U32" s="13">
        <f t="shared" si="3"/>
        <v>42</v>
      </c>
      <c r="V32" s="13">
        <v>0</v>
      </c>
      <c r="W32" s="13">
        <v>0</v>
      </c>
      <c r="X32" s="13">
        <v>107</v>
      </c>
      <c r="Y32" s="13">
        <v>58</v>
      </c>
      <c r="Z32" s="32">
        <f t="shared" si="8"/>
        <v>74.317000000000007</v>
      </c>
      <c r="AA32" s="13">
        <f t="shared" si="4"/>
        <v>49</v>
      </c>
      <c r="AB32" s="13">
        <v>101</v>
      </c>
      <c r="AC32" s="13">
        <v>76</v>
      </c>
      <c r="AD32" s="32">
        <f t="shared" si="14"/>
        <v>84.325000000000003</v>
      </c>
      <c r="AE32" s="13">
        <f t="shared" si="15"/>
        <v>25</v>
      </c>
      <c r="AF32" s="13">
        <v>9.3000000000000007</v>
      </c>
      <c r="AG32" s="13">
        <v>75</v>
      </c>
      <c r="AH32" s="13">
        <v>44.5</v>
      </c>
      <c r="AI32" s="31">
        <f t="shared" si="9"/>
        <v>50.641400000000004</v>
      </c>
      <c r="AJ32" s="13">
        <v>25.704000000000001</v>
      </c>
      <c r="AK32" s="33">
        <f t="shared" si="10"/>
        <v>4.2839999999999998</v>
      </c>
      <c r="AL32" s="13">
        <v>5.2</v>
      </c>
      <c r="AM32" s="13">
        <v>0</v>
      </c>
      <c r="AN32" s="34">
        <v>0</v>
      </c>
      <c r="AO32" s="33">
        <f t="shared" si="11"/>
        <v>0.99008000000000007</v>
      </c>
      <c r="AP32" s="13">
        <v>5.22</v>
      </c>
      <c r="AQ32" s="13">
        <v>0.43</v>
      </c>
      <c r="AR32" s="34">
        <v>0</v>
      </c>
      <c r="AS32" s="1">
        <v>2.09</v>
      </c>
      <c r="AT32" s="1">
        <v>0</v>
      </c>
      <c r="AU32" s="33">
        <v>2.9345454545454546</v>
      </c>
      <c r="AV32" s="13" t="s">
        <v>62</v>
      </c>
      <c r="AW32" s="13" t="s">
        <v>62</v>
      </c>
      <c r="AX32" s="32">
        <v>0</v>
      </c>
      <c r="AY32" s="32">
        <v>139.19</v>
      </c>
      <c r="AZ32" s="31">
        <v>4.72</v>
      </c>
      <c r="BA32" s="32">
        <v>49.53</v>
      </c>
      <c r="BB32" s="31">
        <v>4.1500000000000004</v>
      </c>
      <c r="BC32" s="32">
        <v>71.89</v>
      </c>
      <c r="BD32" s="32">
        <v>44.55</v>
      </c>
      <c r="BE32" s="32">
        <v>221.9</v>
      </c>
      <c r="BF32" s="32">
        <v>20.9</v>
      </c>
      <c r="BG32" s="32">
        <v>8.2899999999999991</v>
      </c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1">
        <v>5.8</v>
      </c>
      <c r="CD32" s="31">
        <v>3.5</v>
      </c>
      <c r="CE32" s="58"/>
      <c r="CF32" s="32"/>
      <c r="CG32" s="32"/>
      <c r="CH32" s="32"/>
      <c r="CI32" s="32"/>
      <c r="CJ32" s="56"/>
      <c r="CK32" s="32"/>
      <c r="CL32" s="32"/>
      <c r="CM32" s="35">
        <v>5.04</v>
      </c>
      <c r="CN32" s="35">
        <v>3.9159999999999999</v>
      </c>
      <c r="CO32" s="36">
        <v>63.005000000000003</v>
      </c>
    </row>
    <row r="33" spans="1:93" x14ac:dyDescent="0.25">
      <c r="A33" s="13" t="s">
        <v>115</v>
      </c>
      <c r="B33" s="13">
        <v>0</v>
      </c>
      <c r="C33" s="30" t="s">
        <v>116</v>
      </c>
      <c r="D33" s="31">
        <v>12.88</v>
      </c>
      <c r="E33" s="31">
        <v>164</v>
      </c>
      <c r="F33" s="31">
        <v>51.9</v>
      </c>
      <c r="G33" s="31">
        <f t="shared" si="0"/>
        <v>19.296549672813804</v>
      </c>
      <c r="H33" s="32">
        <v>0</v>
      </c>
      <c r="I33" s="31">
        <v>78</v>
      </c>
      <c r="J33" s="32">
        <v>2</v>
      </c>
      <c r="K33" s="31">
        <v>90.8</v>
      </c>
      <c r="L33" s="33">
        <f t="shared" si="1"/>
        <v>0.8590308370044053</v>
      </c>
      <c r="M33" s="33">
        <f t="shared" si="2"/>
        <v>0.47560975609756095</v>
      </c>
      <c r="N33" s="32">
        <v>0</v>
      </c>
      <c r="O33" s="31">
        <v>13.6</v>
      </c>
      <c r="P33" s="32">
        <v>4</v>
      </c>
      <c r="Q33" s="32">
        <v>3</v>
      </c>
      <c r="R33" s="13">
        <v>113</v>
      </c>
      <c r="S33" s="13">
        <v>68</v>
      </c>
      <c r="T33" s="32">
        <f t="shared" si="7"/>
        <v>82.984999999999999</v>
      </c>
      <c r="U33" s="13">
        <f t="shared" si="3"/>
        <v>45</v>
      </c>
      <c r="V33" s="13">
        <v>0</v>
      </c>
      <c r="W33" s="13">
        <v>1</v>
      </c>
      <c r="X33" s="13">
        <v>123</v>
      </c>
      <c r="Y33" s="13">
        <v>69</v>
      </c>
      <c r="Z33" s="32">
        <f t="shared" si="8"/>
        <v>86.981999999999999</v>
      </c>
      <c r="AA33" s="13">
        <f t="shared" si="4"/>
        <v>54</v>
      </c>
      <c r="AB33" s="13">
        <v>111</v>
      </c>
      <c r="AC33" s="13">
        <v>76</v>
      </c>
      <c r="AD33" s="32">
        <f t="shared" si="14"/>
        <v>87.655000000000001</v>
      </c>
      <c r="AE33" s="13">
        <f t="shared" si="15"/>
        <v>35</v>
      </c>
      <c r="AF33" s="13">
        <v>5.9</v>
      </c>
      <c r="AG33" s="13">
        <v>41</v>
      </c>
      <c r="AH33" s="13">
        <v>32.9</v>
      </c>
      <c r="AI33" s="31">
        <f t="shared" si="9"/>
        <v>43.035700000000006</v>
      </c>
      <c r="AJ33" s="13">
        <v>85.100999999999999</v>
      </c>
      <c r="AK33" s="33">
        <f t="shared" si="10"/>
        <v>14.1835</v>
      </c>
      <c r="AL33" s="13">
        <v>5.2</v>
      </c>
      <c r="AM33" s="13">
        <v>0</v>
      </c>
      <c r="AN33" s="34">
        <v>0</v>
      </c>
      <c r="AO33" s="33">
        <f t="shared" si="11"/>
        <v>3.2779644444444451</v>
      </c>
      <c r="AP33" s="13">
        <v>4.3</v>
      </c>
      <c r="AQ33" s="13">
        <v>0.44</v>
      </c>
      <c r="AR33" s="34">
        <v>0</v>
      </c>
      <c r="AS33" s="1">
        <v>1.59</v>
      </c>
      <c r="AT33" s="1">
        <v>0</v>
      </c>
      <c r="AU33" s="33">
        <v>2.5099999999999998</v>
      </c>
      <c r="AV33" s="13" t="s">
        <v>62</v>
      </c>
      <c r="AW33" s="13" t="s">
        <v>62</v>
      </c>
      <c r="AX33" s="32">
        <v>0</v>
      </c>
      <c r="AY33" s="32">
        <v>141.47999999999999</v>
      </c>
      <c r="AZ33" s="31">
        <v>5.94</v>
      </c>
      <c r="BA33" s="32">
        <v>58.58</v>
      </c>
      <c r="BB33" s="31">
        <v>3.38</v>
      </c>
      <c r="BC33" s="32">
        <v>75.819999999999993</v>
      </c>
      <c r="BD33" s="32">
        <v>46.28</v>
      </c>
      <c r="BE33" s="32">
        <v>284.69</v>
      </c>
      <c r="BF33" s="32">
        <v>24.27</v>
      </c>
      <c r="BG33" s="32">
        <v>10.91</v>
      </c>
      <c r="BH33" s="32">
        <v>96</v>
      </c>
      <c r="BI33" s="32">
        <v>69.5</v>
      </c>
      <c r="BJ33" s="32">
        <v>83.5</v>
      </c>
      <c r="BK33" s="32">
        <v>26.5</v>
      </c>
      <c r="BL33" s="32">
        <v>7.5</v>
      </c>
      <c r="BM33" s="32">
        <v>6.5</v>
      </c>
      <c r="BN33" s="36">
        <v>2</v>
      </c>
      <c r="BO33" s="36">
        <v>102</v>
      </c>
      <c r="BP33" s="36">
        <v>69.5</v>
      </c>
      <c r="BQ33" s="36">
        <v>85.5</v>
      </c>
      <c r="BR33" s="36">
        <v>32.5</v>
      </c>
      <c r="BS33" s="36">
        <v>4.5</v>
      </c>
      <c r="BT33" s="36">
        <v>-0.5</v>
      </c>
      <c r="BU33" s="36">
        <v>1.5</v>
      </c>
      <c r="BV33" s="36">
        <v>109.5</v>
      </c>
      <c r="BW33" s="36">
        <v>69.5</v>
      </c>
      <c r="BX33" s="36">
        <v>84</v>
      </c>
      <c r="BY33" s="36">
        <v>40</v>
      </c>
      <c r="BZ33" s="36">
        <v>1</v>
      </c>
      <c r="CA33" s="36">
        <v>-2.5</v>
      </c>
      <c r="CB33" s="36">
        <v>0.5</v>
      </c>
      <c r="CC33" s="31">
        <v>6.2</v>
      </c>
      <c r="CD33" s="31">
        <v>3.5</v>
      </c>
      <c r="CE33" s="56">
        <v>24.5</v>
      </c>
      <c r="CF33" s="32">
        <v>32.5</v>
      </c>
      <c r="CG33" s="32"/>
      <c r="CH33" s="32"/>
      <c r="CI33" s="32">
        <v>143.5</v>
      </c>
      <c r="CJ33" s="56">
        <v>73.5</v>
      </c>
      <c r="CK33" s="32">
        <v>67.5</v>
      </c>
      <c r="CL33" s="32">
        <v>156</v>
      </c>
      <c r="CM33" s="35">
        <v>6.0170000000000003</v>
      </c>
      <c r="CN33" s="35">
        <v>3.8719999999999999</v>
      </c>
      <c r="CO33" s="36">
        <v>82.430999999999997</v>
      </c>
    </row>
    <row r="34" spans="1:93" x14ac:dyDescent="0.25">
      <c r="A34" s="13" t="s">
        <v>117</v>
      </c>
      <c r="B34" s="13">
        <v>0</v>
      </c>
      <c r="C34" s="30" t="s">
        <v>118</v>
      </c>
      <c r="D34" s="31">
        <v>12.93</v>
      </c>
      <c r="E34" s="31">
        <v>157</v>
      </c>
      <c r="F34" s="31">
        <v>42.6</v>
      </c>
      <c r="G34" s="31">
        <f t="shared" si="0"/>
        <v>17.282648383301552</v>
      </c>
      <c r="H34" s="32">
        <v>0</v>
      </c>
      <c r="I34" s="31">
        <v>65</v>
      </c>
      <c r="J34" s="32">
        <v>0</v>
      </c>
      <c r="K34" s="31">
        <v>72</v>
      </c>
      <c r="L34" s="33">
        <f t="shared" si="1"/>
        <v>0.90277777777777779</v>
      </c>
      <c r="M34" s="33">
        <f t="shared" si="2"/>
        <v>0.4140127388535032</v>
      </c>
      <c r="N34" s="32">
        <v>0</v>
      </c>
      <c r="O34" s="31">
        <v>8.3000000000000007</v>
      </c>
      <c r="P34" s="32">
        <v>3</v>
      </c>
      <c r="Q34" s="32">
        <v>2</v>
      </c>
      <c r="R34" s="13">
        <v>111</v>
      </c>
      <c r="S34" s="13">
        <v>70</v>
      </c>
      <c r="T34" s="32">
        <f t="shared" si="7"/>
        <v>83.653000000000006</v>
      </c>
      <c r="U34" s="13">
        <f t="shared" si="3"/>
        <v>41</v>
      </c>
      <c r="V34" s="13">
        <v>0</v>
      </c>
      <c r="W34" s="13">
        <v>1</v>
      </c>
      <c r="X34" s="13">
        <v>111</v>
      </c>
      <c r="Y34" s="13">
        <v>58</v>
      </c>
      <c r="Z34" s="32">
        <f t="shared" si="8"/>
        <v>75.649000000000001</v>
      </c>
      <c r="AA34" s="13">
        <f t="shared" si="4"/>
        <v>53</v>
      </c>
      <c r="AB34" s="13">
        <v>117</v>
      </c>
      <c r="AC34" s="13">
        <v>76</v>
      </c>
      <c r="AD34" s="32">
        <f t="shared" si="14"/>
        <v>89.653000000000006</v>
      </c>
      <c r="AE34" s="13">
        <f t="shared" si="15"/>
        <v>41</v>
      </c>
      <c r="AI34" s="31"/>
      <c r="AJ34" s="13" t="s">
        <v>55</v>
      </c>
      <c r="AK34" s="33"/>
      <c r="AL34" s="13" t="s">
        <v>55</v>
      </c>
      <c r="AM34" s="13" t="s">
        <v>55</v>
      </c>
      <c r="AN34" s="34" t="s">
        <v>55</v>
      </c>
      <c r="AO34" s="33"/>
      <c r="AP34" s="13" t="s">
        <v>55</v>
      </c>
      <c r="AR34" s="34"/>
      <c r="AT34" s="34"/>
      <c r="AU34" s="33"/>
      <c r="AW34" s="31"/>
      <c r="AX34" s="32"/>
      <c r="AY34" s="34"/>
      <c r="AZ34" s="34"/>
      <c r="BA34" s="34"/>
      <c r="BB34" s="34"/>
      <c r="BC34" s="34"/>
      <c r="BD34" s="34"/>
      <c r="BE34" s="34"/>
      <c r="BF34" s="34"/>
      <c r="BG34" s="34"/>
      <c r="BH34" s="32">
        <v>94</v>
      </c>
      <c r="BI34" s="32">
        <v>71</v>
      </c>
      <c r="BJ34" s="32">
        <v>82.5</v>
      </c>
      <c r="BK34" s="32">
        <v>23</v>
      </c>
      <c r="BL34" s="32">
        <v>-3</v>
      </c>
      <c r="BM34" s="32">
        <v>-2</v>
      </c>
      <c r="BN34" s="36">
        <v>-0.5</v>
      </c>
      <c r="BO34" s="36">
        <v>89</v>
      </c>
      <c r="BP34" s="36">
        <v>59.5</v>
      </c>
      <c r="BQ34" s="36">
        <v>74</v>
      </c>
      <c r="BR34" s="36">
        <v>29.5</v>
      </c>
      <c r="BS34" s="36">
        <v>-11.5</v>
      </c>
      <c r="BT34" s="36">
        <v>-11</v>
      </c>
      <c r="BU34" s="36">
        <v>-3.5</v>
      </c>
      <c r="BV34" s="36">
        <v>96.5</v>
      </c>
      <c r="BW34" s="36">
        <v>59.5</v>
      </c>
      <c r="BX34" s="36">
        <v>70</v>
      </c>
      <c r="BY34" s="36">
        <v>37</v>
      </c>
      <c r="BZ34" s="36">
        <v>-8</v>
      </c>
      <c r="CA34" s="36">
        <v>-10</v>
      </c>
      <c r="CB34" s="36">
        <v>-2.5</v>
      </c>
      <c r="CC34" s="31">
        <v>8.8000000000000007</v>
      </c>
      <c r="CD34" s="31">
        <v>4</v>
      </c>
      <c r="CE34" s="56">
        <v>22.5</v>
      </c>
      <c r="CF34" s="32">
        <v>31</v>
      </c>
      <c r="CG34" s="32"/>
      <c r="CH34" s="32"/>
      <c r="CI34" s="32">
        <v>143.5</v>
      </c>
      <c r="CJ34" s="56">
        <v>77</v>
      </c>
      <c r="CK34" s="32">
        <v>71</v>
      </c>
      <c r="CL34" s="32">
        <v>157</v>
      </c>
      <c r="CM34" s="35">
        <v>6.5090000000000003</v>
      </c>
      <c r="CN34" s="35">
        <v>4.6870000000000003</v>
      </c>
      <c r="CO34" s="36">
        <v>66.415000000000006</v>
      </c>
    </row>
    <row r="35" spans="1:93" x14ac:dyDescent="0.25">
      <c r="A35" s="13" t="s">
        <v>119</v>
      </c>
      <c r="B35" s="13">
        <v>0</v>
      </c>
      <c r="C35" s="30" t="s">
        <v>120</v>
      </c>
      <c r="D35" s="31">
        <v>13.64</v>
      </c>
      <c r="E35" s="31">
        <v>170.9</v>
      </c>
      <c r="F35" s="31">
        <v>65.599999999999994</v>
      </c>
      <c r="G35" s="31">
        <f t="shared" si="0"/>
        <v>22.460515201762874</v>
      </c>
      <c r="H35" s="32">
        <v>1</v>
      </c>
      <c r="I35" s="31">
        <v>73</v>
      </c>
      <c r="J35" s="32">
        <v>1</v>
      </c>
      <c r="K35" s="31">
        <v>94</v>
      </c>
      <c r="L35" s="33">
        <f t="shared" si="1"/>
        <v>0.77659574468085102</v>
      </c>
      <c r="M35" s="33">
        <f t="shared" si="2"/>
        <v>0.42715038033937974</v>
      </c>
      <c r="N35" s="32">
        <v>0</v>
      </c>
      <c r="O35" s="31">
        <v>15.5</v>
      </c>
      <c r="P35" s="32">
        <v>4</v>
      </c>
      <c r="Q35" s="32">
        <v>4</v>
      </c>
      <c r="R35" s="13">
        <v>125</v>
      </c>
      <c r="S35" s="13">
        <v>76</v>
      </c>
      <c r="T35" s="32">
        <f t="shared" si="7"/>
        <v>92.317000000000007</v>
      </c>
      <c r="U35" s="13">
        <f t="shared" si="3"/>
        <v>49</v>
      </c>
      <c r="V35" s="13">
        <v>0</v>
      </c>
      <c r="W35" s="13">
        <v>2</v>
      </c>
      <c r="X35" s="13">
        <v>115</v>
      </c>
      <c r="Y35" s="13">
        <v>63</v>
      </c>
      <c r="Z35" s="32">
        <f t="shared" si="8"/>
        <v>80.316000000000003</v>
      </c>
      <c r="AA35" s="13">
        <f t="shared" si="4"/>
        <v>52</v>
      </c>
      <c r="AB35" s="13">
        <v>112</v>
      </c>
      <c r="AC35" s="13">
        <v>76</v>
      </c>
      <c r="AD35" s="32">
        <f t="shared" si="14"/>
        <v>87.988</v>
      </c>
      <c r="AE35" s="13">
        <f t="shared" si="15"/>
        <v>36</v>
      </c>
      <c r="AF35" s="13">
        <v>8.9</v>
      </c>
      <c r="AG35" s="13">
        <v>70</v>
      </c>
      <c r="AH35" s="13">
        <v>43.3</v>
      </c>
      <c r="AI35" s="31">
        <f t="shared" si="9"/>
        <v>44.454799999999999</v>
      </c>
      <c r="AJ35" s="13">
        <v>145.815</v>
      </c>
      <c r="AK35" s="33">
        <f t="shared" si="10"/>
        <v>24.302499999999998</v>
      </c>
      <c r="AL35" s="13">
        <v>6.1</v>
      </c>
      <c r="AM35" s="34">
        <v>1</v>
      </c>
      <c r="AN35" s="34">
        <v>1</v>
      </c>
      <c r="AO35" s="33">
        <f t="shared" si="11"/>
        <v>6.5886777777777761</v>
      </c>
      <c r="AP35" s="13">
        <v>3.64</v>
      </c>
      <c r="AQ35" s="13">
        <v>0.3</v>
      </c>
      <c r="AR35" s="34">
        <v>0</v>
      </c>
      <c r="AS35" s="1">
        <v>1.39</v>
      </c>
      <c r="AT35" s="1">
        <v>0</v>
      </c>
      <c r="AU35" s="33">
        <v>2.1136363636363638</v>
      </c>
      <c r="AV35" s="8">
        <v>79.7</v>
      </c>
      <c r="AW35" s="31">
        <f t="shared" ref="AW35:AW40" si="16">AV35*10</f>
        <v>797</v>
      </c>
      <c r="AX35" s="32">
        <v>2</v>
      </c>
      <c r="AY35" s="32">
        <v>139.63999999999999</v>
      </c>
      <c r="AZ35" s="31">
        <v>4.93</v>
      </c>
      <c r="BA35" s="32">
        <v>74.290000000000006</v>
      </c>
      <c r="BB35" s="31">
        <v>4.26</v>
      </c>
      <c r="BC35" s="32">
        <v>81.55</v>
      </c>
      <c r="BD35" s="32">
        <v>49.57</v>
      </c>
      <c r="BE35" s="32">
        <v>214.71</v>
      </c>
      <c r="BF35" s="32">
        <v>37.5</v>
      </c>
      <c r="BG35" s="32">
        <v>13.59</v>
      </c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1"/>
      <c r="CD35" s="31"/>
      <c r="CE35" s="58"/>
      <c r="CF35" s="32"/>
      <c r="CG35" s="32"/>
      <c r="CH35" s="32"/>
      <c r="CI35" s="32"/>
      <c r="CJ35" s="56"/>
      <c r="CK35" s="32"/>
      <c r="CL35" s="32"/>
      <c r="CM35" s="35">
        <v>8.7140000000000004</v>
      </c>
      <c r="CN35" s="35">
        <v>4.9160000000000004</v>
      </c>
      <c r="CO35" s="36">
        <v>108.928</v>
      </c>
    </row>
    <row r="36" spans="1:93" x14ac:dyDescent="0.25">
      <c r="A36" s="13" t="s">
        <v>121</v>
      </c>
      <c r="B36" s="13">
        <v>0</v>
      </c>
      <c r="C36" s="30" t="s">
        <v>122</v>
      </c>
      <c r="D36" s="31">
        <v>13.63</v>
      </c>
      <c r="E36" s="31">
        <v>160.19999999999999</v>
      </c>
      <c r="F36" s="31">
        <v>59.3</v>
      </c>
      <c r="G36" s="31">
        <f t="shared" si="0"/>
        <v>23.106260744606075</v>
      </c>
      <c r="H36" s="32">
        <v>1</v>
      </c>
      <c r="I36" s="31">
        <v>84</v>
      </c>
      <c r="J36" s="32">
        <v>2</v>
      </c>
      <c r="K36" s="31">
        <v>92</v>
      </c>
      <c r="L36" s="33">
        <f t="shared" si="1"/>
        <v>0.91304347826086951</v>
      </c>
      <c r="M36" s="33">
        <f t="shared" si="2"/>
        <v>0.52434456928838957</v>
      </c>
      <c r="N36" s="32">
        <v>1</v>
      </c>
      <c r="O36" s="31">
        <v>17.600000000000001</v>
      </c>
      <c r="P36" s="32">
        <v>4</v>
      </c>
      <c r="Q36" s="32">
        <v>4</v>
      </c>
      <c r="R36" s="13">
        <v>113</v>
      </c>
      <c r="S36" s="13">
        <v>75</v>
      </c>
      <c r="T36" s="32">
        <f t="shared" si="7"/>
        <v>87.653999999999996</v>
      </c>
      <c r="U36" s="13">
        <f t="shared" si="3"/>
        <v>38</v>
      </c>
      <c r="V36" s="13">
        <v>0</v>
      </c>
      <c r="W36" s="13">
        <v>2</v>
      </c>
      <c r="X36" s="13">
        <v>106</v>
      </c>
      <c r="Y36" s="13">
        <v>67</v>
      </c>
      <c r="Z36" s="32">
        <f t="shared" si="8"/>
        <v>79.986999999999995</v>
      </c>
      <c r="AA36" s="13">
        <f t="shared" si="4"/>
        <v>39</v>
      </c>
      <c r="AB36" s="13">
        <v>80</v>
      </c>
      <c r="AC36" s="13">
        <v>64</v>
      </c>
      <c r="AD36" s="32">
        <f t="shared" si="14"/>
        <v>69.328000000000003</v>
      </c>
      <c r="AE36" s="13">
        <f t="shared" si="15"/>
        <v>16</v>
      </c>
      <c r="AF36" s="13">
        <v>6</v>
      </c>
      <c r="AG36" s="13">
        <v>41</v>
      </c>
      <c r="AH36" s="13">
        <v>32.9</v>
      </c>
      <c r="AI36" s="31">
        <f t="shared" si="9"/>
        <v>41.577900000000007</v>
      </c>
      <c r="AJ36" s="13">
        <v>48.734000000000002</v>
      </c>
      <c r="AK36" s="33">
        <f t="shared" si="10"/>
        <v>8.1223333333333336</v>
      </c>
      <c r="AL36" s="13">
        <v>5</v>
      </c>
      <c r="AM36" s="13">
        <v>0</v>
      </c>
      <c r="AN36" s="34">
        <v>0</v>
      </c>
      <c r="AO36" s="33">
        <f t="shared" si="11"/>
        <v>1.8049629629629629</v>
      </c>
      <c r="AP36" s="13">
        <v>4.43</v>
      </c>
      <c r="AQ36" s="13">
        <v>0.83</v>
      </c>
      <c r="AR36" s="34">
        <v>0</v>
      </c>
      <c r="AS36" s="1">
        <v>1.64</v>
      </c>
      <c r="AT36" s="1">
        <v>0</v>
      </c>
      <c r="AU36" s="33">
        <v>2.4127272727272731</v>
      </c>
      <c r="AV36" s="13">
        <v>0.1</v>
      </c>
      <c r="AW36" s="31">
        <f t="shared" si="16"/>
        <v>1</v>
      </c>
      <c r="AX36" s="32">
        <v>1</v>
      </c>
      <c r="AY36" s="32">
        <v>140.44999999999999</v>
      </c>
      <c r="AZ36" s="31">
        <v>4.84</v>
      </c>
      <c r="BA36" s="32">
        <v>54.06</v>
      </c>
      <c r="BB36" s="31">
        <v>3.54</v>
      </c>
      <c r="BC36" s="32">
        <v>75.040000000000006</v>
      </c>
      <c r="BD36" s="32">
        <v>46.32</v>
      </c>
      <c r="BE36" s="32">
        <v>526.63</v>
      </c>
      <c r="BF36" s="32">
        <v>30.31</v>
      </c>
      <c r="BG36" s="32">
        <v>8.25</v>
      </c>
      <c r="BH36" s="32">
        <v>97</v>
      </c>
      <c r="BI36" s="32">
        <v>76.5</v>
      </c>
      <c r="BJ36" s="32">
        <v>87.5</v>
      </c>
      <c r="BK36" s="32">
        <v>20.5</v>
      </c>
      <c r="BL36" s="32">
        <v>-2</v>
      </c>
      <c r="BM36" s="32">
        <v>10</v>
      </c>
      <c r="BN36" s="36">
        <v>0</v>
      </c>
      <c r="BO36" s="36">
        <v>90</v>
      </c>
      <c r="BP36" s="36">
        <v>68</v>
      </c>
      <c r="BQ36" s="36">
        <v>79</v>
      </c>
      <c r="BR36" s="36">
        <v>22</v>
      </c>
      <c r="BS36" s="36">
        <v>-3.5</v>
      </c>
      <c r="BT36" s="36">
        <v>2.5</v>
      </c>
      <c r="BU36" s="36">
        <v>-1</v>
      </c>
      <c r="BV36" s="36">
        <v>93</v>
      </c>
      <c r="BW36" s="36">
        <v>67.5</v>
      </c>
      <c r="BX36" s="36">
        <v>80</v>
      </c>
      <c r="BY36" s="36">
        <v>25.5</v>
      </c>
      <c r="BZ36" s="36">
        <v>1</v>
      </c>
      <c r="CA36" s="36">
        <v>8.5</v>
      </c>
      <c r="CB36" s="36">
        <v>0</v>
      </c>
      <c r="CC36" s="31">
        <v>6.8</v>
      </c>
      <c r="CD36" s="31">
        <v>4.9000000000000004</v>
      </c>
      <c r="CE36" s="56">
        <v>20</v>
      </c>
      <c r="CF36" s="32">
        <v>20.5</v>
      </c>
      <c r="CG36" s="32"/>
      <c r="CH36" s="32"/>
      <c r="CI36" s="32">
        <v>142</v>
      </c>
      <c r="CJ36" s="56">
        <v>99</v>
      </c>
      <c r="CK36" s="32">
        <v>89.5</v>
      </c>
      <c r="CL36" s="32">
        <v>125.5</v>
      </c>
      <c r="CM36" s="35">
        <v>6.6719999999999997</v>
      </c>
      <c r="CN36" s="35">
        <v>4.1420000000000003</v>
      </c>
      <c r="CO36" s="36">
        <v>70.974000000000004</v>
      </c>
    </row>
    <row r="37" spans="1:93" x14ac:dyDescent="0.25">
      <c r="A37" s="13" t="s">
        <v>123</v>
      </c>
      <c r="B37" s="13">
        <v>0</v>
      </c>
      <c r="C37" s="30" t="s">
        <v>124</v>
      </c>
      <c r="D37" s="31">
        <v>13.88</v>
      </c>
      <c r="E37" s="31">
        <v>166</v>
      </c>
      <c r="F37" s="31">
        <v>48.1</v>
      </c>
      <c r="G37" s="31">
        <f t="shared" si="0"/>
        <v>17.455363623167369</v>
      </c>
      <c r="H37" s="32">
        <v>0</v>
      </c>
      <c r="I37" s="31">
        <v>63.5</v>
      </c>
      <c r="J37" s="32">
        <v>0</v>
      </c>
      <c r="K37" s="31">
        <v>80.7</v>
      </c>
      <c r="L37" s="33">
        <f t="shared" si="1"/>
        <v>0.78686493184634443</v>
      </c>
      <c r="M37" s="33">
        <f t="shared" si="2"/>
        <v>0.38253012048192769</v>
      </c>
      <c r="N37" s="32">
        <v>0</v>
      </c>
      <c r="O37" s="31">
        <v>10.4</v>
      </c>
      <c r="P37" s="32">
        <v>4</v>
      </c>
      <c r="Q37" s="32">
        <v>4</v>
      </c>
      <c r="R37" s="13">
        <v>102</v>
      </c>
      <c r="S37" s="13">
        <v>61</v>
      </c>
      <c r="T37" s="32">
        <f t="shared" si="7"/>
        <v>74.653000000000006</v>
      </c>
      <c r="U37" s="13">
        <f t="shared" si="3"/>
        <v>41</v>
      </c>
      <c r="V37" s="13">
        <v>0</v>
      </c>
      <c r="W37" s="13">
        <v>0</v>
      </c>
      <c r="X37" s="13">
        <v>104</v>
      </c>
      <c r="Y37" s="13">
        <v>59</v>
      </c>
      <c r="Z37" s="32">
        <f t="shared" si="8"/>
        <v>73.984999999999999</v>
      </c>
      <c r="AA37" s="13">
        <f t="shared" si="4"/>
        <v>45</v>
      </c>
      <c r="AB37" s="13">
        <v>104</v>
      </c>
      <c r="AC37" s="13">
        <v>69</v>
      </c>
      <c r="AD37" s="32">
        <f t="shared" si="14"/>
        <v>80.655000000000001</v>
      </c>
      <c r="AE37" s="13">
        <f t="shared" si="15"/>
        <v>35</v>
      </c>
      <c r="AI37" s="31"/>
      <c r="AJ37" s="13">
        <v>130.37299999999999</v>
      </c>
      <c r="AK37" s="33">
        <f t="shared" si="10"/>
        <v>21.728833333333331</v>
      </c>
      <c r="AL37" s="13">
        <v>4.4000000000000004</v>
      </c>
      <c r="AM37" s="13">
        <v>0</v>
      </c>
      <c r="AN37" s="34">
        <v>0</v>
      </c>
      <c r="AO37" s="33">
        <f t="shared" si="11"/>
        <v>4.2491940740740741</v>
      </c>
      <c r="AP37" s="13">
        <v>2.88</v>
      </c>
      <c r="AQ37" s="13">
        <v>0.72</v>
      </c>
      <c r="AR37" s="34">
        <v>0</v>
      </c>
      <c r="AS37" s="1">
        <v>1.93</v>
      </c>
      <c r="AT37" s="1">
        <v>0</v>
      </c>
      <c r="AU37" s="33">
        <v>0.6227272727272728</v>
      </c>
      <c r="AV37" s="13">
        <v>0.1</v>
      </c>
      <c r="AW37" s="31">
        <f t="shared" si="16"/>
        <v>1</v>
      </c>
      <c r="AX37" s="32">
        <v>1</v>
      </c>
      <c r="AY37" s="32">
        <v>139.41</v>
      </c>
      <c r="AZ37" s="31">
        <v>4.7699999999999996</v>
      </c>
      <c r="BA37" s="32">
        <v>59.69</v>
      </c>
      <c r="BB37" s="31">
        <v>3.81</v>
      </c>
      <c r="BC37" s="32">
        <v>75.58</v>
      </c>
      <c r="BD37" s="32">
        <v>46.89</v>
      </c>
      <c r="BE37" s="32">
        <v>433.35</v>
      </c>
      <c r="BF37" s="32">
        <v>47.87</v>
      </c>
      <c r="BG37" s="32">
        <v>9.76</v>
      </c>
      <c r="BH37" s="32">
        <v>89.5</v>
      </c>
      <c r="BI37" s="32">
        <v>63.5</v>
      </c>
      <c r="BJ37" s="32">
        <v>77.5</v>
      </c>
      <c r="BK37" s="32">
        <v>26</v>
      </c>
      <c r="BL37" s="32">
        <v>17</v>
      </c>
      <c r="BM37" s="32">
        <v>26.5</v>
      </c>
      <c r="BN37" s="36">
        <v>4.5</v>
      </c>
      <c r="BO37" s="36">
        <v>89.5</v>
      </c>
      <c r="BP37" s="36">
        <v>59.5</v>
      </c>
      <c r="BQ37" s="36">
        <v>71</v>
      </c>
      <c r="BR37" s="36">
        <v>30</v>
      </c>
      <c r="BS37" s="36">
        <v>9.5</v>
      </c>
      <c r="BT37" s="36">
        <v>12</v>
      </c>
      <c r="BU37" s="36">
        <v>3</v>
      </c>
      <c r="BV37" s="36">
        <v>97</v>
      </c>
      <c r="BW37" s="36">
        <v>58.5</v>
      </c>
      <c r="BX37" s="36">
        <v>75</v>
      </c>
      <c r="BY37" s="36">
        <v>38.5</v>
      </c>
      <c r="BZ37" s="36">
        <v>2.5</v>
      </c>
      <c r="CA37" s="36">
        <v>10</v>
      </c>
      <c r="CB37" s="36">
        <v>1</v>
      </c>
      <c r="CC37" s="31">
        <v>5.0999999999999996</v>
      </c>
      <c r="CD37" s="31">
        <v>4.8</v>
      </c>
      <c r="CE37" s="56">
        <v>21.5</v>
      </c>
      <c r="CF37" s="32">
        <v>28.5</v>
      </c>
      <c r="CG37" s="32"/>
      <c r="CH37" s="32"/>
      <c r="CI37" s="32">
        <v>141</v>
      </c>
      <c r="CJ37" s="56">
        <v>94.5</v>
      </c>
      <c r="CK37" s="32">
        <v>90</v>
      </c>
      <c r="CL37" s="32">
        <v>121.5</v>
      </c>
      <c r="CM37" s="35">
        <v>7.9059999999999997</v>
      </c>
      <c r="CN37" s="35">
        <v>5.218</v>
      </c>
      <c r="CO37" s="36">
        <v>79.855999999999995</v>
      </c>
    </row>
    <row r="38" spans="1:93" x14ac:dyDescent="0.25">
      <c r="A38" s="13" t="s">
        <v>125</v>
      </c>
      <c r="B38" s="13">
        <v>0</v>
      </c>
      <c r="C38" s="30" t="s">
        <v>126</v>
      </c>
      <c r="D38" s="31">
        <v>13.72</v>
      </c>
      <c r="E38" s="31">
        <v>145.5</v>
      </c>
      <c r="F38" s="31">
        <v>37.299999999999997</v>
      </c>
      <c r="G38" s="31">
        <f t="shared" si="0"/>
        <v>17.619064489082554</v>
      </c>
      <c r="H38" s="32">
        <v>0</v>
      </c>
      <c r="I38" s="31">
        <v>61.5</v>
      </c>
      <c r="J38" s="32">
        <v>0</v>
      </c>
      <c r="K38" s="31">
        <v>77.099999999999994</v>
      </c>
      <c r="L38" s="33">
        <f t="shared" si="1"/>
        <v>0.7976653696498055</v>
      </c>
      <c r="M38" s="33">
        <f t="shared" si="2"/>
        <v>0.42268041237113402</v>
      </c>
      <c r="N38" s="32">
        <v>0</v>
      </c>
      <c r="O38" s="31">
        <v>8.6</v>
      </c>
      <c r="P38" s="32">
        <v>5</v>
      </c>
      <c r="Q38" s="32">
        <v>2</v>
      </c>
      <c r="R38" s="13">
        <v>111</v>
      </c>
      <c r="S38" s="13">
        <v>59</v>
      </c>
      <c r="T38" s="32">
        <f t="shared" si="7"/>
        <v>76.316000000000003</v>
      </c>
      <c r="U38" s="13">
        <f t="shared" si="3"/>
        <v>52</v>
      </c>
      <c r="V38" s="13">
        <v>0</v>
      </c>
      <c r="W38" s="13">
        <v>0</v>
      </c>
      <c r="X38" s="13">
        <v>106</v>
      </c>
      <c r="Y38" s="13">
        <v>59</v>
      </c>
      <c r="Z38" s="32">
        <f t="shared" si="8"/>
        <v>74.650999999999996</v>
      </c>
      <c r="AA38" s="13">
        <f t="shared" si="4"/>
        <v>47</v>
      </c>
      <c r="AB38" s="13">
        <v>106</v>
      </c>
      <c r="AC38" s="13">
        <v>66</v>
      </c>
      <c r="AD38" s="32">
        <f t="shared" si="14"/>
        <v>79.319999999999993</v>
      </c>
      <c r="AE38" s="13">
        <f t="shared" si="15"/>
        <v>40</v>
      </c>
      <c r="AF38" s="13">
        <v>10.3</v>
      </c>
      <c r="AG38" s="13">
        <v>86</v>
      </c>
      <c r="AH38" s="13">
        <v>48</v>
      </c>
      <c r="AI38" s="31">
        <f t="shared" si="9"/>
        <v>52.301900000000003</v>
      </c>
      <c r="AJ38" s="13">
        <v>30.093</v>
      </c>
      <c r="AK38" s="33">
        <f t="shared" si="10"/>
        <v>5.0155000000000003</v>
      </c>
      <c r="AL38" s="13">
        <v>4.9000000000000004</v>
      </c>
      <c r="AM38" s="13">
        <v>0</v>
      </c>
      <c r="AN38" s="34">
        <v>0</v>
      </c>
      <c r="AO38" s="33">
        <f t="shared" si="11"/>
        <v>1.0922644444444445</v>
      </c>
      <c r="AP38" s="13">
        <v>4.54</v>
      </c>
      <c r="AQ38" s="13">
        <v>0.49</v>
      </c>
      <c r="AR38" s="34">
        <v>0</v>
      </c>
      <c r="AS38" s="1">
        <v>1.74</v>
      </c>
      <c r="AT38" s="1">
        <v>0</v>
      </c>
      <c r="AU38" s="33">
        <v>2.5772727272727272</v>
      </c>
      <c r="AV38" s="13">
        <v>0.2</v>
      </c>
      <c r="AW38" s="31">
        <f t="shared" si="16"/>
        <v>2</v>
      </c>
      <c r="AX38" s="32">
        <v>1</v>
      </c>
      <c r="AY38" s="32">
        <v>140.79</v>
      </c>
      <c r="AZ38" s="31">
        <v>4.34</v>
      </c>
      <c r="BA38" s="32">
        <v>69.349999999999994</v>
      </c>
      <c r="BB38" s="31">
        <v>5.09</v>
      </c>
      <c r="BC38" s="32">
        <v>83.01</v>
      </c>
      <c r="BD38" s="32">
        <v>51.51</v>
      </c>
      <c r="BE38" s="32">
        <v>264.31</v>
      </c>
      <c r="BF38" s="32">
        <v>24.79</v>
      </c>
      <c r="BG38" s="32">
        <v>9.65</v>
      </c>
      <c r="BH38" s="32">
        <v>97</v>
      </c>
      <c r="BI38" s="32">
        <v>60</v>
      </c>
      <c r="BJ38" s="32">
        <v>76</v>
      </c>
      <c r="BK38" s="32">
        <v>37</v>
      </c>
      <c r="BL38" s="32">
        <v>23.5</v>
      </c>
      <c r="BM38" s="32">
        <v>15</v>
      </c>
      <c r="BN38" s="36">
        <v>8.5</v>
      </c>
      <c r="BO38" s="36">
        <v>85</v>
      </c>
      <c r="BP38" s="36">
        <v>59</v>
      </c>
      <c r="BQ38" s="36">
        <v>69</v>
      </c>
      <c r="BR38" s="36">
        <v>26</v>
      </c>
      <c r="BS38" s="36">
        <v>-13</v>
      </c>
      <c r="BT38" s="36">
        <v>-21.5</v>
      </c>
      <c r="BU38" s="36">
        <v>-3.5</v>
      </c>
      <c r="BV38" s="36">
        <v>92</v>
      </c>
      <c r="BW38" s="36">
        <v>59</v>
      </c>
      <c r="BX38" s="36">
        <v>71</v>
      </c>
      <c r="BY38" s="36">
        <v>33</v>
      </c>
      <c r="BZ38" s="36">
        <v>-7.5</v>
      </c>
      <c r="CA38" s="36">
        <v>-15</v>
      </c>
      <c r="CB38" s="36">
        <v>-2</v>
      </c>
      <c r="CC38" s="31">
        <v>8.6999999999999993</v>
      </c>
      <c r="CD38" s="31">
        <v>3.8</v>
      </c>
      <c r="CE38" s="56">
        <v>29</v>
      </c>
      <c r="CF38" s="32">
        <v>27</v>
      </c>
      <c r="CG38" s="32"/>
      <c r="CH38" s="32"/>
      <c r="CI38" s="32">
        <v>140.5</v>
      </c>
      <c r="CJ38" s="56">
        <v>59.5</v>
      </c>
      <c r="CK38" s="32">
        <v>59.5</v>
      </c>
      <c r="CL38" s="32">
        <v>184</v>
      </c>
      <c r="CM38" s="35">
        <v>6.0389999999999997</v>
      </c>
      <c r="CN38" s="35">
        <v>4.8310000000000004</v>
      </c>
      <c r="CO38" s="36">
        <v>71.894000000000005</v>
      </c>
    </row>
    <row r="39" spans="1:93" x14ac:dyDescent="0.25">
      <c r="A39" s="13" t="s">
        <v>127</v>
      </c>
      <c r="B39" s="13">
        <v>0</v>
      </c>
      <c r="C39" s="30" t="s">
        <v>128</v>
      </c>
      <c r="D39" s="31">
        <v>12.3</v>
      </c>
      <c r="E39" s="31">
        <v>143.5</v>
      </c>
      <c r="F39" s="31">
        <v>38.700000000000003</v>
      </c>
      <c r="G39" s="31">
        <f t="shared" si="0"/>
        <v>18.793478128907722</v>
      </c>
      <c r="H39" s="32">
        <v>0</v>
      </c>
      <c r="I39" s="31">
        <v>67.5</v>
      </c>
      <c r="J39" s="32">
        <v>1</v>
      </c>
      <c r="K39" s="31">
        <v>77</v>
      </c>
      <c r="L39" s="33">
        <f t="shared" si="1"/>
        <v>0.87662337662337664</v>
      </c>
      <c r="M39" s="33">
        <f t="shared" si="2"/>
        <v>0.47038327526132406</v>
      </c>
      <c r="N39" s="32">
        <v>0</v>
      </c>
      <c r="O39" s="31">
        <v>12</v>
      </c>
      <c r="P39" s="32">
        <v>2</v>
      </c>
      <c r="Q39" s="32">
        <v>2</v>
      </c>
      <c r="R39" s="13">
        <v>115</v>
      </c>
      <c r="S39" s="13">
        <v>70</v>
      </c>
      <c r="T39" s="32">
        <f t="shared" si="7"/>
        <v>84.984999999999999</v>
      </c>
      <c r="U39" s="13">
        <f t="shared" si="3"/>
        <v>45</v>
      </c>
      <c r="V39" s="13">
        <v>0</v>
      </c>
      <c r="W39" s="13">
        <v>1</v>
      </c>
      <c r="X39" s="13">
        <v>108</v>
      </c>
      <c r="Y39" s="13">
        <v>60</v>
      </c>
      <c r="Z39" s="32">
        <f t="shared" si="8"/>
        <v>75.984000000000009</v>
      </c>
      <c r="AA39" s="13">
        <f t="shared" si="4"/>
        <v>48</v>
      </c>
      <c r="AB39" s="13">
        <v>113</v>
      </c>
      <c r="AC39" s="13">
        <v>80</v>
      </c>
      <c r="AD39" s="32">
        <f t="shared" si="14"/>
        <v>90.989000000000004</v>
      </c>
      <c r="AE39" s="13">
        <f t="shared" si="15"/>
        <v>33</v>
      </c>
      <c r="AF39" s="13">
        <v>9.3000000000000007</v>
      </c>
      <c r="AG39" s="13">
        <v>75</v>
      </c>
      <c r="AH39" s="13">
        <v>44.5</v>
      </c>
      <c r="AI39" s="31">
        <f t="shared" si="9"/>
        <v>50.464100000000002</v>
      </c>
      <c r="AJ39" s="13">
        <v>27.812999999999999</v>
      </c>
      <c r="AK39" s="33">
        <f t="shared" si="10"/>
        <v>4.6354999999999995</v>
      </c>
      <c r="AL39" s="13">
        <v>4.8</v>
      </c>
      <c r="AM39" s="13">
        <v>0</v>
      </c>
      <c r="AN39" s="34">
        <v>0</v>
      </c>
      <c r="AO39" s="33">
        <f t="shared" si="11"/>
        <v>0.98890666666666649</v>
      </c>
      <c r="AP39" s="13">
        <v>4.3899999999999997</v>
      </c>
      <c r="AQ39" s="13">
        <v>0.57999999999999996</v>
      </c>
      <c r="AR39" s="34">
        <v>0</v>
      </c>
      <c r="AS39" s="1">
        <v>1.61</v>
      </c>
      <c r="AT39" s="1">
        <v>0</v>
      </c>
      <c r="AU39" s="33">
        <v>2.5163636363636357</v>
      </c>
      <c r="AV39" s="8">
        <v>3.6</v>
      </c>
      <c r="AW39" s="31">
        <f t="shared" si="16"/>
        <v>36</v>
      </c>
      <c r="AX39" s="32">
        <v>2</v>
      </c>
      <c r="AY39" s="32">
        <v>142.49</v>
      </c>
      <c r="AZ39" s="31">
        <v>4.7</v>
      </c>
      <c r="BA39" s="32">
        <v>57.16</v>
      </c>
      <c r="BB39" s="31">
        <v>2.6</v>
      </c>
      <c r="BC39" s="32">
        <v>84.71</v>
      </c>
      <c r="BD39" s="32">
        <v>53.61</v>
      </c>
      <c r="BE39" s="32">
        <v>301.70999999999998</v>
      </c>
      <c r="BF39" s="32">
        <v>31.84</v>
      </c>
      <c r="BG39" s="32">
        <v>9.39</v>
      </c>
      <c r="BH39" s="32">
        <v>97</v>
      </c>
      <c r="BI39" s="32">
        <v>71</v>
      </c>
      <c r="BJ39" s="32">
        <v>84</v>
      </c>
      <c r="BK39" s="32">
        <v>26</v>
      </c>
      <c r="BL39" s="32">
        <v>7</v>
      </c>
      <c r="BM39" s="32">
        <v>10.5</v>
      </c>
      <c r="BN39" s="36">
        <v>2</v>
      </c>
      <c r="BO39" s="36">
        <v>88.5</v>
      </c>
      <c r="BP39" s="36">
        <v>61.5</v>
      </c>
      <c r="BQ39" s="36">
        <v>76</v>
      </c>
      <c r="BR39" s="36">
        <v>27</v>
      </c>
      <c r="BS39" s="36">
        <v>1</v>
      </c>
      <c r="BT39" s="36">
        <v>3.5</v>
      </c>
      <c r="BU39" s="36">
        <v>0.5</v>
      </c>
      <c r="BV39" s="36">
        <v>89.5</v>
      </c>
      <c r="BW39" s="36">
        <v>61</v>
      </c>
      <c r="BX39" s="36">
        <v>76</v>
      </c>
      <c r="BY39" s="36">
        <v>28.5</v>
      </c>
      <c r="BZ39" s="36">
        <v>26.5</v>
      </c>
      <c r="CA39" s="36">
        <v>28.5</v>
      </c>
      <c r="CB39" s="36">
        <v>7</v>
      </c>
      <c r="CC39" s="31">
        <v>7.2</v>
      </c>
      <c r="CD39" s="31">
        <v>3.8</v>
      </c>
      <c r="CE39" s="56">
        <v>24.5</v>
      </c>
      <c r="CF39" s="32">
        <v>20</v>
      </c>
      <c r="CG39" s="32"/>
      <c r="CH39" s="32"/>
      <c r="CI39" s="32">
        <v>128.5</v>
      </c>
      <c r="CJ39" s="56">
        <v>82.5</v>
      </c>
      <c r="CK39" s="32">
        <v>80</v>
      </c>
      <c r="CL39" s="32">
        <v>139</v>
      </c>
      <c r="CM39" s="35">
        <v>4.8899999999999997</v>
      </c>
      <c r="CN39" s="35">
        <v>3.9079999999999999</v>
      </c>
      <c r="CO39" s="36">
        <v>51.478000000000002</v>
      </c>
    </row>
    <row r="40" spans="1:93" x14ac:dyDescent="0.25">
      <c r="A40" s="13" t="s">
        <v>129</v>
      </c>
      <c r="B40" s="13">
        <v>0</v>
      </c>
      <c r="C40" s="30" t="s">
        <v>130</v>
      </c>
      <c r="D40" s="31">
        <v>11.75</v>
      </c>
      <c r="E40" s="31">
        <v>154.5</v>
      </c>
      <c r="F40" s="31">
        <v>47.5</v>
      </c>
      <c r="G40" s="31">
        <f t="shared" si="0"/>
        <v>19.899246970601482</v>
      </c>
      <c r="H40" s="32">
        <v>0</v>
      </c>
      <c r="I40" s="31">
        <v>68.5</v>
      </c>
      <c r="J40" s="32">
        <v>1</v>
      </c>
      <c r="K40" s="31">
        <v>86</v>
      </c>
      <c r="L40" s="33">
        <f t="shared" si="1"/>
        <v>0.79651162790697672</v>
      </c>
      <c r="M40" s="33">
        <f t="shared" si="2"/>
        <v>0.44336569579288027</v>
      </c>
      <c r="N40" s="32">
        <v>0</v>
      </c>
      <c r="O40" s="31">
        <v>15.1</v>
      </c>
      <c r="P40" s="32">
        <v>3</v>
      </c>
      <c r="Q40" s="32">
        <v>2</v>
      </c>
      <c r="R40" s="13">
        <v>122</v>
      </c>
      <c r="S40" s="13">
        <v>83</v>
      </c>
      <c r="T40" s="32">
        <f t="shared" si="7"/>
        <v>95.986999999999995</v>
      </c>
      <c r="U40" s="13">
        <f t="shared" si="3"/>
        <v>39</v>
      </c>
      <c r="V40" s="13">
        <v>0</v>
      </c>
      <c r="W40" s="13">
        <v>2</v>
      </c>
      <c r="X40" s="13">
        <v>103</v>
      </c>
      <c r="Y40" s="13">
        <v>69</v>
      </c>
      <c r="Z40" s="32">
        <f t="shared" si="8"/>
        <v>80.322000000000003</v>
      </c>
      <c r="AA40" s="13">
        <f t="shared" si="4"/>
        <v>34</v>
      </c>
      <c r="AB40" s="13">
        <v>103</v>
      </c>
      <c r="AC40" s="13">
        <v>86</v>
      </c>
      <c r="AD40" s="32">
        <f t="shared" si="14"/>
        <v>91.661000000000001</v>
      </c>
      <c r="AE40" s="13">
        <f t="shared" si="15"/>
        <v>17</v>
      </c>
      <c r="AF40" s="13">
        <v>9</v>
      </c>
      <c r="AG40" s="13">
        <v>72</v>
      </c>
      <c r="AH40" s="13">
        <v>43.3</v>
      </c>
      <c r="AI40" s="31">
        <f t="shared" si="9"/>
        <v>48.304499999999997</v>
      </c>
      <c r="AJ40" s="13">
        <v>63.956000000000003</v>
      </c>
      <c r="AK40" s="33">
        <f t="shared" si="10"/>
        <v>10.659333333333334</v>
      </c>
      <c r="AL40" s="13">
        <v>5.0999999999999996</v>
      </c>
      <c r="AM40" s="13">
        <v>0</v>
      </c>
      <c r="AN40" s="34">
        <v>0</v>
      </c>
      <c r="AO40" s="33">
        <f t="shared" si="11"/>
        <v>2.4161155555555558</v>
      </c>
      <c r="AP40" s="13">
        <v>5.98</v>
      </c>
      <c r="AQ40" s="13">
        <v>0.57999999999999996</v>
      </c>
      <c r="AR40" s="34">
        <v>0</v>
      </c>
      <c r="AS40" s="1">
        <v>1.69</v>
      </c>
      <c r="AT40" s="1">
        <v>0</v>
      </c>
      <c r="AU40" s="33">
        <v>4.0263636363636373</v>
      </c>
      <c r="AV40" s="13">
        <v>0.1</v>
      </c>
      <c r="AW40" s="31">
        <f t="shared" si="16"/>
        <v>1</v>
      </c>
      <c r="AX40" s="32">
        <v>1</v>
      </c>
      <c r="AY40" s="32">
        <v>141.68</v>
      </c>
      <c r="AZ40" s="31">
        <v>5.44</v>
      </c>
      <c r="BA40" s="32">
        <v>59.41</v>
      </c>
      <c r="BB40" s="31">
        <v>4.2</v>
      </c>
      <c r="BC40" s="32">
        <v>90.69</v>
      </c>
      <c r="BD40" s="32">
        <v>52.59</v>
      </c>
      <c r="BE40" s="32">
        <v>337.95</v>
      </c>
      <c r="BF40" s="32">
        <v>22.15</v>
      </c>
      <c r="BG40" s="32">
        <v>13.05</v>
      </c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1"/>
      <c r="CD40" s="31"/>
      <c r="CE40" s="58"/>
      <c r="CF40" s="32"/>
      <c r="CG40" s="32"/>
      <c r="CH40" s="32"/>
      <c r="CI40" s="32"/>
      <c r="CJ40" s="56"/>
      <c r="CK40" s="32"/>
      <c r="CL40" s="32"/>
      <c r="CM40" s="35">
        <v>5.9610000000000003</v>
      </c>
      <c r="CN40" s="35">
        <v>4.1349999999999998</v>
      </c>
      <c r="CO40" s="36">
        <v>57.877000000000002</v>
      </c>
    </row>
    <row r="41" spans="1:93" x14ac:dyDescent="0.25">
      <c r="A41" s="13" t="s">
        <v>131</v>
      </c>
      <c r="B41" s="13">
        <v>0</v>
      </c>
      <c r="C41" s="30" t="s">
        <v>132</v>
      </c>
      <c r="D41" s="31">
        <v>11.58</v>
      </c>
      <c r="E41" s="31">
        <v>138</v>
      </c>
      <c r="F41" s="31">
        <v>37.700000000000003</v>
      </c>
      <c r="G41" s="31">
        <f t="shared" si="0"/>
        <v>19.796261289645038</v>
      </c>
      <c r="H41" s="32">
        <v>0</v>
      </c>
      <c r="I41" s="31">
        <v>81.400000000000006</v>
      </c>
      <c r="J41" s="32">
        <v>2</v>
      </c>
      <c r="K41" s="31">
        <v>68.400000000000006</v>
      </c>
      <c r="L41" s="33">
        <f t="shared" si="1"/>
        <v>1.1900584795321638</v>
      </c>
      <c r="M41" s="33">
        <f t="shared" si="2"/>
        <v>0.58985507246376812</v>
      </c>
      <c r="N41" s="32">
        <v>1</v>
      </c>
      <c r="O41" s="31">
        <v>19.7</v>
      </c>
      <c r="P41" s="32">
        <v>3</v>
      </c>
      <c r="Q41" s="32">
        <v>2</v>
      </c>
      <c r="R41" s="13">
        <v>116</v>
      </c>
      <c r="S41" s="13">
        <v>63</v>
      </c>
      <c r="T41" s="32">
        <f t="shared" si="7"/>
        <v>80.649000000000001</v>
      </c>
      <c r="U41" s="13">
        <f t="shared" si="3"/>
        <v>53</v>
      </c>
      <c r="V41" s="13">
        <v>0</v>
      </c>
      <c r="W41" s="13">
        <v>0</v>
      </c>
      <c r="X41" s="13">
        <v>119</v>
      </c>
      <c r="Y41" s="13">
        <v>70</v>
      </c>
      <c r="Z41" s="32">
        <f t="shared" si="8"/>
        <v>86.317000000000007</v>
      </c>
      <c r="AA41" s="13">
        <f t="shared" si="4"/>
        <v>49</v>
      </c>
      <c r="AB41" s="13">
        <v>109</v>
      </c>
      <c r="AC41" s="13">
        <v>66</v>
      </c>
      <c r="AD41" s="32">
        <f t="shared" si="14"/>
        <v>80.319000000000003</v>
      </c>
      <c r="AE41" s="13">
        <f t="shared" si="15"/>
        <v>43</v>
      </c>
      <c r="AF41" s="13">
        <v>8.6</v>
      </c>
      <c r="AG41" s="13">
        <v>67</v>
      </c>
      <c r="AH41" s="13">
        <v>41.8</v>
      </c>
      <c r="AI41" s="31">
        <f t="shared" si="9"/>
        <v>49.525099999999995</v>
      </c>
      <c r="AJ41" s="13">
        <v>88.912999999999997</v>
      </c>
      <c r="AK41" s="33">
        <f t="shared" si="10"/>
        <v>14.818833333333332</v>
      </c>
      <c r="AL41" s="13">
        <v>4.7</v>
      </c>
      <c r="AM41" s="13">
        <v>0</v>
      </c>
      <c r="AN41" s="34">
        <v>0</v>
      </c>
      <c r="AO41" s="33">
        <f t="shared" si="11"/>
        <v>3.0954896296296295</v>
      </c>
      <c r="AP41" s="13">
        <v>4.3499999999999996</v>
      </c>
      <c r="AQ41" s="13">
        <v>0.79</v>
      </c>
      <c r="AR41" s="34">
        <v>0</v>
      </c>
      <c r="AS41" s="1">
        <v>1.63</v>
      </c>
      <c r="AT41" s="1">
        <v>0</v>
      </c>
      <c r="AU41" s="33">
        <v>2.3609090909090908</v>
      </c>
      <c r="AV41" s="13" t="s">
        <v>62</v>
      </c>
      <c r="AW41" s="13" t="s">
        <v>62</v>
      </c>
      <c r="AX41" s="32">
        <v>0</v>
      </c>
      <c r="AY41" s="32">
        <v>140.49</v>
      </c>
      <c r="AZ41" s="31">
        <v>4.7699999999999996</v>
      </c>
      <c r="BA41" s="32">
        <v>42.96</v>
      </c>
      <c r="BB41" s="31">
        <v>3.83</v>
      </c>
      <c r="BC41" s="32">
        <v>69.48</v>
      </c>
      <c r="BD41" s="32">
        <v>43.9</v>
      </c>
      <c r="BE41" s="32">
        <v>204.95</v>
      </c>
      <c r="BF41" s="32">
        <v>24.86</v>
      </c>
      <c r="BG41" s="32">
        <v>5.09</v>
      </c>
      <c r="BH41" s="32">
        <v>97</v>
      </c>
      <c r="BI41" s="32">
        <v>65</v>
      </c>
      <c r="BJ41" s="32">
        <v>83</v>
      </c>
      <c r="BK41" s="32">
        <v>32</v>
      </c>
      <c r="BL41" s="32">
        <v>9.5</v>
      </c>
      <c r="BM41" s="32">
        <v>18</v>
      </c>
      <c r="BN41" s="36">
        <v>3</v>
      </c>
      <c r="BO41" s="36">
        <v>100.5</v>
      </c>
      <c r="BP41" s="36">
        <v>71.5</v>
      </c>
      <c r="BQ41" s="36">
        <v>87.5</v>
      </c>
      <c r="BR41" s="36">
        <v>29</v>
      </c>
      <c r="BS41" s="36">
        <v>6.5</v>
      </c>
      <c r="BT41" s="36">
        <v>10.5</v>
      </c>
      <c r="BU41" s="36">
        <v>1.5</v>
      </c>
      <c r="BV41" s="36">
        <v>105</v>
      </c>
      <c r="BW41" s="36">
        <v>71.5</v>
      </c>
      <c r="BX41" s="36">
        <v>88</v>
      </c>
      <c r="BY41" s="36">
        <v>33.5</v>
      </c>
      <c r="BZ41" s="36">
        <v>1.5</v>
      </c>
      <c r="CA41" s="36">
        <v>5</v>
      </c>
      <c r="CB41" s="36">
        <v>0.5</v>
      </c>
      <c r="CC41" s="31">
        <v>6.3</v>
      </c>
      <c r="CD41" s="31">
        <v>3.1</v>
      </c>
      <c r="CE41" s="56">
        <v>29.5</v>
      </c>
      <c r="CF41" s="32">
        <v>28.5</v>
      </c>
      <c r="CG41" s="32"/>
      <c r="CH41" s="32"/>
      <c r="CI41" s="32">
        <v>147.5</v>
      </c>
      <c r="CJ41" s="56">
        <v>93</v>
      </c>
      <c r="CK41" s="32">
        <v>82</v>
      </c>
      <c r="CL41" s="32">
        <v>109.5</v>
      </c>
      <c r="CM41" s="35">
        <v>3.319</v>
      </c>
      <c r="CN41" s="35">
        <v>2.766</v>
      </c>
      <c r="CO41" s="36">
        <v>43.098999999999997</v>
      </c>
    </row>
    <row r="42" spans="1:93" x14ac:dyDescent="0.25">
      <c r="A42" s="13" t="s">
        <v>133</v>
      </c>
      <c r="B42" s="13">
        <v>0</v>
      </c>
      <c r="C42" s="30" t="s">
        <v>134</v>
      </c>
      <c r="D42" s="31">
        <v>11.93</v>
      </c>
      <c r="E42" s="31">
        <v>160</v>
      </c>
      <c r="F42" s="31">
        <v>52</v>
      </c>
      <c r="G42" s="31">
        <f t="shared" si="0"/>
        <v>20.312499999999996</v>
      </c>
      <c r="H42" s="32">
        <v>0</v>
      </c>
      <c r="I42" s="31">
        <v>67</v>
      </c>
      <c r="J42" s="32">
        <v>1</v>
      </c>
      <c r="K42" s="31">
        <v>86</v>
      </c>
      <c r="L42" s="33">
        <f t="shared" si="1"/>
        <v>0.77906976744186052</v>
      </c>
      <c r="M42" s="33">
        <f t="shared" si="2"/>
        <v>0.41875000000000001</v>
      </c>
      <c r="N42" s="32">
        <v>0</v>
      </c>
      <c r="O42" s="31">
        <v>17.600000000000001</v>
      </c>
      <c r="P42" s="32">
        <v>4</v>
      </c>
      <c r="Q42" s="32">
        <v>4</v>
      </c>
      <c r="R42" s="13">
        <v>105</v>
      </c>
      <c r="S42" s="13">
        <v>56</v>
      </c>
      <c r="T42" s="32">
        <f t="shared" si="7"/>
        <v>72.317000000000007</v>
      </c>
      <c r="U42" s="13">
        <f t="shared" si="3"/>
        <v>49</v>
      </c>
      <c r="V42" s="13">
        <v>0</v>
      </c>
      <c r="W42" s="13">
        <v>0</v>
      </c>
      <c r="X42" s="13">
        <v>96</v>
      </c>
      <c r="Y42" s="13">
        <v>50</v>
      </c>
      <c r="Z42" s="32">
        <f t="shared" si="8"/>
        <v>65.317999999999998</v>
      </c>
      <c r="AA42" s="13">
        <f t="shared" si="4"/>
        <v>46</v>
      </c>
      <c r="AB42" s="13">
        <v>96</v>
      </c>
      <c r="AC42" s="13">
        <v>75</v>
      </c>
      <c r="AD42" s="32">
        <f t="shared" si="14"/>
        <v>81.992999999999995</v>
      </c>
      <c r="AE42" s="13">
        <f t="shared" si="15"/>
        <v>21</v>
      </c>
      <c r="AI42" s="31"/>
      <c r="AJ42" s="13" t="s">
        <v>55</v>
      </c>
      <c r="AK42" s="33"/>
      <c r="AL42" s="13" t="s">
        <v>55</v>
      </c>
      <c r="AM42" s="13" t="s">
        <v>55</v>
      </c>
      <c r="AN42" s="34" t="s">
        <v>55</v>
      </c>
      <c r="AO42" s="33"/>
      <c r="AP42" s="13" t="s">
        <v>55</v>
      </c>
      <c r="AR42" s="34"/>
      <c r="AT42" s="34"/>
      <c r="AU42" s="33"/>
      <c r="AW42" s="31"/>
      <c r="AX42" s="32"/>
      <c r="AY42" s="34"/>
      <c r="AZ42" s="34"/>
      <c r="BA42" s="34"/>
      <c r="BB42" s="34"/>
      <c r="BC42" s="34"/>
      <c r="BD42" s="34"/>
      <c r="BE42" s="34"/>
      <c r="BF42" s="34"/>
      <c r="BG42" s="34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1">
        <v>6.4</v>
      </c>
      <c r="CD42" s="31">
        <v>4.7</v>
      </c>
      <c r="CE42" s="58"/>
      <c r="CF42" s="32"/>
      <c r="CG42" s="32"/>
      <c r="CH42" s="32"/>
      <c r="CI42" s="32"/>
      <c r="CJ42" s="56"/>
      <c r="CK42" s="32"/>
      <c r="CL42" s="32"/>
      <c r="CM42" s="35">
        <v>3.109</v>
      </c>
      <c r="CN42" s="35">
        <v>2.0369999999999999</v>
      </c>
      <c r="CO42" s="36">
        <v>47.835999999999999</v>
      </c>
    </row>
    <row r="43" spans="1:93" x14ac:dyDescent="0.25">
      <c r="A43" s="13" t="s">
        <v>135</v>
      </c>
      <c r="B43" s="13">
        <v>0</v>
      </c>
      <c r="C43" s="30" t="s">
        <v>136</v>
      </c>
      <c r="D43" s="31">
        <v>13.13</v>
      </c>
      <c r="E43" s="31">
        <v>158</v>
      </c>
      <c r="F43" s="31">
        <v>45.5</v>
      </c>
      <c r="G43" s="31">
        <f t="shared" si="0"/>
        <v>18.226245793943274</v>
      </c>
      <c r="H43" s="32">
        <v>0</v>
      </c>
      <c r="I43" s="31">
        <v>70</v>
      </c>
      <c r="J43" s="32">
        <v>1</v>
      </c>
      <c r="K43" s="31">
        <v>78</v>
      </c>
      <c r="L43" s="33">
        <f t="shared" si="1"/>
        <v>0.89743589743589747</v>
      </c>
      <c r="M43" s="33">
        <f t="shared" si="2"/>
        <v>0.44303797468354428</v>
      </c>
      <c r="N43" s="32">
        <v>0</v>
      </c>
      <c r="O43" s="31">
        <v>12.2</v>
      </c>
      <c r="P43" s="32">
        <v>4</v>
      </c>
      <c r="Q43" s="32">
        <v>4</v>
      </c>
      <c r="R43" s="13">
        <v>120</v>
      </c>
      <c r="S43" s="13">
        <v>81</v>
      </c>
      <c r="T43" s="32">
        <f t="shared" si="7"/>
        <v>93.986999999999995</v>
      </c>
      <c r="U43" s="13">
        <f t="shared" si="3"/>
        <v>39</v>
      </c>
      <c r="V43" s="13">
        <v>0</v>
      </c>
      <c r="W43" s="13">
        <v>2</v>
      </c>
      <c r="X43" s="13">
        <v>117</v>
      </c>
      <c r="Y43" s="13">
        <v>76</v>
      </c>
      <c r="Z43" s="32">
        <f t="shared" si="8"/>
        <v>89.653000000000006</v>
      </c>
      <c r="AA43" s="13">
        <f t="shared" si="4"/>
        <v>41</v>
      </c>
      <c r="AB43" s="13">
        <v>129</v>
      </c>
      <c r="AC43" s="13">
        <v>89</v>
      </c>
      <c r="AD43" s="32">
        <f t="shared" si="14"/>
        <v>102.32</v>
      </c>
      <c r="AE43" s="13">
        <f t="shared" si="15"/>
        <v>40</v>
      </c>
      <c r="AF43" s="13">
        <v>9.1999999999999993</v>
      </c>
      <c r="AG43" s="13">
        <v>74</v>
      </c>
      <c r="AH43" s="13">
        <v>43.9</v>
      </c>
      <c r="AI43" s="31">
        <f t="shared" si="9"/>
        <v>48.982500000000002</v>
      </c>
      <c r="AJ43" s="13">
        <v>85.096999999999994</v>
      </c>
      <c r="AK43" s="33">
        <f t="shared" si="10"/>
        <v>14.182833333333333</v>
      </c>
      <c r="AL43" s="13" t="s">
        <v>55</v>
      </c>
      <c r="AM43" s="13" t="s">
        <v>55</v>
      </c>
      <c r="AN43" s="34" t="s">
        <v>55</v>
      </c>
      <c r="AO43" s="33"/>
      <c r="AP43" s="13">
        <v>4.2</v>
      </c>
      <c r="AR43" s="34"/>
      <c r="AT43" s="34"/>
      <c r="AU43" s="33"/>
      <c r="AW43" s="31"/>
      <c r="AX43" s="32"/>
      <c r="AY43" s="34"/>
      <c r="AZ43" s="34"/>
      <c r="BA43" s="34"/>
      <c r="BB43" s="34"/>
      <c r="BC43" s="34"/>
      <c r="BD43" s="34"/>
      <c r="BE43" s="34"/>
      <c r="BF43" s="34"/>
      <c r="BG43" s="34"/>
      <c r="BH43" s="32">
        <v>103</v>
      </c>
      <c r="BI43" s="32">
        <v>82</v>
      </c>
      <c r="BJ43" s="32">
        <v>93</v>
      </c>
      <c r="BK43" s="32">
        <v>21</v>
      </c>
      <c r="BL43" s="32">
        <v>-5.5</v>
      </c>
      <c r="BM43" s="32">
        <v>3.5</v>
      </c>
      <c r="BN43" s="36">
        <v>-1</v>
      </c>
      <c r="BO43" s="36">
        <v>100</v>
      </c>
      <c r="BP43" s="36">
        <v>78</v>
      </c>
      <c r="BQ43" s="36">
        <v>89.5</v>
      </c>
      <c r="BR43" s="36">
        <v>22</v>
      </c>
      <c r="BS43" s="36">
        <v>-3</v>
      </c>
      <c r="BT43" s="36">
        <v>8</v>
      </c>
      <c r="BU43" s="36">
        <v>-0.5</v>
      </c>
      <c r="BV43" s="36">
        <v>105</v>
      </c>
      <c r="BW43" s="36">
        <v>77.5</v>
      </c>
      <c r="BX43" s="36">
        <v>90</v>
      </c>
      <c r="BY43" s="36">
        <v>27.5</v>
      </c>
      <c r="BZ43" s="36">
        <v>1</v>
      </c>
      <c r="CA43" s="36">
        <v>10.5</v>
      </c>
      <c r="CB43" s="36">
        <v>0</v>
      </c>
      <c r="CC43" s="31">
        <v>6.8</v>
      </c>
      <c r="CD43" s="31">
        <v>4.5999999999999996</v>
      </c>
      <c r="CE43" s="56">
        <v>21</v>
      </c>
      <c r="CF43" s="32">
        <v>22</v>
      </c>
      <c r="CG43" s="32"/>
      <c r="CH43" s="32"/>
      <c r="CI43" s="32">
        <v>141.5</v>
      </c>
      <c r="CJ43" s="56">
        <v>94.5</v>
      </c>
      <c r="CK43" s="32">
        <v>95</v>
      </c>
      <c r="CL43" s="32">
        <v>135</v>
      </c>
      <c r="CM43" s="35">
        <v>7.3869999999999996</v>
      </c>
      <c r="CN43" s="35">
        <v>5.1449999999999996</v>
      </c>
      <c r="CO43" s="36">
        <v>66.552999999999997</v>
      </c>
    </row>
    <row r="44" spans="1:93" x14ac:dyDescent="0.25">
      <c r="A44" s="13" t="s">
        <v>137</v>
      </c>
      <c r="B44" s="13">
        <v>0</v>
      </c>
      <c r="C44" s="30" t="s">
        <v>138</v>
      </c>
      <c r="D44" s="31">
        <v>13.1</v>
      </c>
      <c r="E44" s="31">
        <v>147.69999999999999</v>
      </c>
      <c r="F44" s="31">
        <v>33.700000000000003</v>
      </c>
      <c r="G44" s="31">
        <f t="shared" si="0"/>
        <v>15.447880821203846</v>
      </c>
      <c r="H44" s="32">
        <v>0</v>
      </c>
      <c r="I44" s="31">
        <v>61.5</v>
      </c>
      <c r="J44" s="32">
        <v>0</v>
      </c>
      <c r="K44" s="31">
        <v>75.5</v>
      </c>
      <c r="L44" s="33">
        <f t="shared" si="1"/>
        <v>0.81456953642384111</v>
      </c>
      <c r="M44" s="33">
        <f t="shared" si="2"/>
        <v>0.41638456330399459</v>
      </c>
      <c r="N44" s="32">
        <v>0</v>
      </c>
      <c r="O44" s="31">
        <v>10.199999999999999</v>
      </c>
      <c r="P44" s="32">
        <v>3</v>
      </c>
      <c r="Q44" s="32">
        <v>2</v>
      </c>
      <c r="R44" s="13">
        <v>114</v>
      </c>
      <c r="S44" s="13">
        <v>68</v>
      </c>
      <c r="T44" s="32">
        <f t="shared" si="7"/>
        <v>83.317999999999998</v>
      </c>
      <c r="U44" s="13">
        <f t="shared" si="3"/>
        <v>46</v>
      </c>
      <c r="V44" s="13">
        <v>0</v>
      </c>
      <c r="W44" s="13">
        <v>1</v>
      </c>
      <c r="X44" s="13">
        <v>105</v>
      </c>
      <c r="Y44" s="13">
        <v>61</v>
      </c>
      <c r="Z44" s="32">
        <f t="shared" si="8"/>
        <v>75.652000000000001</v>
      </c>
      <c r="AA44" s="13">
        <f t="shared" si="4"/>
        <v>44</v>
      </c>
      <c r="AB44" s="13">
        <v>98</v>
      </c>
      <c r="AC44" s="13">
        <v>73</v>
      </c>
      <c r="AD44" s="32">
        <f t="shared" si="14"/>
        <v>81.325000000000003</v>
      </c>
      <c r="AE44" s="13">
        <f t="shared" si="15"/>
        <v>25</v>
      </c>
      <c r="AI44" s="31"/>
      <c r="AJ44" s="13" t="s">
        <v>55</v>
      </c>
      <c r="AK44" s="33"/>
      <c r="AL44" s="13" t="s">
        <v>55</v>
      </c>
      <c r="AM44" s="13" t="s">
        <v>55</v>
      </c>
      <c r="AN44" s="34" t="s">
        <v>55</v>
      </c>
      <c r="AO44" s="33"/>
      <c r="AP44" s="13" t="s">
        <v>55</v>
      </c>
      <c r="AR44" s="34"/>
      <c r="AT44" s="34"/>
      <c r="AU44" s="33"/>
      <c r="AW44" s="31"/>
      <c r="AX44" s="32"/>
      <c r="AY44" s="34"/>
      <c r="AZ44" s="34"/>
      <c r="BA44" s="34"/>
      <c r="BB44" s="34"/>
      <c r="BC44" s="34"/>
      <c r="BD44" s="34"/>
      <c r="BE44" s="34"/>
      <c r="BF44" s="34"/>
      <c r="BG44" s="34"/>
      <c r="BH44" s="32">
        <v>97</v>
      </c>
      <c r="BI44" s="32">
        <v>69.5</v>
      </c>
      <c r="BJ44" s="32">
        <v>84</v>
      </c>
      <c r="BK44" s="32">
        <v>27.5</v>
      </c>
      <c r="BL44" s="32">
        <v>9</v>
      </c>
      <c r="BM44" s="32">
        <v>10.5</v>
      </c>
      <c r="BN44" s="32">
        <v>2.5</v>
      </c>
      <c r="BO44" s="32">
        <v>89</v>
      </c>
      <c r="BP44" s="32">
        <v>67</v>
      </c>
      <c r="BQ44" s="32">
        <v>75.5</v>
      </c>
      <c r="BR44" s="32">
        <v>27</v>
      </c>
      <c r="BS44" s="32">
        <v>9.5</v>
      </c>
      <c r="BT44" s="32">
        <v>4.5</v>
      </c>
      <c r="BU44" s="32">
        <v>2.5</v>
      </c>
      <c r="BV44" s="32">
        <v>95</v>
      </c>
      <c r="BW44" s="32">
        <v>61.5</v>
      </c>
      <c r="BX44" s="32">
        <v>78</v>
      </c>
      <c r="BY44" s="32">
        <v>33.5</v>
      </c>
      <c r="BZ44" s="32">
        <v>4</v>
      </c>
      <c r="CA44" s="32">
        <v>2</v>
      </c>
      <c r="CB44" s="32">
        <v>1</v>
      </c>
      <c r="CC44" s="31">
        <v>6.5</v>
      </c>
      <c r="CD44" s="31">
        <v>4.2</v>
      </c>
      <c r="CE44" s="56">
        <v>24.5</v>
      </c>
      <c r="CF44" s="32">
        <v>27</v>
      </c>
      <c r="CG44" s="32"/>
      <c r="CH44" s="32"/>
      <c r="CI44" s="32">
        <v>137</v>
      </c>
      <c r="CJ44" s="56">
        <v>78</v>
      </c>
      <c r="CK44" s="32">
        <v>71</v>
      </c>
      <c r="CL44" s="32">
        <v>166</v>
      </c>
      <c r="CM44" s="35">
        <v>5.2350000000000003</v>
      </c>
      <c r="CN44" s="35">
        <v>4.3470000000000004</v>
      </c>
      <c r="CO44" s="36">
        <v>56.286999999999999</v>
      </c>
    </row>
    <row r="45" spans="1:93" x14ac:dyDescent="0.25">
      <c r="A45" s="13" t="s">
        <v>139</v>
      </c>
      <c r="B45" s="13">
        <v>0</v>
      </c>
      <c r="C45" s="30" t="s">
        <v>140</v>
      </c>
      <c r="D45" s="31">
        <v>12.73</v>
      </c>
      <c r="E45" s="31">
        <v>156.5</v>
      </c>
      <c r="F45" s="31">
        <v>43.6</v>
      </c>
      <c r="G45" s="31">
        <f t="shared" si="0"/>
        <v>17.801549469730222</v>
      </c>
      <c r="H45" s="32">
        <v>0</v>
      </c>
      <c r="I45" s="31">
        <v>69</v>
      </c>
      <c r="J45" s="32">
        <v>1</v>
      </c>
      <c r="K45" s="31">
        <v>76</v>
      </c>
      <c r="L45" s="33">
        <f t="shared" si="1"/>
        <v>0.90789473684210531</v>
      </c>
      <c r="M45" s="33">
        <f t="shared" si="2"/>
        <v>0.44089456869009586</v>
      </c>
      <c r="N45" s="32">
        <v>0</v>
      </c>
      <c r="O45" s="31">
        <v>6.3</v>
      </c>
      <c r="P45" s="32">
        <v>4</v>
      </c>
      <c r="Q45" s="32">
        <v>4</v>
      </c>
      <c r="R45" s="13">
        <v>102</v>
      </c>
      <c r="S45" s="13">
        <v>64</v>
      </c>
      <c r="T45" s="32">
        <f t="shared" si="7"/>
        <v>76.653999999999996</v>
      </c>
      <c r="U45" s="13">
        <f t="shared" si="3"/>
        <v>38</v>
      </c>
      <c r="V45" s="13">
        <v>0</v>
      </c>
      <c r="W45" s="13">
        <v>0</v>
      </c>
      <c r="X45" s="13">
        <v>87</v>
      </c>
      <c r="Y45" s="13">
        <v>55</v>
      </c>
      <c r="Z45" s="32">
        <f t="shared" si="8"/>
        <v>65.656000000000006</v>
      </c>
      <c r="AA45" s="13">
        <f t="shared" si="4"/>
        <v>32</v>
      </c>
      <c r="AB45" s="13">
        <v>99</v>
      </c>
      <c r="AC45" s="13">
        <v>69</v>
      </c>
      <c r="AD45" s="32">
        <f t="shared" si="14"/>
        <v>78.989999999999995</v>
      </c>
      <c r="AE45" s="13">
        <f t="shared" si="15"/>
        <v>30</v>
      </c>
      <c r="AF45" s="13">
        <v>13</v>
      </c>
      <c r="AG45" s="13">
        <v>118</v>
      </c>
      <c r="AH45" s="13">
        <v>57.1</v>
      </c>
      <c r="AI45" s="31">
        <f t="shared" si="9"/>
        <v>55.604800000000004</v>
      </c>
      <c r="AJ45" s="13">
        <v>33.18</v>
      </c>
      <c r="AK45" s="33">
        <f t="shared" si="10"/>
        <v>5.53</v>
      </c>
      <c r="AL45" s="13">
        <v>4.8</v>
      </c>
      <c r="AM45" s="13">
        <v>0</v>
      </c>
      <c r="AN45" s="34">
        <v>0</v>
      </c>
      <c r="AO45" s="33">
        <f t="shared" si="11"/>
        <v>1.1797333333333333</v>
      </c>
      <c r="AP45" s="13">
        <v>3.41</v>
      </c>
      <c r="AQ45" s="13">
        <v>0.84</v>
      </c>
      <c r="AR45" s="34">
        <v>0</v>
      </c>
      <c r="AS45" s="1">
        <v>1.34</v>
      </c>
      <c r="AT45" s="1">
        <v>0</v>
      </c>
      <c r="AU45" s="33">
        <v>1.6881818181818184</v>
      </c>
      <c r="AV45" s="13" t="s">
        <v>62</v>
      </c>
      <c r="AW45" s="13" t="s">
        <v>62</v>
      </c>
      <c r="AX45" s="32">
        <v>0</v>
      </c>
      <c r="AY45" s="32">
        <v>139.27000000000001</v>
      </c>
      <c r="AZ45" s="31">
        <v>4.4800000000000004</v>
      </c>
      <c r="BA45" s="32">
        <v>56.96</v>
      </c>
      <c r="BB45" s="31">
        <v>3.38</v>
      </c>
      <c r="BC45" s="32">
        <v>71.64</v>
      </c>
      <c r="BD45" s="32">
        <v>45.84</v>
      </c>
      <c r="BE45" s="32">
        <v>302.82</v>
      </c>
      <c r="BF45" s="32">
        <v>21.1</v>
      </c>
      <c r="BG45" s="32">
        <v>10.75</v>
      </c>
      <c r="BH45" s="32">
        <v>90.5</v>
      </c>
      <c r="BI45" s="32">
        <v>64</v>
      </c>
      <c r="BJ45" s="32">
        <v>76</v>
      </c>
      <c r="BK45" s="32">
        <v>26.5</v>
      </c>
      <c r="BL45" s="32">
        <v>17.5</v>
      </c>
      <c r="BM45" s="32">
        <v>11</v>
      </c>
      <c r="BN45" s="32">
        <v>5</v>
      </c>
      <c r="BO45" s="32">
        <v>75.5</v>
      </c>
      <c r="BP45" s="32">
        <v>55.5</v>
      </c>
      <c r="BQ45" s="32">
        <v>63</v>
      </c>
      <c r="BR45" s="32">
        <v>20</v>
      </c>
      <c r="BS45" s="32">
        <v>4</v>
      </c>
      <c r="BT45" s="32">
        <v>-6</v>
      </c>
      <c r="BU45" s="32">
        <v>1</v>
      </c>
      <c r="BV45" s="32">
        <v>80</v>
      </c>
      <c r="BW45" s="32">
        <v>55.5</v>
      </c>
      <c r="BX45" s="32">
        <v>65</v>
      </c>
      <c r="BY45" s="32">
        <v>24.5</v>
      </c>
      <c r="BZ45" s="32">
        <v>5</v>
      </c>
      <c r="CA45" s="32">
        <v>-3.5</v>
      </c>
      <c r="CB45" s="32">
        <v>1</v>
      </c>
      <c r="CC45" s="31">
        <v>6.5</v>
      </c>
      <c r="CD45" s="31">
        <v>4.0999999999999996</v>
      </c>
      <c r="CE45" s="56">
        <v>21.5</v>
      </c>
      <c r="CF45" s="32">
        <v>20.5</v>
      </c>
      <c r="CG45" s="32"/>
      <c r="CH45" s="32"/>
      <c r="CI45" s="32">
        <v>143.5</v>
      </c>
      <c r="CJ45" s="56">
        <v>62</v>
      </c>
      <c r="CK45" s="32">
        <v>56</v>
      </c>
      <c r="CL45" s="32">
        <v>193</v>
      </c>
      <c r="CM45" s="35">
        <v>4.8869999999999996</v>
      </c>
      <c r="CN45" s="35">
        <v>3.4849999999999999</v>
      </c>
      <c r="CO45" s="36">
        <v>75.179000000000002</v>
      </c>
    </row>
    <row r="46" spans="1:93" x14ac:dyDescent="0.25">
      <c r="A46" s="13" t="s">
        <v>141</v>
      </c>
      <c r="B46" s="13">
        <v>0</v>
      </c>
      <c r="C46" s="30" t="s">
        <v>142</v>
      </c>
      <c r="D46" s="31">
        <v>12.42</v>
      </c>
      <c r="E46" s="31">
        <v>152.4</v>
      </c>
      <c r="F46" s="31">
        <v>44.5</v>
      </c>
      <c r="G46" s="31">
        <f t="shared" si="0"/>
        <v>19.159760541743303</v>
      </c>
      <c r="H46" s="32">
        <v>0</v>
      </c>
      <c r="I46" s="31">
        <v>62</v>
      </c>
      <c r="J46" s="32">
        <v>0</v>
      </c>
      <c r="K46" s="31">
        <v>85</v>
      </c>
      <c r="L46" s="33">
        <f t="shared" si="1"/>
        <v>0.72941176470588232</v>
      </c>
      <c r="M46" s="33">
        <f t="shared" si="2"/>
        <v>0.40682414698162728</v>
      </c>
      <c r="N46" s="32">
        <v>0</v>
      </c>
      <c r="O46" s="31">
        <v>12.6</v>
      </c>
      <c r="P46" s="32">
        <v>3</v>
      </c>
      <c r="Q46" s="32">
        <v>3</v>
      </c>
      <c r="R46" s="13">
        <v>113</v>
      </c>
      <c r="S46" s="13">
        <v>67</v>
      </c>
      <c r="T46" s="32">
        <f t="shared" si="7"/>
        <v>82.317999999999998</v>
      </c>
      <c r="U46" s="13">
        <f t="shared" si="3"/>
        <v>46</v>
      </c>
      <c r="V46" s="13">
        <v>0</v>
      </c>
      <c r="W46" s="13">
        <v>0</v>
      </c>
      <c r="X46" s="13">
        <v>107</v>
      </c>
      <c r="Y46" s="13">
        <v>65</v>
      </c>
      <c r="Z46" s="32">
        <f t="shared" si="8"/>
        <v>78.986000000000004</v>
      </c>
      <c r="AA46" s="13">
        <f t="shared" si="4"/>
        <v>42</v>
      </c>
      <c r="AB46" s="13">
        <v>111</v>
      </c>
      <c r="AC46" s="13">
        <v>76</v>
      </c>
      <c r="AD46" s="32">
        <f t="shared" si="14"/>
        <v>87.655000000000001</v>
      </c>
      <c r="AE46" s="13">
        <f t="shared" si="15"/>
        <v>35</v>
      </c>
      <c r="AF46" s="13">
        <v>9.9</v>
      </c>
      <c r="AG46" s="13">
        <v>81</v>
      </c>
      <c r="AH46" s="13">
        <v>46.8</v>
      </c>
      <c r="AI46" s="31">
        <f t="shared" si="9"/>
        <v>50.173499999999997</v>
      </c>
      <c r="AJ46" s="13">
        <v>91.497</v>
      </c>
      <c r="AK46" s="33">
        <f t="shared" si="10"/>
        <v>15.249499999999999</v>
      </c>
      <c r="AL46" s="13">
        <v>4.8</v>
      </c>
      <c r="AM46" s="13">
        <v>0</v>
      </c>
      <c r="AN46" s="34">
        <v>0</v>
      </c>
      <c r="AO46" s="33">
        <f t="shared" si="11"/>
        <v>3.2532266666666665</v>
      </c>
      <c r="AP46" s="13">
        <v>6.09</v>
      </c>
      <c r="AQ46" s="13">
        <v>1.04</v>
      </c>
      <c r="AR46" s="34">
        <v>0</v>
      </c>
      <c r="AS46" s="1">
        <v>1.44</v>
      </c>
      <c r="AT46" s="1">
        <v>0</v>
      </c>
      <c r="AU46" s="33">
        <v>4.1772727272727277</v>
      </c>
      <c r="AV46" s="13">
        <v>0.9</v>
      </c>
      <c r="AW46" s="31">
        <f>AV46*10</f>
        <v>9</v>
      </c>
      <c r="AX46" s="32">
        <v>2</v>
      </c>
      <c r="AY46" s="32">
        <v>141.31</v>
      </c>
      <c r="AZ46" s="31">
        <v>5.93</v>
      </c>
      <c r="BA46" s="32">
        <v>62.34</v>
      </c>
      <c r="BB46" s="31">
        <v>3.62</v>
      </c>
      <c r="BC46" s="32">
        <v>81.099999999999994</v>
      </c>
      <c r="BD46" s="32">
        <v>48.8</v>
      </c>
      <c r="BE46" s="32">
        <v>301.25</v>
      </c>
      <c r="BF46" s="32">
        <v>34.51</v>
      </c>
      <c r="BG46" s="32">
        <v>7.23</v>
      </c>
      <c r="BH46" s="32">
        <v>95</v>
      </c>
      <c r="BI46" s="32">
        <v>68</v>
      </c>
      <c r="BJ46" s="32">
        <v>81</v>
      </c>
      <c r="BK46" s="32">
        <v>27</v>
      </c>
      <c r="BL46" s="32">
        <v>8</v>
      </c>
      <c r="BM46" s="32">
        <v>3</v>
      </c>
      <c r="BN46" s="32">
        <v>2</v>
      </c>
      <c r="BO46" s="32">
        <v>92</v>
      </c>
      <c r="BP46" s="32">
        <v>66</v>
      </c>
      <c r="BQ46" s="32">
        <v>80</v>
      </c>
      <c r="BR46" s="32">
        <v>26</v>
      </c>
      <c r="BS46" s="32">
        <v>9.5</v>
      </c>
      <c r="BT46" s="32">
        <v>5</v>
      </c>
      <c r="BU46" s="32">
        <v>2.5</v>
      </c>
      <c r="BV46" s="32">
        <v>97.5</v>
      </c>
      <c r="BW46" s="32">
        <v>66</v>
      </c>
      <c r="BX46" s="32">
        <v>78</v>
      </c>
      <c r="BY46" s="32">
        <v>31.5</v>
      </c>
      <c r="BZ46" s="32">
        <v>-1.5</v>
      </c>
      <c r="CA46" s="32">
        <v>-7</v>
      </c>
      <c r="CB46" s="32">
        <v>-0.5</v>
      </c>
      <c r="CC46" s="31">
        <v>7.7</v>
      </c>
      <c r="CD46" s="31">
        <v>3.4</v>
      </c>
      <c r="CE46" s="56">
        <v>25</v>
      </c>
      <c r="CF46" s="32">
        <v>26</v>
      </c>
      <c r="CG46" s="32"/>
      <c r="CH46" s="32"/>
      <c r="CI46" s="32">
        <v>133.5</v>
      </c>
      <c r="CJ46" s="56">
        <v>65.5</v>
      </c>
      <c r="CK46" s="32">
        <v>65</v>
      </c>
      <c r="CL46" s="32">
        <v>185.5</v>
      </c>
      <c r="CM46" s="35">
        <v>6.6769999999999996</v>
      </c>
      <c r="CN46" s="35">
        <v>4.8280000000000003</v>
      </c>
      <c r="CO46" s="36">
        <v>90.224000000000004</v>
      </c>
    </row>
    <row r="47" spans="1:93" x14ac:dyDescent="0.25">
      <c r="A47" s="13" t="s">
        <v>143</v>
      </c>
      <c r="B47" s="13">
        <v>0</v>
      </c>
      <c r="C47" s="30" t="s">
        <v>144</v>
      </c>
      <c r="D47" s="31">
        <v>13.51</v>
      </c>
      <c r="E47" s="31">
        <v>170.3</v>
      </c>
      <c r="F47" s="31">
        <v>94</v>
      </c>
      <c r="G47" s="31">
        <f t="shared" si="0"/>
        <v>32.411457243253842</v>
      </c>
      <c r="H47" s="32">
        <v>2</v>
      </c>
      <c r="I47" s="31">
        <v>104</v>
      </c>
      <c r="J47" s="32">
        <v>2</v>
      </c>
      <c r="K47" s="31">
        <v>107</v>
      </c>
      <c r="L47" s="33">
        <f t="shared" si="1"/>
        <v>0.9719626168224299</v>
      </c>
      <c r="M47" s="33">
        <f t="shared" si="2"/>
        <v>0.61068702290076327</v>
      </c>
      <c r="N47" s="32">
        <v>2</v>
      </c>
      <c r="O47" s="31">
        <v>28.7</v>
      </c>
      <c r="P47" s="32">
        <v>3</v>
      </c>
      <c r="Q47" s="32">
        <v>4</v>
      </c>
      <c r="R47" s="13">
        <v>107</v>
      </c>
      <c r="S47" s="13">
        <v>62</v>
      </c>
      <c r="T47" s="32">
        <f t="shared" si="7"/>
        <v>76.984999999999999</v>
      </c>
      <c r="U47" s="13">
        <f t="shared" si="3"/>
        <v>45</v>
      </c>
      <c r="V47" s="13">
        <v>0</v>
      </c>
      <c r="W47" s="13">
        <v>0</v>
      </c>
      <c r="X47" s="13">
        <v>101</v>
      </c>
      <c r="Y47" s="13">
        <v>53</v>
      </c>
      <c r="Z47" s="32">
        <f t="shared" si="8"/>
        <v>68.984000000000009</v>
      </c>
      <c r="AA47" s="13">
        <f t="shared" si="4"/>
        <v>48</v>
      </c>
      <c r="AB47" s="13">
        <v>111</v>
      </c>
      <c r="AC47" s="13">
        <v>80</v>
      </c>
      <c r="AD47" s="32">
        <f t="shared" si="14"/>
        <v>90.323000000000008</v>
      </c>
      <c r="AE47" s="13">
        <f t="shared" si="15"/>
        <v>31</v>
      </c>
      <c r="AF47" s="13">
        <v>3.6</v>
      </c>
      <c r="AG47" s="13">
        <v>22</v>
      </c>
      <c r="AH47" s="13">
        <v>26.8</v>
      </c>
      <c r="AI47" s="31">
        <f t="shared" si="9"/>
        <v>32.044000000000004</v>
      </c>
      <c r="AJ47" s="13">
        <v>95.888999999999996</v>
      </c>
      <c r="AK47" s="33">
        <f t="shared" si="10"/>
        <v>15.981499999999999</v>
      </c>
      <c r="AL47" s="13">
        <v>5</v>
      </c>
      <c r="AM47" s="13">
        <v>0</v>
      </c>
      <c r="AN47" s="34">
        <v>0</v>
      </c>
      <c r="AO47" s="33">
        <f t="shared" si="11"/>
        <v>3.5514444444444444</v>
      </c>
      <c r="AP47" s="13">
        <v>3.8</v>
      </c>
      <c r="AQ47" s="13">
        <v>0.51</v>
      </c>
      <c r="AR47" s="34">
        <v>0</v>
      </c>
      <c r="AS47" s="1">
        <v>2.04</v>
      </c>
      <c r="AT47" s="1">
        <v>0</v>
      </c>
      <c r="AU47" s="33">
        <v>1.5281818181818179</v>
      </c>
      <c r="AV47" s="13">
        <v>0.5</v>
      </c>
      <c r="AW47" s="31">
        <f>AV47*10</f>
        <v>5</v>
      </c>
      <c r="AX47" s="32">
        <v>2</v>
      </c>
      <c r="AY47" s="32">
        <v>140.41</v>
      </c>
      <c r="AZ47" s="31">
        <v>4.71</v>
      </c>
      <c r="BA47" s="32">
        <v>60.44</v>
      </c>
      <c r="BB47" s="31">
        <v>3.87</v>
      </c>
      <c r="BC47" s="32">
        <v>76.45</v>
      </c>
      <c r="BD47" s="32">
        <v>48.1</v>
      </c>
      <c r="BE47" s="32">
        <v>215.78</v>
      </c>
      <c r="BF47" s="32">
        <v>46.24</v>
      </c>
      <c r="BG47" s="32">
        <v>12.06</v>
      </c>
      <c r="BH47" s="32">
        <v>90</v>
      </c>
      <c r="BI47" s="32">
        <v>62</v>
      </c>
      <c r="BJ47" s="32">
        <v>75.5</v>
      </c>
      <c r="BK47" s="32">
        <v>28</v>
      </c>
      <c r="BL47" s="32">
        <v>7.5</v>
      </c>
      <c r="BM47" s="32">
        <v>0</v>
      </c>
      <c r="BN47" s="32">
        <v>2</v>
      </c>
      <c r="BO47" s="32">
        <v>84.5</v>
      </c>
      <c r="BP47" s="32">
        <v>53</v>
      </c>
      <c r="BQ47" s="32">
        <v>66.5</v>
      </c>
      <c r="BR47" s="32">
        <v>31.5</v>
      </c>
      <c r="BS47" s="32">
        <v>2</v>
      </c>
      <c r="BT47" s="32">
        <v>-5.5</v>
      </c>
      <c r="BU47" s="32">
        <v>1</v>
      </c>
      <c r="BV47" s="32">
        <v>89.5</v>
      </c>
      <c r="BW47" s="32">
        <v>53</v>
      </c>
      <c r="BX47" s="32">
        <v>69</v>
      </c>
      <c r="BY47" s="32">
        <v>36.5</v>
      </c>
      <c r="BZ47" s="32">
        <v>5.5</v>
      </c>
      <c r="CA47" s="32">
        <v>1</v>
      </c>
      <c r="CB47" s="32">
        <v>2</v>
      </c>
      <c r="CC47" s="31">
        <v>5.9</v>
      </c>
      <c r="CD47" s="31">
        <v>5.2</v>
      </c>
      <c r="CE47" s="56">
        <v>26</v>
      </c>
      <c r="CF47" s="32">
        <v>29.5</v>
      </c>
      <c r="CG47" s="32"/>
      <c r="CH47" s="32"/>
      <c r="CI47" s="32">
        <v>146.5</v>
      </c>
      <c r="CJ47" s="56">
        <v>58.5</v>
      </c>
      <c r="CK47" s="32">
        <v>65.5</v>
      </c>
      <c r="CL47" s="32">
        <v>201</v>
      </c>
      <c r="CM47" s="35">
        <v>8.7129999999999992</v>
      </c>
      <c r="CN47" s="35">
        <v>4.2480000000000002</v>
      </c>
      <c r="CO47" s="36">
        <v>101.315</v>
      </c>
    </row>
    <row r="48" spans="1:93" x14ac:dyDescent="0.25">
      <c r="A48" s="13" t="s">
        <v>145</v>
      </c>
      <c r="B48" s="13">
        <v>0</v>
      </c>
      <c r="C48" s="30" t="s">
        <v>146</v>
      </c>
      <c r="D48" s="31">
        <v>13.57</v>
      </c>
      <c r="E48" s="31">
        <v>155.30000000000001</v>
      </c>
      <c r="F48" s="31">
        <v>38.6</v>
      </c>
      <c r="G48" s="31">
        <f t="shared" si="0"/>
        <v>16.004584110930839</v>
      </c>
      <c r="H48" s="32">
        <v>0</v>
      </c>
      <c r="I48" s="31">
        <v>61.5</v>
      </c>
      <c r="J48" s="32">
        <v>0</v>
      </c>
      <c r="K48" s="31">
        <v>76.900000000000006</v>
      </c>
      <c r="L48" s="33">
        <f t="shared" si="1"/>
        <v>0.79973992197659294</v>
      </c>
      <c r="M48" s="33">
        <f t="shared" si="2"/>
        <v>0.39600772698003861</v>
      </c>
      <c r="N48" s="32">
        <v>0</v>
      </c>
      <c r="O48" s="31">
        <v>10.7</v>
      </c>
      <c r="P48" s="32">
        <v>3</v>
      </c>
      <c r="Q48" s="32">
        <v>3</v>
      </c>
      <c r="R48" s="13">
        <v>109</v>
      </c>
      <c r="S48" s="13">
        <v>67</v>
      </c>
      <c r="T48" s="32">
        <f t="shared" si="7"/>
        <v>80.986000000000004</v>
      </c>
      <c r="U48" s="13">
        <f t="shared" si="3"/>
        <v>42</v>
      </c>
      <c r="V48" s="13">
        <v>0</v>
      </c>
      <c r="W48" s="13">
        <v>0</v>
      </c>
      <c r="X48" s="13">
        <v>104</v>
      </c>
      <c r="Y48" s="13">
        <v>59</v>
      </c>
      <c r="Z48" s="32">
        <f t="shared" si="8"/>
        <v>73.984999999999999</v>
      </c>
      <c r="AA48" s="13">
        <f t="shared" si="4"/>
        <v>45</v>
      </c>
      <c r="AB48" s="13">
        <v>112</v>
      </c>
      <c r="AC48" s="13">
        <v>71</v>
      </c>
      <c r="AD48" s="32">
        <f t="shared" si="14"/>
        <v>84.653000000000006</v>
      </c>
      <c r="AE48" s="13">
        <f t="shared" si="15"/>
        <v>41</v>
      </c>
      <c r="AF48" s="13">
        <v>7.8</v>
      </c>
      <c r="AG48" s="13">
        <v>59</v>
      </c>
      <c r="AH48" s="13">
        <v>39.200000000000003</v>
      </c>
      <c r="AI48" s="31">
        <f t="shared" si="9"/>
        <v>48.211800000000004</v>
      </c>
      <c r="AJ48" s="13">
        <v>107.11199999999999</v>
      </c>
      <c r="AK48" s="33">
        <f t="shared" si="10"/>
        <v>17.852</v>
      </c>
      <c r="AL48" s="13">
        <v>5</v>
      </c>
      <c r="AM48" s="13">
        <v>0</v>
      </c>
      <c r="AN48" s="34">
        <v>0</v>
      </c>
      <c r="AO48" s="33">
        <f t="shared" si="11"/>
        <v>3.9671111111111115</v>
      </c>
      <c r="AP48" s="13">
        <v>3.09</v>
      </c>
      <c r="AQ48" s="13">
        <v>0.77</v>
      </c>
      <c r="AR48" s="34">
        <v>0</v>
      </c>
      <c r="AS48" s="1">
        <v>1.56</v>
      </c>
      <c r="AT48" s="1">
        <v>0</v>
      </c>
      <c r="AU48" s="33">
        <v>1.18</v>
      </c>
      <c r="AV48" s="13" t="s">
        <v>62</v>
      </c>
      <c r="AW48" s="13" t="s">
        <v>62</v>
      </c>
      <c r="AX48" s="32">
        <v>0</v>
      </c>
      <c r="AY48" s="32">
        <v>141.31</v>
      </c>
      <c r="AZ48" s="31">
        <v>4.9400000000000004</v>
      </c>
      <c r="BA48" s="32">
        <v>53.92</v>
      </c>
      <c r="BB48" s="31">
        <v>3.48</v>
      </c>
      <c r="BC48" s="32">
        <v>73.14</v>
      </c>
      <c r="BD48" s="32">
        <v>45.15</v>
      </c>
      <c r="BE48" s="32">
        <v>268.02</v>
      </c>
      <c r="BF48" s="32">
        <v>26.94</v>
      </c>
      <c r="BG48" s="32">
        <v>7.21</v>
      </c>
      <c r="BH48" s="32">
        <v>91</v>
      </c>
      <c r="BI48" s="32">
        <v>68</v>
      </c>
      <c r="BJ48" s="32">
        <v>80</v>
      </c>
      <c r="BK48" s="32">
        <v>23</v>
      </c>
      <c r="BL48" s="32">
        <v>1.5</v>
      </c>
      <c r="BM48" s="32">
        <v>-1</v>
      </c>
      <c r="BN48" s="32">
        <v>0</v>
      </c>
      <c r="BO48" s="32">
        <v>85</v>
      </c>
      <c r="BP48" s="32">
        <v>60</v>
      </c>
      <c r="BQ48" s="32">
        <v>71.5</v>
      </c>
      <c r="BR48" s="32">
        <v>25</v>
      </c>
      <c r="BS48" s="32">
        <v>-6.5</v>
      </c>
      <c r="BT48" s="32">
        <v>-9.5</v>
      </c>
      <c r="BU48" s="32">
        <v>-1.5</v>
      </c>
      <c r="BV48" s="32">
        <v>86.5</v>
      </c>
      <c r="BW48" s="32">
        <v>60</v>
      </c>
      <c r="BX48" s="32">
        <v>72</v>
      </c>
      <c r="BY48" s="32">
        <v>26.5</v>
      </c>
      <c r="BZ48" s="32">
        <v>21.5</v>
      </c>
      <c r="CA48" s="32">
        <v>19</v>
      </c>
      <c r="CB48" s="32">
        <v>5.5</v>
      </c>
      <c r="CC48" s="31">
        <v>7.1</v>
      </c>
      <c r="CD48" s="31">
        <v>3.9</v>
      </c>
      <c r="CE48" s="56">
        <v>23</v>
      </c>
      <c r="CF48" s="32">
        <v>20.5</v>
      </c>
      <c r="CG48" s="32"/>
      <c r="CH48" s="32"/>
      <c r="CI48" s="32">
        <v>131</v>
      </c>
      <c r="CJ48" s="56">
        <v>70</v>
      </c>
      <c r="CK48" s="32">
        <v>69.5</v>
      </c>
      <c r="CL48" s="32">
        <v>184</v>
      </c>
      <c r="CM48" s="35">
        <v>6.9619999999999997</v>
      </c>
      <c r="CN48" s="35">
        <v>5.2750000000000004</v>
      </c>
      <c r="CO48" s="36">
        <v>88.13</v>
      </c>
    </row>
    <row r="49" spans="1:93" x14ac:dyDescent="0.25">
      <c r="A49" s="38" t="s">
        <v>147</v>
      </c>
      <c r="B49" s="38">
        <v>0</v>
      </c>
      <c r="C49" s="39" t="s">
        <v>148</v>
      </c>
      <c r="D49" s="40">
        <v>13.56</v>
      </c>
      <c r="E49" s="40">
        <v>140</v>
      </c>
      <c r="F49" s="40">
        <v>30.5</v>
      </c>
      <c r="G49" s="31">
        <f t="shared" si="0"/>
        <v>15.56122448979592</v>
      </c>
      <c r="H49" s="41">
        <v>0</v>
      </c>
      <c r="I49" s="40">
        <v>55</v>
      </c>
      <c r="J49" s="41">
        <v>0</v>
      </c>
      <c r="K49" s="40">
        <v>69</v>
      </c>
      <c r="L49" s="33">
        <f t="shared" si="1"/>
        <v>0.79710144927536231</v>
      </c>
      <c r="M49" s="33">
        <f t="shared" si="2"/>
        <v>0.39285714285714285</v>
      </c>
      <c r="N49" s="32">
        <v>0</v>
      </c>
      <c r="O49" s="40">
        <v>6.1</v>
      </c>
      <c r="P49" s="41">
        <v>4</v>
      </c>
      <c r="Q49" s="41">
        <v>3</v>
      </c>
      <c r="R49" s="38">
        <v>114</v>
      </c>
      <c r="S49" s="38">
        <v>64</v>
      </c>
      <c r="T49" s="32">
        <f t="shared" si="7"/>
        <v>80.650000000000006</v>
      </c>
      <c r="U49" s="13">
        <f t="shared" si="3"/>
        <v>50</v>
      </c>
      <c r="V49" s="13">
        <v>0</v>
      </c>
      <c r="W49" s="13">
        <v>0</v>
      </c>
      <c r="X49" s="38">
        <v>109</v>
      </c>
      <c r="Y49" s="38">
        <v>59</v>
      </c>
      <c r="Z49" s="32">
        <f t="shared" si="8"/>
        <v>75.650000000000006</v>
      </c>
      <c r="AA49" s="13">
        <f t="shared" si="4"/>
        <v>50</v>
      </c>
      <c r="AB49" s="38">
        <v>109</v>
      </c>
      <c r="AC49" s="38">
        <v>83</v>
      </c>
      <c r="AD49" s="32">
        <f t="shared" si="14"/>
        <v>91.658000000000001</v>
      </c>
      <c r="AE49" s="13">
        <f t="shared" si="15"/>
        <v>26</v>
      </c>
      <c r="AF49" s="38">
        <v>10.8</v>
      </c>
      <c r="AG49" s="38">
        <v>91</v>
      </c>
      <c r="AH49" s="38">
        <v>49.3</v>
      </c>
      <c r="AI49" s="31">
        <f t="shared" si="9"/>
        <v>54.351500000000001</v>
      </c>
      <c r="AJ49" s="38"/>
      <c r="AK49" s="33">
        <f t="shared" si="10"/>
        <v>0</v>
      </c>
      <c r="AL49" s="38">
        <v>4.5</v>
      </c>
      <c r="AM49" s="38">
        <v>0</v>
      </c>
      <c r="AN49" s="42">
        <v>0</v>
      </c>
      <c r="AO49" s="33">
        <f t="shared" si="11"/>
        <v>0</v>
      </c>
      <c r="AP49" s="38"/>
      <c r="AQ49" s="38"/>
      <c r="AR49" s="42"/>
      <c r="AS49" s="1">
        <v>1.61</v>
      </c>
      <c r="AT49" s="1">
        <v>0</v>
      </c>
      <c r="AU49" s="43"/>
      <c r="AW49" s="31"/>
      <c r="AX49" s="32"/>
      <c r="AY49" s="34"/>
      <c r="AZ49" s="34"/>
      <c r="BA49" s="34"/>
      <c r="BB49" s="34"/>
      <c r="BC49" s="34"/>
      <c r="BD49" s="34"/>
      <c r="BE49" s="34"/>
      <c r="BF49" s="34"/>
      <c r="BG49" s="34"/>
      <c r="BH49" s="55">
        <v>88.5</v>
      </c>
      <c r="BI49" s="55">
        <v>57.5</v>
      </c>
      <c r="BJ49" s="55">
        <v>71.5</v>
      </c>
      <c r="BK49" s="55">
        <v>31</v>
      </c>
      <c r="BL49" s="32">
        <v>-6</v>
      </c>
      <c r="BM49" s="55">
        <v>-0.5</v>
      </c>
      <c r="BN49" s="55">
        <v>-2</v>
      </c>
      <c r="BO49" s="55">
        <v>80</v>
      </c>
      <c r="BP49" s="55">
        <v>61.5</v>
      </c>
      <c r="BQ49" s="55">
        <v>74.5</v>
      </c>
      <c r="BR49" s="55">
        <v>28.5</v>
      </c>
      <c r="BS49" s="55">
        <v>4</v>
      </c>
      <c r="BT49" s="55">
        <v>7</v>
      </c>
      <c r="BU49" s="55">
        <v>1.5</v>
      </c>
      <c r="BV49" s="55">
        <v>95.5</v>
      </c>
      <c r="BW49" s="55">
        <v>61.5</v>
      </c>
      <c r="BX49" s="55">
        <v>75</v>
      </c>
      <c r="BY49" s="55">
        <v>34</v>
      </c>
      <c r="BZ49" s="55">
        <v>-6.5</v>
      </c>
      <c r="CA49" s="55">
        <v>-5</v>
      </c>
      <c r="CB49" s="55">
        <v>-2</v>
      </c>
      <c r="CC49" s="31">
        <v>6.2</v>
      </c>
      <c r="CD49" s="31">
        <v>4.2</v>
      </c>
      <c r="CE49" s="57">
        <v>31.5</v>
      </c>
      <c r="CF49" s="55">
        <v>28</v>
      </c>
      <c r="CG49" s="41"/>
      <c r="CH49" s="41"/>
      <c r="CI49" s="55">
        <v>118.5</v>
      </c>
      <c r="CJ49" s="57">
        <v>86</v>
      </c>
      <c r="CK49" s="32">
        <v>78</v>
      </c>
      <c r="CL49" s="32">
        <v>140.5</v>
      </c>
      <c r="CM49" s="35">
        <v>5.4240000000000004</v>
      </c>
      <c r="CN49" s="35">
        <v>4.8769999999999998</v>
      </c>
      <c r="CO49" s="36">
        <v>66.147999999999996</v>
      </c>
    </row>
    <row r="50" spans="1:93" x14ac:dyDescent="0.25">
      <c r="A50" s="13" t="s">
        <v>149</v>
      </c>
      <c r="B50" s="13">
        <v>0</v>
      </c>
      <c r="C50" s="30" t="s">
        <v>150</v>
      </c>
      <c r="D50" s="40">
        <v>13.22</v>
      </c>
      <c r="E50" s="31">
        <v>158.5</v>
      </c>
      <c r="F50" s="31">
        <v>48.2</v>
      </c>
      <c r="G50" s="31">
        <f t="shared" si="0"/>
        <v>19.18617958184478</v>
      </c>
      <c r="H50" s="32">
        <v>0</v>
      </c>
      <c r="I50" s="31">
        <v>68</v>
      </c>
      <c r="J50" s="32">
        <v>0</v>
      </c>
      <c r="K50" s="31">
        <v>84</v>
      </c>
      <c r="L50" s="33">
        <f t="shared" si="1"/>
        <v>0.80952380952380953</v>
      </c>
      <c r="M50" s="33">
        <f t="shared" si="2"/>
        <v>0.42902208201892744</v>
      </c>
      <c r="N50" s="32">
        <v>0</v>
      </c>
      <c r="O50" s="31">
        <v>10.199999999999999</v>
      </c>
      <c r="P50" s="32">
        <v>4</v>
      </c>
      <c r="Q50" s="32">
        <v>4</v>
      </c>
      <c r="R50" s="38">
        <v>101</v>
      </c>
      <c r="S50" s="38">
        <v>63</v>
      </c>
      <c r="T50" s="32">
        <f t="shared" si="7"/>
        <v>75.653999999999996</v>
      </c>
      <c r="U50" s="13">
        <f t="shared" si="3"/>
        <v>38</v>
      </c>
      <c r="V50" s="13">
        <v>0</v>
      </c>
      <c r="W50" s="13">
        <v>0</v>
      </c>
      <c r="X50" s="38">
        <v>99</v>
      </c>
      <c r="Y50" s="38">
        <v>59</v>
      </c>
      <c r="Z50" s="32">
        <f t="shared" si="8"/>
        <v>72.319999999999993</v>
      </c>
      <c r="AA50" s="13">
        <f t="shared" si="4"/>
        <v>40</v>
      </c>
      <c r="AB50" s="38">
        <v>104</v>
      </c>
      <c r="AC50" s="38">
        <v>73</v>
      </c>
      <c r="AD50" s="32">
        <f t="shared" si="14"/>
        <v>83.323000000000008</v>
      </c>
      <c r="AE50" s="13">
        <f t="shared" si="15"/>
        <v>31</v>
      </c>
      <c r="AF50" s="38">
        <v>12.2</v>
      </c>
      <c r="AG50" s="38">
        <v>108</v>
      </c>
      <c r="AH50" s="38">
        <v>54.3</v>
      </c>
      <c r="AI50" s="31">
        <f t="shared" si="9"/>
        <v>53.278599999999997</v>
      </c>
      <c r="AJ50" s="38">
        <v>47.652999999999999</v>
      </c>
      <c r="AK50" s="33">
        <f t="shared" si="10"/>
        <v>7.9421666666666662</v>
      </c>
      <c r="AL50" s="38">
        <v>4.5</v>
      </c>
      <c r="AM50" s="38">
        <v>0</v>
      </c>
      <c r="AN50" s="42">
        <v>0</v>
      </c>
      <c r="AO50" s="33">
        <f t="shared" si="11"/>
        <v>1.5884333333333334</v>
      </c>
      <c r="AP50" s="13">
        <v>3.72</v>
      </c>
      <c r="AQ50" s="13">
        <v>0.84</v>
      </c>
      <c r="AR50" s="34">
        <v>0</v>
      </c>
      <c r="AS50" s="1">
        <v>1.72</v>
      </c>
      <c r="AT50" s="1">
        <v>0</v>
      </c>
      <c r="AU50" s="33">
        <v>1.6181818181818182</v>
      </c>
      <c r="AV50" s="13" t="s">
        <v>62</v>
      </c>
      <c r="AW50" s="13" t="s">
        <v>62</v>
      </c>
      <c r="AX50" s="32">
        <v>0</v>
      </c>
      <c r="AY50" s="32">
        <v>140.86000000000001</v>
      </c>
      <c r="AZ50" s="31">
        <v>5.0999999999999996</v>
      </c>
      <c r="BA50" s="32">
        <v>52.85</v>
      </c>
      <c r="BB50" s="31">
        <v>4.5599999999999996</v>
      </c>
      <c r="BC50" s="32">
        <v>90.22</v>
      </c>
      <c r="BD50" s="32">
        <v>52.8</v>
      </c>
      <c r="BE50" s="32">
        <v>418.07</v>
      </c>
      <c r="BF50" s="32">
        <v>15.17</v>
      </c>
      <c r="BG50" s="32">
        <v>11.18</v>
      </c>
      <c r="BH50" s="55">
        <v>85.5</v>
      </c>
      <c r="BI50" s="55">
        <v>64</v>
      </c>
      <c r="BJ50" s="55">
        <v>75</v>
      </c>
      <c r="BK50" s="55">
        <v>21.5</v>
      </c>
      <c r="BL50" s="32">
        <v>-5.5</v>
      </c>
      <c r="BM50" s="55">
        <v>-11</v>
      </c>
      <c r="BN50" s="55">
        <v>-1</v>
      </c>
      <c r="BO50" s="55">
        <v>82</v>
      </c>
      <c r="BP50" s="55">
        <v>59.5</v>
      </c>
      <c r="BQ50" s="55">
        <v>68.5</v>
      </c>
      <c r="BR50" s="55">
        <v>22.5</v>
      </c>
      <c r="BS50" s="55">
        <v>-9</v>
      </c>
      <c r="BT50" s="55">
        <v>-15.5</v>
      </c>
      <c r="BU50" s="55">
        <v>-2</v>
      </c>
      <c r="BV50" s="55">
        <v>88</v>
      </c>
      <c r="BW50" s="55">
        <v>59.5</v>
      </c>
      <c r="BX50" s="55">
        <v>71</v>
      </c>
      <c r="BY50" s="55">
        <v>28.5</v>
      </c>
      <c r="BZ50" s="55">
        <v>-11</v>
      </c>
      <c r="CA50" s="55">
        <v>-19</v>
      </c>
      <c r="CB50" s="55">
        <v>-3</v>
      </c>
      <c r="CC50" s="31">
        <v>7.2</v>
      </c>
      <c r="CD50" s="31">
        <v>4.3</v>
      </c>
      <c r="CE50" s="57">
        <v>21.5</v>
      </c>
      <c r="CF50" s="55">
        <v>24.5</v>
      </c>
      <c r="CG50" s="32"/>
      <c r="CH50" s="32"/>
      <c r="CI50" s="55">
        <v>151.5</v>
      </c>
      <c r="CJ50" s="57">
        <v>64.5</v>
      </c>
      <c r="CK50" s="32">
        <v>59</v>
      </c>
      <c r="CL50" s="32">
        <v>196</v>
      </c>
      <c r="CM50" s="35">
        <v>7.7080000000000002</v>
      </c>
      <c r="CN50" s="35">
        <v>5.2480000000000002</v>
      </c>
      <c r="CO50" s="36">
        <v>105.583</v>
      </c>
    </row>
    <row r="51" spans="1:93" x14ac:dyDescent="0.25">
      <c r="A51" s="13" t="s">
        <v>151</v>
      </c>
      <c r="B51" s="13">
        <v>0</v>
      </c>
      <c r="C51" s="30" t="s">
        <v>152</v>
      </c>
      <c r="D51" s="40">
        <v>13.41</v>
      </c>
      <c r="E51" s="31">
        <v>161</v>
      </c>
      <c r="F51" s="31">
        <v>46.6</v>
      </c>
      <c r="G51" s="31">
        <f t="shared" si="0"/>
        <v>17.977701477566452</v>
      </c>
      <c r="H51" s="32">
        <v>0</v>
      </c>
      <c r="I51" s="31">
        <v>66.5</v>
      </c>
      <c r="J51" s="32">
        <v>0</v>
      </c>
      <c r="K51" s="31">
        <v>81</v>
      </c>
      <c r="L51" s="33">
        <f t="shared" si="1"/>
        <v>0.82098765432098764</v>
      </c>
      <c r="M51" s="33">
        <f t="shared" si="2"/>
        <v>0.41304347826086957</v>
      </c>
      <c r="N51" s="32">
        <v>0</v>
      </c>
      <c r="O51" s="31">
        <v>6.9</v>
      </c>
      <c r="P51" s="32">
        <v>3</v>
      </c>
      <c r="Q51" s="32">
        <v>3</v>
      </c>
      <c r="R51" s="38">
        <v>117</v>
      </c>
      <c r="S51" s="38">
        <v>70</v>
      </c>
      <c r="T51" s="32">
        <f t="shared" si="7"/>
        <v>85.650999999999996</v>
      </c>
      <c r="U51" s="13">
        <f t="shared" si="3"/>
        <v>47</v>
      </c>
      <c r="V51" s="13">
        <v>0</v>
      </c>
      <c r="W51" s="13">
        <v>1</v>
      </c>
      <c r="X51" s="38">
        <v>116</v>
      </c>
      <c r="Y51" s="38">
        <v>65</v>
      </c>
      <c r="Z51" s="32">
        <f t="shared" si="8"/>
        <v>81.983000000000004</v>
      </c>
      <c r="AA51" s="13">
        <f t="shared" si="4"/>
        <v>51</v>
      </c>
      <c r="AB51" s="38">
        <v>112</v>
      </c>
      <c r="AC51" s="38">
        <v>64</v>
      </c>
      <c r="AD51" s="32">
        <f t="shared" si="14"/>
        <v>79.984000000000009</v>
      </c>
      <c r="AE51" s="13">
        <f t="shared" si="15"/>
        <v>48</v>
      </c>
      <c r="AF51" s="38">
        <v>12.6</v>
      </c>
      <c r="AG51" s="38">
        <v>112</v>
      </c>
      <c r="AH51" s="38">
        <v>55.4</v>
      </c>
      <c r="AI51" s="31">
        <f t="shared" si="9"/>
        <v>54.161799999999999</v>
      </c>
      <c r="AJ51" s="13">
        <v>14.978999999999999</v>
      </c>
      <c r="AK51" s="33">
        <f t="shared" si="10"/>
        <v>2.4964999999999997</v>
      </c>
      <c r="AL51" s="13">
        <v>4.3</v>
      </c>
      <c r="AM51" s="13">
        <v>0</v>
      </c>
      <c r="AN51" s="34">
        <v>0</v>
      </c>
      <c r="AO51" s="33">
        <f t="shared" si="11"/>
        <v>0.4771088888888888</v>
      </c>
      <c r="AP51" s="13">
        <v>3.95</v>
      </c>
      <c r="AQ51" s="13">
        <v>0.86</v>
      </c>
      <c r="AR51" s="34">
        <v>0</v>
      </c>
      <c r="AS51" s="1">
        <v>1.19</v>
      </c>
      <c r="AT51" s="1">
        <v>1</v>
      </c>
      <c r="AU51" s="33">
        <v>2.3690909090909091</v>
      </c>
      <c r="AV51" s="13">
        <v>0.1</v>
      </c>
      <c r="AW51" s="31">
        <f t="shared" ref="AW51:AW57" si="17">AV51*10</f>
        <v>1</v>
      </c>
      <c r="AX51" s="32">
        <v>1</v>
      </c>
      <c r="AY51" s="32">
        <v>139.91999999999999</v>
      </c>
      <c r="AZ51" s="31">
        <v>4.6900000000000004</v>
      </c>
      <c r="BA51" s="32">
        <v>59.6</v>
      </c>
      <c r="BB51" s="31">
        <v>4.09</v>
      </c>
      <c r="BC51" s="32">
        <v>74.17</v>
      </c>
      <c r="BD51" s="32">
        <v>45.02</v>
      </c>
      <c r="BE51" s="32">
        <v>420.47</v>
      </c>
      <c r="BF51" s="32">
        <v>35.26</v>
      </c>
      <c r="BG51" s="32">
        <v>11.77</v>
      </c>
      <c r="BH51" s="55">
        <v>97</v>
      </c>
      <c r="BI51" s="55">
        <v>71</v>
      </c>
      <c r="BJ51" s="55">
        <v>83</v>
      </c>
      <c r="BK51" s="55">
        <v>26</v>
      </c>
      <c r="BL51" s="32">
        <v>-8</v>
      </c>
      <c r="BM51" s="55">
        <v>-13</v>
      </c>
      <c r="BN51" s="55">
        <v>-2</v>
      </c>
      <c r="BO51" s="55">
        <v>95</v>
      </c>
      <c r="BP51" s="55">
        <v>66</v>
      </c>
      <c r="BQ51" s="55">
        <v>80</v>
      </c>
      <c r="BR51" s="55">
        <v>29</v>
      </c>
      <c r="BS51" s="55"/>
      <c r="BT51" s="55"/>
      <c r="BU51" s="55"/>
      <c r="BV51" s="55">
        <v>102.5</v>
      </c>
      <c r="BW51" s="55">
        <v>66</v>
      </c>
      <c r="BX51" s="55">
        <v>81</v>
      </c>
      <c r="BY51" s="55">
        <v>36.5</v>
      </c>
      <c r="BZ51" s="55">
        <v>-8</v>
      </c>
      <c r="CA51" s="55">
        <v>-11.5</v>
      </c>
      <c r="CB51" s="55">
        <v>-2.5</v>
      </c>
      <c r="CC51" s="31">
        <v>8.1</v>
      </c>
      <c r="CD51" s="31">
        <v>4.3</v>
      </c>
      <c r="CE51" s="57">
        <v>26</v>
      </c>
      <c r="CF51" s="55">
        <v>30</v>
      </c>
      <c r="CG51" s="32"/>
      <c r="CH51" s="32"/>
      <c r="CI51" s="55">
        <v>125.5</v>
      </c>
      <c r="CJ51" s="57">
        <v>63.5</v>
      </c>
      <c r="CK51" s="32">
        <v>66.5</v>
      </c>
      <c r="CL51" s="32">
        <v>168.5</v>
      </c>
      <c r="CM51" s="35">
        <v>6.6580000000000004</v>
      </c>
      <c r="CN51" s="35">
        <v>4.5330000000000004</v>
      </c>
      <c r="CO51" s="36">
        <v>96.492999999999995</v>
      </c>
    </row>
    <row r="52" spans="1:93" x14ac:dyDescent="0.25">
      <c r="A52" s="13" t="s">
        <v>153</v>
      </c>
      <c r="B52" s="13">
        <v>0</v>
      </c>
      <c r="C52" s="30" t="s">
        <v>154</v>
      </c>
      <c r="D52" s="40">
        <v>11.7</v>
      </c>
      <c r="E52" s="31">
        <v>146.1</v>
      </c>
      <c r="F52" s="31">
        <v>39</v>
      </c>
      <c r="G52" s="31">
        <f t="shared" si="0"/>
        <v>18.27107814821218</v>
      </c>
      <c r="H52" s="32">
        <v>0</v>
      </c>
      <c r="I52" s="31">
        <v>61.6</v>
      </c>
      <c r="J52" s="32">
        <v>0</v>
      </c>
      <c r="K52" s="31">
        <v>78</v>
      </c>
      <c r="L52" s="33">
        <f t="shared" si="1"/>
        <v>0.78974358974358971</v>
      </c>
      <c r="M52" s="33">
        <f t="shared" si="2"/>
        <v>0.42162902121834361</v>
      </c>
      <c r="N52" s="32">
        <v>0</v>
      </c>
      <c r="O52" s="31">
        <v>12.2</v>
      </c>
      <c r="P52" s="32">
        <v>4</v>
      </c>
      <c r="Q52" s="32">
        <v>3</v>
      </c>
      <c r="R52" s="38">
        <v>103</v>
      </c>
      <c r="S52" s="38">
        <v>66</v>
      </c>
      <c r="T52" s="32">
        <f t="shared" si="7"/>
        <v>78.320999999999998</v>
      </c>
      <c r="U52" s="13">
        <f t="shared" si="3"/>
        <v>37</v>
      </c>
      <c r="V52" s="13">
        <v>0</v>
      </c>
      <c r="W52" s="13">
        <v>0</v>
      </c>
      <c r="X52" s="38">
        <v>100</v>
      </c>
      <c r="Y52" s="38">
        <v>64</v>
      </c>
      <c r="Z52" s="32">
        <f t="shared" si="8"/>
        <v>75.988</v>
      </c>
      <c r="AA52" s="13">
        <f t="shared" si="4"/>
        <v>36</v>
      </c>
      <c r="AB52" s="38">
        <v>102</v>
      </c>
      <c r="AC52" s="38">
        <v>70</v>
      </c>
      <c r="AD52" s="32">
        <f t="shared" si="14"/>
        <v>80.656000000000006</v>
      </c>
      <c r="AE52" s="13">
        <f t="shared" si="15"/>
        <v>32</v>
      </c>
      <c r="AF52" s="38">
        <v>7.7</v>
      </c>
      <c r="AG52" s="38">
        <v>58</v>
      </c>
      <c r="AH52" s="38">
        <v>39.200000000000003</v>
      </c>
      <c r="AI52" s="31">
        <f t="shared" si="9"/>
        <v>47.991</v>
      </c>
      <c r="AJ52" s="13">
        <v>33.082000000000001</v>
      </c>
      <c r="AK52" s="33">
        <f t="shared" si="10"/>
        <v>5.5136666666666665</v>
      </c>
      <c r="AL52" s="13">
        <v>4.5999999999999996</v>
      </c>
      <c r="AM52" s="13">
        <v>0</v>
      </c>
      <c r="AN52" s="34">
        <v>0</v>
      </c>
      <c r="AO52" s="33">
        <f t="shared" si="11"/>
        <v>1.1272385185185185</v>
      </c>
      <c r="AP52" s="13">
        <v>3.8</v>
      </c>
      <c r="AQ52" s="13">
        <v>0.72</v>
      </c>
      <c r="AR52" s="34">
        <v>0</v>
      </c>
      <c r="AS52" s="1">
        <v>1.6</v>
      </c>
      <c r="AT52" s="1">
        <v>0</v>
      </c>
      <c r="AU52" s="33">
        <v>1.8727272727272726</v>
      </c>
      <c r="AV52" s="13">
        <v>0.3</v>
      </c>
      <c r="AW52" s="31">
        <f t="shared" si="17"/>
        <v>3</v>
      </c>
      <c r="AX52" s="32">
        <v>1</v>
      </c>
      <c r="AY52" s="32">
        <v>140.25</v>
      </c>
      <c r="AZ52" s="31">
        <v>5.4</v>
      </c>
      <c r="BA52" s="32">
        <v>61.15</v>
      </c>
      <c r="BB52" s="31">
        <v>3.49</v>
      </c>
      <c r="BC52" s="32">
        <v>72.8</v>
      </c>
      <c r="BD52" s="32">
        <v>42.95</v>
      </c>
      <c r="BE52" s="32">
        <v>193</v>
      </c>
      <c r="BF52" s="32">
        <v>22.86</v>
      </c>
      <c r="BG52" s="32">
        <v>6.02</v>
      </c>
      <c r="BH52" s="55">
        <v>90</v>
      </c>
      <c r="BI52" s="55">
        <v>68</v>
      </c>
      <c r="BJ52" s="55">
        <v>78.5</v>
      </c>
      <c r="BK52" s="55">
        <v>22</v>
      </c>
      <c r="BL52" s="32">
        <v>12.5</v>
      </c>
      <c r="BM52" s="55">
        <v>10.5</v>
      </c>
      <c r="BN52" s="55">
        <v>3</v>
      </c>
      <c r="BO52" s="55">
        <v>89</v>
      </c>
      <c r="BP52" s="55">
        <v>65</v>
      </c>
      <c r="BQ52" s="55">
        <v>78</v>
      </c>
      <c r="BR52" s="55">
        <v>24</v>
      </c>
      <c r="BS52" s="55">
        <v>18.5</v>
      </c>
      <c r="BT52" s="55">
        <v>15.5</v>
      </c>
      <c r="BU52" s="55">
        <v>4.5</v>
      </c>
      <c r="BV52" s="55">
        <v>92</v>
      </c>
      <c r="BW52" s="55">
        <v>65</v>
      </c>
      <c r="BX52" s="55">
        <v>77</v>
      </c>
      <c r="BY52" s="55">
        <v>27</v>
      </c>
      <c r="BZ52" s="55">
        <v>3.5</v>
      </c>
      <c r="CA52" s="55">
        <v>0.5</v>
      </c>
      <c r="CB52" s="55">
        <v>1</v>
      </c>
      <c r="CC52" s="31">
        <v>6.2</v>
      </c>
      <c r="CD52" s="31">
        <v>4.7</v>
      </c>
      <c r="CE52" s="57">
        <v>19.5</v>
      </c>
      <c r="CF52" s="55">
        <v>22.5</v>
      </c>
      <c r="CG52" s="32"/>
      <c r="CH52" s="32"/>
      <c r="CI52" s="55">
        <v>114</v>
      </c>
      <c r="CJ52" s="57">
        <v>71</v>
      </c>
      <c r="CK52" s="32">
        <v>69</v>
      </c>
      <c r="CL52" s="32">
        <v>168.5</v>
      </c>
      <c r="CM52" s="35">
        <v>4.6859999999999999</v>
      </c>
      <c r="CN52" s="35">
        <v>3.7080000000000002</v>
      </c>
      <c r="CO52" s="36">
        <v>53.256</v>
      </c>
    </row>
    <row r="53" spans="1:93" x14ac:dyDescent="0.25">
      <c r="A53" s="13" t="s">
        <v>155</v>
      </c>
      <c r="B53" s="13">
        <v>0</v>
      </c>
      <c r="C53" s="30" t="s">
        <v>156</v>
      </c>
      <c r="D53" s="40">
        <v>13.45</v>
      </c>
      <c r="E53" s="31">
        <v>165.3</v>
      </c>
      <c r="F53" s="31">
        <v>61.5</v>
      </c>
      <c r="G53" s="31">
        <f t="shared" si="0"/>
        <v>22.507611415421337</v>
      </c>
      <c r="H53" s="32">
        <v>1</v>
      </c>
      <c r="I53" s="31">
        <v>78</v>
      </c>
      <c r="J53" s="32">
        <v>2</v>
      </c>
      <c r="K53" s="31">
        <v>95.5</v>
      </c>
      <c r="L53" s="33">
        <f t="shared" si="1"/>
        <v>0.81675392670157065</v>
      </c>
      <c r="M53" s="33">
        <f t="shared" si="2"/>
        <v>0.47186932849364788</v>
      </c>
      <c r="N53" s="32">
        <v>0</v>
      </c>
      <c r="O53" s="31">
        <v>23.8</v>
      </c>
      <c r="P53" s="32">
        <v>4</v>
      </c>
      <c r="Q53" s="32">
        <v>2</v>
      </c>
      <c r="R53" s="38">
        <v>120</v>
      </c>
      <c r="S53" s="38">
        <v>70</v>
      </c>
      <c r="T53" s="32">
        <f t="shared" si="7"/>
        <v>86.65</v>
      </c>
      <c r="U53" s="13">
        <f t="shared" si="3"/>
        <v>50</v>
      </c>
      <c r="V53" s="13">
        <v>0</v>
      </c>
      <c r="W53" s="13">
        <v>1</v>
      </c>
      <c r="X53" s="38">
        <v>117</v>
      </c>
      <c r="Y53" s="38">
        <v>61</v>
      </c>
      <c r="Z53" s="32">
        <f t="shared" si="8"/>
        <v>79.647999999999996</v>
      </c>
      <c r="AA53" s="13">
        <f t="shared" si="4"/>
        <v>56</v>
      </c>
      <c r="AB53" s="38">
        <v>119</v>
      </c>
      <c r="AC53" s="38">
        <v>70</v>
      </c>
      <c r="AD53" s="32">
        <f t="shared" si="14"/>
        <v>86.317000000000007</v>
      </c>
      <c r="AE53" s="13">
        <f t="shared" si="15"/>
        <v>49</v>
      </c>
      <c r="AI53" s="31"/>
      <c r="AJ53" s="13">
        <v>56.439</v>
      </c>
      <c r="AK53" s="33">
        <f t="shared" si="10"/>
        <v>9.4064999999999994</v>
      </c>
      <c r="AL53" s="13">
        <v>5.2</v>
      </c>
      <c r="AM53" s="13">
        <v>0</v>
      </c>
      <c r="AN53" s="34">
        <v>0</v>
      </c>
      <c r="AO53" s="33">
        <f t="shared" si="11"/>
        <v>2.1739466666666667</v>
      </c>
      <c r="AP53" s="13">
        <v>4.1900000000000004</v>
      </c>
      <c r="AQ53" s="13">
        <v>0.82</v>
      </c>
      <c r="AR53" s="34">
        <v>0</v>
      </c>
      <c r="AS53" s="1">
        <v>1.75</v>
      </c>
      <c r="AT53" s="1">
        <v>0</v>
      </c>
      <c r="AU53" s="33">
        <v>2.0672727272727278</v>
      </c>
      <c r="AV53" s="37">
        <v>1.3</v>
      </c>
      <c r="AW53" s="31">
        <f t="shared" si="17"/>
        <v>13</v>
      </c>
      <c r="AX53" s="32">
        <v>2</v>
      </c>
      <c r="AY53" s="32">
        <v>139</v>
      </c>
      <c r="AZ53" s="31">
        <v>4.83</v>
      </c>
      <c r="BA53" s="32">
        <v>54.46</v>
      </c>
      <c r="BB53" s="31">
        <v>2.76</v>
      </c>
      <c r="BC53" s="32">
        <v>69.599999999999994</v>
      </c>
      <c r="BD53" s="32">
        <v>42.5</v>
      </c>
      <c r="BE53" s="32">
        <v>255.12</v>
      </c>
      <c r="BF53" s="32">
        <v>26.81</v>
      </c>
      <c r="BG53" s="32">
        <v>7.72</v>
      </c>
      <c r="BH53" s="55">
        <v>98</v>
      </c>
      <c r="BI53" s="55">
        <v>72</v>
      </c>
      <c r="BJ53" s="55">
        <v>82.5</v>
      </c>
      <c r="BK53" s="55">
        <v>26</v>
      </c>
      <c r="BL53" s="32">
        <v>-32.5</v>
      </c>
      <c r="BM53" s="55">
        <v>-18</v>
      </c>
      <c r="BN53" s="55">
        <v>-8.5</v>
      </c>
      <c r="BO53" s="55">
        <v>93</v>
      </c>
      <c r="BP53" s="55">
        <v>63</v>
      </c>
      <c r="BQ53" s="55">
        <v>76.5</v>
      </c>
      <c r="BR53" s="55">
        <v>30</v>
      </c>
      <c r="BS53" s="55">
        <v>-26</v>
      </c>
      <c r="BT53" s="55">
        <v>-17.5</v>
      </c>
      <c r="BU53" s="55">
        <v>-8</v>
      </c>
      <c r="BV53" s="55">
        <v>101</v>
      </c>
      <c r="BW53" s="55">
        <v>62</v>
      </c>
      <c r="BX53" s="55">
        <v>78</v>
      </c>
      <c r="BY53" s="55">
        <v>39</v>
      </c>
      <c r="BZ53" s="55">
        <v>-24</v>
      </c>
      <c r="CA53" s="55">
        <v>-14</v>
      </c>
      <c r="CB53" s="55">
        <v>-8</v>
      </c>
      <c r="CC53" s="31">
        <v>6.9</v>
      </c>
      <c r="CD53" s="31">
        <v>4.7</v>
      </c>
      <c r="CE53" s="57">
        <v>26</v>
      </c>
      <c r="CF53" s="55">
        <v>31.5</v>
      </c>
      <c r="CG53" s="32"/>
      <c r="CH53" s="32"/>
      <c r="CI53" s="55">
        <v>127</v>
      </c>
      <c r="CJ53" s="57">
        <v>104.5</v>
      </c>
      <c r="CK53" s="32">
        <v>96.5</v>
      </c>
      <c r="CL53" s="32">
        <v>110</v>
      </c>
      <c r="CM53" s="35">
        <v>8.1010000000000009</v>
      </c>
      <c r="CN53" s="35">
        <v>4.7949999999999999</v>
      </c>
      <c r="CO53" s="36">
        <v>87.102999999999994</v>
      </c>
    </row>
    <row r="54" spans="1:93" x14ac:dyDescent="0.25">
      <c r="A54" s="13" t="s">
        <v>157</v>
      </c>
      <c r="B54" s="13">
        <v>0</v>
      </c>
      <c r="C54" s="30" t="s">
        <v>158</v>
      </c>
      <c r="D54" s="40">
        <v>13.78</v>
      </c>
      <c r="E54" s="31">
        <v>173</v>
      </c>
      <c r="F54" s="31">
        <v>67.7</v>
      </c>
      <c r="G54" s="31">
        <f t="shared" si="0"/>
        <v>22.620201142704399</v>
      </c>
      <c r="H54" s="32">
        <v>1</v>
      </c>
      <c r="I54" s="31">
        <v>79</v>
      </c>
      <c r="J54" s="32">
        <v>2</v>
      </c>
      <c r="K54" s="31">
        <v>92</v>
      </c>
      <c r="L54" s="33">
        <f t="shared" si="1"/>
        <v>0.85869565217391308</v>
      </c>
      <c r="M54" s="33">
        <f t="shared" si="2"/>
        <v>0.45664739884393063</v>
      </c>
      <c r="N54" s="32">
        <v>0</v>
      </c>
      <c r="O54" s="31">
        <v>10.3</v>
      </c>
      <c r="P54" s="32" t="s">
        <v>55</v>
      </c>
      <c r="Q54" s="32">
        <v>5</v>
      </c>
      <c r="R54" s="38">
        <v>128</v>
      </c>
      <c r="S54" s="38">
        <v>81</v>
      </c>
      <c r="T54" s="32">
        <f t="shared" si="7"/>
        <v>96.650999999999996</v>
      </c>
      <c r="U54" s="13">
        <f t="shared" si="3"/>
        <v>47</v>
      </c>
      <c r="V54" s="13">
        <v>0</v>
      </c>
      <c r="W54" s="13">
        <v>2</v>
      </c>
      <c r="X54" s="38">
        <v>130</v>
      </c>
      <c r="Y54" s="38">
        <v>64</v>
      </c>
      <c r="Z54" s="32">
        <f t="shared" si="8"/>
        <v>85.978000000000009</v>
      </c>
      <c r="AA54" s="13">
        <f t="shared" si="4"/>
        <v>66</v>
      </c>
      <c r="AD54" s="32">
        <f t="shared" si="14"/>
        <v>0</v>
      </c>
      <c r="AE54" s="13">
        <f t="shared" si="15"/>
        <v>0</v>
      </c>
      <c r="AF54" s="13">
        <v>12.4</v>
      </c>
      <c r="AG54" s="13">
        <v>110</v>
      </c>
      <c r="AH54" s="13">
        <v>54.8</v>
      </c>
      <c r="AI54" s="31">
        <f t="shared" si="9"/>
        <v>49.7211</v>
      </c>
      <c r="AJ54" s="13">
        <v>76.472999999999999</v>
      </c>
      <c r="AK54" s="33">
        <f t="shared" si="10"/>
        <v>12.7455</v>
      </c>
      <c r="AL54" s="13">
        <v>5.9</v>
      </c>
      <c r="AM54" s="13">
        <v>0</v>
      </c>
      <c r="AN54" s="34">
        <v>1</v>
      </c>
      <c r="AO54" s="33">
        <f t="shared" si="11"/>
        <v>3.3421533333333335</v>
      </c>
      <c r="AP54" s="13">
        <v>3.53</v>
      </c>
      <c r="AQ54" s="13">
        <v>0.67</v>
      </c>
      <c r="AR54" s="34">
        <v>0</v>
      </c>
      <c r="AS54" s="1">
        <v>1.31</v>
      </c>
      <c r="AT54" s="1">
        <v>0</v>
      </c>
      <c r="AU54" s="33">
        <v>1.9154545454545451</v>
      </c>
      <c r="AV54" s="37">
        <v>1.1000000000000001</v>
      </c>
      <c r="AW54" s="31">
        <f t="shared" si="17"/>
        <v>11</v>
      </c>
      <c r="AX54" s="32">
        <v>2</v>
      </c>
      <c r="AY54" s="32">
        <v>141.35</v>
      </c>
      <c r="AZ54" s="31">
        <v>4.62</v>
      </c>
      <c r="BA54" s="32">
        <v>67.819999999999993</v>
      </c>
      <c r="BB54" s="31">
        <v>4.3600000000000003</v>
      </c>
      <c r="BC54" s="32">
        <v>72.08</v>
      </c>
      <c r="BD54" s="32">
        <v>45.07</v>
      </c>
      <c r="BE54" s="32">
        <v>369.83</v>
      </c>
      <c r="BF54" s="32">
        <v>23.62</v>
      </c>
      <c r="BG54" s="32">
        <v>9.5299999999999994</v>
      </c>
      <c r="BH54" s="32"/>
      <c r="BI54" s="32"/>
      <c r="BJ54" s="32"/>
      <c r="BK54" s="32"/>
      <c r="BL54" s="32"/>
      <c r="BM54" s="32"/>
      <c r="BN54" s="32"/>
      <c r="BO54" s="32">
        <v>102.5</v>
      </c>
      <c r="BP54" s="32">
        <v>66</v>
      </c>
      <c r="BQ54" s="32">
        <v>84</v>
      </c>
      <c r="BR54" s="32">
        <v>36.5</v>
      </c>
      <c r="BS54" s="32">
        <v>-1</v>
      </c>
      <c r="BT54" s="32">
        <v>-0.5</v>
      </c>
      <c r="BU54" s="32">
        <v>-0.5</v>
      </c>
      <c r="BV54" s="55">
        <v>112.5</v>
      </c>
      <c r="BW54" s="55">
        <v>66</v>
      </c>
      <c r="BX54" s="55">
        <v>82</v>
      </c>
      <c r="BY54" s="55">
        <v>46.5</v>
      </c>
      <c r="BZ54" s="55">
        <v>-18</v>
      </c>
      <c r="CA54" s="55">
        <v>-19.5</v>
      </c>
      <c r="CB54" s="55">
        <v>-7</v>
      </c>
      <c r="CC54" s="31">
        <v>7.6</v>
      </c>
      <c r="CD54" s="31">
        <v>6.2</v>
      </c>
      <c r="CE54" s="58"/>
      <c r="CF54" s="55">
        <v>38.5</v>
      </c>
      <c r="CG54" s="32"/>
      <c r="CH54" s="32"/>
      <c r="CI54" s="32">
        <v>141.5</v>
      </c>
      <c r="CJ54" s="56"/>
      <c r="CK54" s="32">
        <v>70.5</v>
      </c>
      <c r="CL54" s="32">
        <v>127.5</v>
      </c>
      <c r="CM54" s="35">
        <v>9.4090000000000007</v>
      </c>
      <c r="CN54" s="35">
        <v>5.1970000000000001</v>
      </c>
      <c r="CO54" s="36">
        <v>105.714</v>
      </c>
    </row>
    <row r="55" spans="1:93" x14ac:dyDescent="0.25">
      <c r="A55" s="13" t="s">
        <v>159</v>
      </c>
      <c r="B55" s="13">
        <v>0</v>
      </c>
      <c r="C55" s="30" t="s">
        <v>160</v>
      </c>
      <c r="D55" s="40">
        <v>12.21</v>
      </c>
      <c r="E55" s="31">
        <v>141</v>
      </c>
      <c r="F55" s="31">
        <v>37.200000000000003</v>
      </c>
      <c r="G55" s="31">
        <f t="shared" si="0"/>
        <v>18.711332427946285</v>
      </c>
      <c r="H55" s="32">
        <v>0</v>
      </c>
      <c r="I55" s="31">
        <v>68</v>
      </c>
      <c r="J55" s="32">
        <v>1</v>
      </c>
      <c r="K55" s="31">
        <v>76.5</v>
      </c>
      <c r="L55" s="33">
        <f t="shared" si="1"/>
        <v>0.88888888888888884</v>
      </c>
      <c r="M55" s="33">
        <f t="shared" si="2"/>
        <v>0.48226950354609927</v>
      </c>
      <c r="N55" s="32">
        <v>0</v>
      </c>
      <c r="O55" s="31">
        <v>11.5</v>
      </c>
      <c r="P55" s="32">
        <v>2</v>
      </c>
      <c r="Q55" s="32">
        <v>2</v>
      </c>
      <c r="R55" s="38">
        <v>124</v>
      </c>
      <c r="S55" s="38">
        <v>75</v>
      </c>
      <c r="T55" s="32">
        <f t="shared" si="7"/>
        <v>91.317000000000007</v>
      </c>
      <c r="U55" s="13">
        <f t="shared" si="3"/>
        <v>49</v>
      </c>
      <c r="V55" s="13">
        <v>0</v>
      </c>
      <c r="W55" s="13">
        <v>2</v>
      </c>
      <c r="X55" s="38">
        <v>107</v>
      </c>
      <c r="Y55" s="38">
        <v>62</v>
      </c>
      <c r="Z55" s="32">
        <f t="shared" si="8"/>
        <v>76.984999999999999</v>
      </c>
      <c r="AA55" s="13">
        <f t="shared" si="4"/>
        <v>45</v>
      </c>
      <c r="AB55" s="13">
        <v>117</v>
      </c>
      <c r="AC55" s="13">
        <v>67</v>
      </c>
      <c r="AD55" s="32">
        <f t="shared" si="14"/>
        <v>83.65</v>
      </c>
      <c r="AE55" s="13">
        <f t="shared" si="15"/>
        <v>50</v>
      </c>
      <c r="AF55" s="13">
        <v>6.5</v>
      </c>
      <c r="AG55" s="13">
        <v>46</v>
      </c>
      <c r="AH55" s="13">
        <v>35</v>
      </c>
      <c r="AI55" s="31">
        <f t="shared" si="9"/>
        <v>46.641599999999997</v>
      </c>
      <c r="AJ55" s="13">
        <v>35.015000000000001</v>
      </c>
      <c r="AK55" s="33">
        <f t="shared" si="10"/>
        <v>5.8358333333333334</v>
      </c>
      <c r="AL55" s="13">
        <v>4.8</v>
      </c>
      <c r="AM55" s="13">
        <v>0</v>
      </c>
      <c r="AN55" s="34">
        <v>0</v>
      </c>
      <c r="AO55" s="33">
        <f t="shared" si="11"/>
        <v>1.2449777777777777</v>
      </c>
      <c r="AP55" s="13">
        <v>4.0599999999999996</v>
      </c>
      <c r="AQ55" s="13">
        <v>0.87</v>
      </c>
      <c r="AR55" s="34">
        <v>0</v>
      </c>
      <c r="AS55" s="1">
        <v>1.2</v>
      </c>
      <c r="AT55" s="1">
        <v>1</v>
      </c>
      <c r="AU55" s="33">
        <v>2.4645454545454539</v>
      </c>
      <c r="AV55" s="8">
        <v>72.3</v>
      </c>
      <c r="AW55" s="31">
        <f t="shared" si="17"/>
        <v>723</v>
      </c>
      <c r="AX55" s="32">
        <v>2</v>
      </c>
      <c r="AY55" s="32">
        <v>139.36000000000001</v>
      </c>
      <c r="AZ55" s="31">
        <v>4.93</v>
      </c>
      <c r="BA55" s="32">
        <v>49.93</v>
      </c>
      <c r="BB55" s="31">
        <v>4.24</v>
      </c>
      <c r="BC55" s="32">
        <v>84.85</v>
      </c>
      <c r="BD55" s="32">
        <v>45.51</v>
      </c>
      <c r="BE55" s="32">
        <v>180.04</v>
      </c>
      <c r="BF55" s="32">
        <v>29.13</v>
      </c>
      <c r="BG55" s="32">
        <v>9.59</v>
      </c>
      <c r="BH55" s="55">
        <v>107.5</v>
      </c>
      <c r="BI55" s="55">
        <v>77</v>
      </c>
      <c r="BJ55" s="55">
        <v>93</v>
      </c>
      <c r="BK55" s="55">
        <v>31.5</v>
      </c>
      <c r="BL55" s="32">
        <v>14.5</v>
      </c>
      <c r="BM55" s="55">
        <v>19</v>
      </c>
      <c r="BN55" s="55">
        <v>4.5</v>
      </c>
      <c r="BO55" s="55">
        <v>89.5</v>
      </c>
      <c r="BP55" s="55">
        <v>62.5</v>
      </c>
      <c r="BQ55" s="55">
        <v>75.5</v>
      </c>
      <c r="BR55" s="55">
        <v>27</v>
      </c>
      <c r="BS55" s="55">
        <v>5</v>
      </c>
      <c r="BT55" s="55">
        <v>5</v>
      </c>
      <c r="BU55" s="55">
        <v>1.5</v>
      </c>
      <c r="BV55" s="55">
        <v>94</v>
      </c>
      <c r="BW55" s="55">
        <v>62</v>
      </c>
      <c r="BX55" s="55">
        <v>77</v>
      </c>
      <c r="BY55" s="55">
        <v>32</v>
      </c>
      <c r="BZ55" s="55">
        <v>4</v>
      </c>
      <c r="CA55" s="55">
        <v>2.5</v>
      </c>
      <c r="CB55" s="55">
        <v>1</v>
      </c>
      <c r="CC55" s="31">
        <v>6.2</v>
      </c>
      <c r="CD55" s="31">
        <v>4</v>
      </c>
      <c r="CE55" s="57">
        <v>26</v>
      </c>
      <c r="CF55" s="55">
        <v>26</v>
      </c>
      <c r="CG55" s="32"/>
      <c r="CH55" s="32"/>
      <c r="CI55" s="55">
        <v>135</v>
      </c>
      <c r="CJ55" s="57">
        <v>85.5</v>
      </c>
      <c r="CK55" s="32">
        <v>72.5</v>
      </c>
      <c r="CL55" s="32">
        <v>136.5</v>
      </c>
      <c r="CM55" s="35">
        <v>10</v>
      </c>
      <c r="CN55" s="35">
        <v>8.298</v>
      </c>
      <c r="CO55" s="36">
        <v>105.265</v>
      </c>
    </row>
    <row r="56" spans="1:93" x14ac:dyDescent="0.25">
      <c r="A56" s="13" t="s">
        <v>161</v>
      </c>
      <c r="B56" s="13">
        <v>0</v>
      </c>
      <c r="C56" s="30" t="s">
        <v>162</v>
      </c>
      <c r="D56" s="40">
        <v>13.46</v>
      </c>
      <c r="E56" s="31">
        <v>155</v>
      </c>
      <c r="F56" s="31">
        <v>43.6</v>
      </c>
      <c r="G56" s="31">
        <f t="shared" si="0"/>
        <v>18.147762747138398</v>
      </c>
      <c r="H56" s="32">
        <v>0</v>
      </c>
      <c r="I56" s="31">
        <v>64</v>
      </c>
      <c r="J56" s="32">
        <v>0</v>
      </c>
      <c r="K56" s="31">
        <v>77</v>
      </c>
      <c r="L56" s="33">
        <f t="shared" si="1"/>
        <v>0.83116883116883122</v>
      </c>
      <c r="M56" s="33">
        <f t="shared" si="2"/>
        <v>0.41290322580645161</v>
      </c>
      <c r="N56" s="32">
        <v>0</v>
      </c>
      <c r="O56" s="31">
        <v>11.1</v>
      </c>
      <c r="P56" s="32">
        <v>3</v>
      </c>
      <c r="Q56" s="32">
        <v>3</v>
      </c>
      <c r="R56" s="38">
        <v>103</v>
      </c>
      <c r="S56" s="38">
        <v>61</v>
      </c>
      <c r="T56" s="32">
        <f t="shared" si="7"/>
        <v>74.986000000000004</v>
      </c>
      <c r="U56" s="13">
        <f t="shared" si="3"/>
        <v>42</v>
      </c>
      <c r="V56" s="13">
        <v>0</v>
      </c>
      <c r="W56" s="13">
        <v>0</v>
      </c>
      <c r="X56" s="38">
        <v>99</v>
      </c>
      <c r="Y56" s="38">
        <v>61</v>
      </c>
      <c r="Z56" s="32">
        <f t="shared" si="8"/>
        <v>73.653999999999996</v>
      </c>
      <c r="AA56" s="13">
        <f t="shared" si="4"/>
        <v>38</v>
      </c>
      <c r="AB56" s="13">
        <v>109</v>
      </c>
      <c r="AC56" s="13">
        <v>74</v>
      </c>
      <c r="AD56" s="32">
        <f t="shared" si="14"/>
        <v>85.655000000000001</v>
      </c>
      <c r="AE56" s="13">
        <f t="shared" si="15"/>
        <v>35</v>
      </c>
      <c r="AF56" s="13">
        <v>11.6</v>
      </c>
      <c r="AG56" s="13">
        <v>100</v>
      </c>
      <c r="AH56" s="13">
        <v>51.9</v>
      </c>
      <c r="AI56" s="31">
        <f t="shared" si="9"/>
        <v>53.048800000000007</v>
      </c>
      <c r="AJ56" s="13">
        <v>46.378</v>
      </c>
      <c r="AK56" s="33">
        <f t="shared" si="10"/>
        <v>7.7296666666666667</v>
      </c>
      <c r="AL56" s="13">
        <v>5.2</v>
      </c>
      <c r="AM56" s="13">
        <v>0</v>
      </c>
      <c r="AN56" s="34">
        <v>0</v>
      </c>
      <c r="AO56" s="33">
        <f t="shared" si="11"/>
        <v>1.7864118518518521</v>
      </c>
      <c r="AP56" s="13">
        <v>3.78</v>
      </c>
      <c r="AQ56" s="13">
        <v>0.49</v>
      </c>
      <c r="AR56" s="34">
        <v>0</v>
      </c>
      <c r="AS56" s="1">
        <v>1.86</v>
      </c>
      <c r="AT56" s="1">
        <v>0</v>
      </c>
      <c r="AU56" s="33">
        <v>1.697272727272727</v>
      </c>
      <c r="AV56" s="8">
        <v>17.7</v>
      </c>
      <c r="AW56" s="31">
        <f t="shared" si="17"/>
        <v>177</v>
      </c>
      <c r="AX56" s="32">
        <v>2</v>
      </c>
      <c r="AY56" s="32">
        <v>140.53</v>
      </c>
      <c r="AZ56" s="31">
        <v>4.4800000000000004</v>
      </c>
      <c r="BA56" s="32">
        <v>73.099999999999994</v>
      </c>
      <c r="BB56" s="31">
        <v>4.7699999999999996</v>
      </c>
      <c r="BC56" s="32">
        <v>82.35</v>
      </c>
      <c r="BD56" s="32">
        <v>47.8</v>
      </c>
      <c r="BE56" s="32">
        <v>217.03</v>
      </c>
      <c r="BF56" s="32">
        <v>22.09</v>
      </c>
      <c r="BG56" s="32">
        <v>9.09</v>
      </c>
      <c r="BH56" s="55">
        <v>89</v>
      </c>
      <c r="BI56" s="55">
        <v>62</v>
      </c>
      <c r="BJ56" s="55">
        <v>74.5</v>
      </c>
      <c r="BK56" s="55">
        <v>27</v>
      </c>
      <c r="BL56" s="32">
        <v>15.5</v>
      </c>
      <c r="BM56" s="55">
        <v>9.5</v>
      </c>
      <c r="BN56" s="55">
        <v>4</v>
      </c>
      <c r="BO56" s="55">
        <v>83</v>
      </c>
      <c r="BP56" s="55">
        <v>62</v>
      </c>
      <c r="BQ56" s="55">
        <v>73.5</v>
      </c>
      <c r="BR56" s="55">
        <v>21</v>
      </c>
      <c r="BS56" s="55">
        <v>-3</v>
      </c>
      <c r="BT56" s="55">
        <v>-8</v>
      </c>
      <c r="BU56" s="55">
        <v>-0.5</v>
      </c>
      <c r="BV56" s="55">
        <v>88</v>
      </c>
      <c r="BW56" s="55">
        <v>62</v>
      </c>
      <c r="BX56" s="55">
        <v>73</v>
      </c>
      <c r="BY56" s="55">
        <v>26</v>
      </c>
      <c r="BZ56" s="55">
        <v>2</v>
      </c>
      <c r="CA56" s="55">
        <v>-3.5</v>
      </c>
      <c r="CB56" s="55">
        <v>0.5</v>
      </c>
      <c r="CC56" s="31">
        <v>6.8</v>
      </c>
      <c r="CD56" s="31">
        <v>4</v>
      </c>
      <c r="CE56" s="57">
        <v>23</v>
      </c>
      <c r="CF56" s="55">
        <v>21.5</v>
      </c>
      <c r="CG56" s="32"/>
      <c r="CH56" s="32"/>
      <c r="CI56" s="55">
        <v>134</v>
      </c>
      <c r="CJ56" s="57">
        <v>61</v>
      </c>
      <c r="CK56" s="32">
        <v>64</v>
      </c>
      <c r="CL56" s="32">
        <v>198.5</v>
      </c>
      <c r="CM56" s="35">
        <v>6.4669999999999996</v>
      </c>
      <c r="CN56" s="35">
        <v>4.6539999999999999</v>
      </c>
      <c r="CO56" s="36">
        <v>92.382000000000005</v>
      </c>
    </row>
    <row r="57" spans="1:93" x14ac:dyDescent="0.25">
      <c r="A57" s="13" t="s">
        <v>163</v>
      </c>
      <c r="B57" s="13">
        <v>0</v>
      </c>
      <c r="C57" s="30" t="s">
        <v>164</v>
      </c>
      <c r="D57" s="40">
        <v>13.58</v>
      </c>
      <c r="E57" s="31">
        <v>170.3</v>
      </c>
      <c r="F57" s="31">
        <v>63.5</v>
      </c>
      <c r="G57" s="31">
        <f t="shared" si="0"/>
        <v>21.894973776027864</v>
      </c>
      <c r="H57" s="32">
        <v>0</v>
      </c>
      <c r="I57" s="31">
        <v>79</v>
      </c>
      <c r="J57" s="32">
        <v>2</v>
      </c>
      <c r="K57" s="31">
        <v>96</v>
      </c>
      <c r="L57" s="33">
        <f t="shared" si="1"/>
        <v>0.82291666666666663</v>
      </c>
      <c r="M57" s="33">
        <f t="shared" si="2"/>
        <v>0.46388725778038753</v>
      </c>
      <c r="N57" s="32">
        <v>0</v>
      </c>
      <c r="O57" s="31">
        <v>17</v>
      </c>
      <c r="P57" s="32">
        <v>3</v>
      </c>
      <c r="Q57" s="32">
        <v>2</v>
      </c>
      <c r="R57" s="38">
        <v>113</v>
      </c>
      <c r="S57" s="38">
        <v>65</v>
      </c>
      <c r="T57" s="32">
        <f t="shared" si="7"/>
        <v>80.984000000000009</v>
      </c>
      <c r="U57" s="13">
        <f t="shared" si="3"/>
        <v>48</v>
      </c>
      <c r="V57" s="13">
        <v>0</v>
      </c>
      <c r="W57" s="13">
        <v>0</v>
      </c>
      <c r="X57" s="38">
        <v>111</v>
      </c>
      <c r="Y57" s="38">
        <v>66</v>
      </c>
      <c r="Z57" s="32">
        <f t="shared" si="8"/>
        <v>80.984999999999999</v>
      </c>
      <c r="AA57" s="13">
        <f t="shared" si="4"/>
        <v>45</v>
      </c>
      <c r="AB57" s="13">
        <v>138</v>
      </c>
      <c r="AC57" s="13">
        <v>73</v>
      </c>
      <c r="AD57" s="32">
        <f t="shared" si="14"/>
        <v>94.644999999999996</v>
      </c>
      <c r="AE57" s="13">
        <f t="shared" si="15"/>
        <v>65</v>
      </c>
      <c r="AF57" s="13">
        <v>5.0999999999999996</v>
      </c>
      <c r="AG57" s="13">
        <v>33</v>
      </c>
      <c r="AH57" s="13">
        <v>30.2</v>
      </c>
      <c r="AI57" s="31">
        <f t="shared" si="9"/>
        <v>39.6145</v>
      </c>
      <c r="AJ57" s="13">
        <v>39.706000000000003</v>
      </c>
      <c r="AK57" s="33">
        <f t="shared" si="10"/>
        <v>6.6176666666666675</v>
      </c>
      <c r="AL57" s="13">
        <v>4.8</v>
      </c>
      <c r="AM57" s="13">
        <v>0</v>
      </c>
      <c r="AN57" s="34">
        <v>0</v>
      </c>
      <c r="AO57" s="33">
        <f t="shared" si="11"/>
        <v>1.4117688888888889</v>
      </c>
      <c r="AP57" s="13">
        <v>5.43</v>
      </c>
      <c r="AQ57" s="13">
        <v>0.94</v>
      </c>
      <c r="AR57" s="34">
        <v>0</v>
      </c>
      <c r="AS57" s="1">
        <v>2.09</v>
      </c>
      <c r="AT57" s="1">
        <v>0</v>
      </c>
      <c r="AU57" s="33">
        <v>2.9127272727272726</v>
      </c>
      <c r="AV57" s="13">
        <v>0.1</v>
      </c>
      <c r="AW57" s="31">
        <f t="shared" si="17"/>
        <v>1</v>
      </c>
      <c r="AX57" s="32">
        <v>1</v>
      </c>
      <c r="AY57" s="32">
        <v>142.58000000000001</v>
      </c>
      <c r="AZ57" s="31">
        <v>55.24</v>
      </c>
      <c r="BA57" s="32">
        <v>61.71</v>
      </c>
      <c r="BB57" s="31">
        <v>4.97</v>
      </c>
      <c r="BC57" s="32">
        <v>80.69</v>
      </c>
      <c r="BD57" s="32">
        <v>48.32</v>
      </c>
      <c r="BE57" s="32">
        <v>165.11</v>
      </c>
      <c r="BF57" s="32">
        <v>27.5</v>
      </c>
      <c r="BG57" s="32">
        <v>7.92</v>
      </c>
      <c r="BH57" s="55">
        <v>92.5</v>
      </c>
      <c r="BI57" s="55">
        <v>66</v>
      </c>
      <c r="BJ57" s="55">
        <v>79</v>
      </c>
      <c r="BK57" s="55">
        <v>26.5</v>
      </c>
      <c r="BL57" s="32">
        <v>1</v>
      </c>
      <c r="BM57" s="55">
        <v>4.5</v>
      </c>
      <c r="BN57" s="55">
        <v>0.5</v>
      </c>
      <c r="BO57" s="55">
        <v>92</v>
      </c>
      <c r="BP57" s="55">
        <v>67</v>
      </c>
      <c r="BQ57" s="55">
        <v>79</v>
      </c>
      <c r="BR57" s="55">
        <v>25</v>
      </c>
      <c r="BS57" s="55">
        <v>-1.5</v>
      </c>
      <c r="BT57" s="55">
        <v>-3</v>
      </c>
      <c r="BU57" s="55">
        <v>0</v>
      </c>
      <c r="BV57" s="55">
        <v>99.5</v>
      </c>
      <c r="BW57" s="55">
        <v>67</v>
      </c>
      <c r="BX57" s="55">
        <v>78</v>
      </c>
      <c r="BY57" s="55">
        <v>32.5</v>
      </c>
      <c r="BZ57" s="55">
        <v>-10.5</v>
      </c>
      <c r="CA57" s="55">
        <v>-13</v>
      </c>
      <c r="CB57" s="55">
        <v>-3</v>
      </c>
      <c r="CC57" s="31">
        <v>7.7</v>
      </c>
      <c r="CD57" s="31">
        <v>6.2</v>
      </c>
      <c r="CE57" s="57">
        <v>26</v>
      </c>
      <c r="CF57" s="55">
        <v>26.5</v>
      </c>
      <c r="CG57" s="32"/>
      <c r="CH57" s="32"/>
      <c r="CI57" s="55">
        <v>134.5</v>
      </c>
      <c r="CJ57" s="57">
        <v>82.5</v>
      </c>
      <c r="CK57" s="32">
        <v>70</v>
      </c>
      <c r="CL57" s="32">
        <v>133</v>
      </c>
      <c r="CM57" s="35">
        <v>8.7729999999999997</v>
      </c>
      <c r="CN57" s="35">
        <v>5.0149999999999997</v>
      </c>
      <c r="CO57" s="36">
        <v>87.728999999999999</v>
      </c>
    </row>
    <row r="58" spans="1:93" x14ac:dyDescent="0.25">
      <c r="A58" s="13" t="s">
        <v>165</v>
      </c>
      <c r="B58" s="13">
        <v>0</v>
      </c>
      <c r="C58" s="30" t="s">
        <v>166</v>
      </c>
      <c r="D58" s="40">
        <v>14.07</v>
      </c>
      <c r="E58" s="31">
        <v>160</v>
      </c>
      <c r="F58" s="31">
        <v>47</v>
      </c>
      <c r="G58" s="31">
        <f t="shared" si="0"/>
        <v>18.359374999999996</v>
      </c>
      <c r="H58" s="32">
        <v>0</v>
      </c>
      <c r="I58" s="31">
        <v>68</v>
      </c>
      <c r="J58" s="32">
        <v>0</v>
      </c>
      <c r="K58" s="31">
        <v>82.5</v>
      </c>
      <c r="L58" s="33">
        <f t="shared" si="1"/>
        <v>0.82424242424242422</v>
      </c>
      <c r="M58" s="33">
        <f t="shared" si="2"/>
        <v>0.42499999999999999</v>
      </c>
      <c r="N58" s="32">
        <v>0</v>
      </c>
      <c r="O58" s="31">
        <v>9.6</v>
      </c>
      <c r="P58" s="32">
        <v>4</v>
      </c>
      <c r="Q58" s="32">
        <v>2</v>
      </c>
      <c r="R58" s="38">
        <v>108</v>
      </c>
      <c r="S58" s="38">
        <v>65</v>
      </c>
      <c r="T58" s="32">
        <f t="shared" si="7"/>
        <v>79.319000000000003</v>
      </c>
      <c r="U58" s="13">
        <f t="shared" si="3"/>
        <v>43</v>
      </c>
      <c r="V58" s="13">
        <v>0</v>
      </c>
      <c r="W58" s="13">
        <v>0</v>
      </c>
      <c r="X58" s="38">
        <v>112</v>
      </c>
      <c r="Y58" s="38">
        <v>69</v>
      </c>
      <c r="Z58" s="32">
        <f t="shared" si="8"/>
        <v>83.319000000000003</v>
      </c>
      <c r="AA58" s="13">
        <f t="shared" si="4"/>
        <v>43</v>
      </c>
      <c r="AB58" s="13">
        <v>111</v>
      </c>
      <c r="AC58" s="13">
        <v>75</v>
      </c>
      <c r="AD58" s="32">
        <f t="shared" si="14"/>
        <v>86.988</v>
      </c>
      <c r="AE58" s="13">
        <f t="shared" si="15"/>
        <v>36</v>
      </c>
      <c r="AI58" s="31"/>
      <c r="AJ58" s="13">
        <v>27.513000000000002</v>
      </c>
      <c r="AK58" s="33">
        <f t="shared" si="10"/>
        <v>4.5855000000000006</v>
      </c>
      <c r="AL58" s="13">
        <v>4.5</v>
      </c>
      <c r="AM58" s="13">
        <v>0</v>
      </c>
      <c r="AN58" s="34">
        <v>0</v>
      </c>
      <c r="AO58" s="33">
        <f t="shared" si="11"/>
        <v>0.91710000000000014</v>
      </c>
      <c r="AP58" s="13">
        <v>3.52</v>
      </c>
      <c r="AQ58" s="13">
        <v>0.87</v>
      </c>
      <c r="AR58" s="34">
        <v>0</v>
      </c>
      <c r="AS58" s="1">
        <v>1.18</v>
      </c>
      <c r="AT58" s="1">
        <v>1</v>
      </c>
      <c r="AU58" s="33">
        <v>1.9445454545454544</v>
      </c>
      <c r="AV58" s="13" t="s">
        <v>62</v>
      </c>
      <c r="AW58" s="13" t="s">
        <v>62</v>
      </c>
      <c r="AX58" s="32">
        <v>0</v>
      </c>
      <c r="AY58" s="32">
        <v>141.72</v>
      </c>
      <c r="AZ58" s="31">
        <v>4.8</v>
      </c>
      <c r="BA58" s="32">
        <v>61.59</v>
      </c>
      <c r="BB58" s="31">
        <v>3.35</v>
      </c>
      <c r="BC58" s="32">
        <v>73.959999999999994</v>
      </c>
      <c r="BD58" s="32">
        <v>44.41</v>
      </c>
      <c r="BE58" s="32">
        <v>263.79000000000002</v>
      </c>
      <c r="BF58" s="32">
        <v>18.399999999999999</v>
      </c>
      <c r="BG58" s="32">
        <v>10.36</v>
      </c>
      <c r="BH58" s="55">
        <v>89</v>
      </c>
      <c r="BI58" s="55">
        <v>66</v>
      </c>
      <c r="BJ58" s="55">
        <v>76</v>
      </c>
      <c r="BK58" s="55">
        <v>23</v>
      </c>
      <c r="BL58" s="32">
        <v>-7</v>
      </c>
      <c r="BM58" s="55">
        <v>-13.5</v>
      </c>
      <c r="BN58" s="55">
        <v>-1.5</v>
      </c>
      <c r="BO58" s="55">
        <v>94</v>
      </c>
      <c r="BP58" s="55">
        <v>70</v>
      </c>
      <c r="BQ58" s="55">
        <v>80</v>
      </c>
      <c r="BR58" s="55">
        <v>24</v>
      </c>
      <c r="BS58" s="55">
        <v>-14</v>
      </c>
      <c r="BT58" s="55">
        <v>-14.5</v>
      </c>
      <c r="BU58" s="55">
        <v>-3.5</v>
      </c>
      <c r="BV58" s="55">
        <v>100.5</v>
      </c>
      <c r="BW58" s="55">
        <v>70</v>
      </c>
      <c r="BX58" s="55">
        <v>82</v>
      </c>
      <c r="BY58" s="55">
        <v>30.5</v>
      </c>
      <c r="BZ58" s="55">
        <v>-24.5</v>
      </c>
      <c r="CA58" s="55">
        <v>-28.5</v>
      </c>
      <c r="CB58" s="55">
        <v>-6.5</v>
      </c>
      <c r="CC58" s="31">
        <v>7.5</v>
      </c>
      <c r="CD58" s="31">
        <v>5.0999999999999996</v>
      </c>
      <c r="CE58" s="57">
        <v>24</v>
      </c>
      <c r="CF58" s="55">
        <v>25</v>
      </c>
      <c r="CG58" s="32"/>
      <c r="CH58" s="32"/>
      <c r="CI58" s="55">
        <v>138</v>
      </c>
      <c r="CJ58" s="57">
        <v>61.5</v>
      </c>
      <c r="CK58" s="32">
        <v>68</v>
      </c>
      <c r="CL58" s="32">
        <v>198.5</v>
      </c>
      <c r="CM58" s="35">
        <v>6.7080000000000002</v>
      </c>
      <c r="CN58" s="35">
        <v>4.5880000000000001</v>
      </c>
      <c r="CO58" s="36">
        <v>79.852999999999994</v>
      </c>
    </row>
    <row r="59" spans="1:93" x14ac:dyDescent="0.25">
      <c r="A59" s="13" t="s">
        <v>167</v>
      </c>
      <c r="B59" s="13">
        <v>0</v>
      </c>
      <c r="C59" s="30" t="s">
        <v>168</v>
      </c>
      <c r="D59" s="40">
        <v>13.65</v>
      </c>
      <c r="E59" s="31">
        <v>164.2</v>
      </c>
      <c r="F59" s="31">
        <v>44.3</v>
      </c>
      <c r="G59" s="31">
        <f t="shared" si="0"/>
        <v>16.430751245102304</v>
      </c>
      <c r="H59" s="32">
        <v>0</v>
      </c>
      <c r="I59" s="31">
        <v>66.5</v>
      </c>
      <c r="J59" s="32">
        <v>0</v>
      </c>
      <c r="K59" s="31">
        <v>83</v>
      </c>
      <c r="L59" s="33">
        <f t="shared" si="1"/>
        <v>0.8012048192771084</v>
      </c>
      <c r="M59" s="33">
        <f t="shared" si="2"/>
        <v>0.40499390986601708</v>
      </c>
      <c r="N59" s="32">
        <v>0</v>
      </c>
      <c r="O59" s="31">
        <v>6.6</v>
      </c>
      <c r="P59" s="32" t="s">
        <v>55</v>
      </c>
      <c r="Q59" s="32" t="s">
        <v>55</v>
      </c>
      <c r="R59" s="38">
        <v>122</v>
      </c>
      <c r="S59" s="38">
        <v>64</v>
      </c>
      <c r="T59" s="32">
        <f t="shared" si="7"/>
        <v>83.313999999999993</v>
      </c>
      <c r="U59" s="13">
        <f t="shared" si="3"/>
        <v>58</v>
      </c>
      <c r="V59" s="13">
        <v>0</v>
      </c>
      <c r="W59" s="13">
        <v>0</v>
      </c>
      <c r="X59" s="38">
        <v>113</v>
      </c>
      <c r="Y59" s="38">
        <v>57</v>
      </c>
      <c r="Z59" s="32">
        <f t="shared" si="8"/>
        <v>75.647999999999996</v>
      </c>
      <c r="AA59" s="13">
        <f t="shared" si="4"/>
        <v>56</v>
      </c>
      <c r="AB59" s="13">
        <v>110</v>
      </c>
      <c r="AC59" s="13">
        <v>66</v>
      </c>
      <c r="AD59" s="32">
        <f t="shared" si="14"/>
        <v>80.652000000000001</v>
      </c>
      <c r="AE59" s="13">
        <f t="shared" si="15"/>
        <v>44</v>
      </c>
      <c r="AF59" s="13">
        <v>7.2</v>
      </c>
      <c r="AG59" s="13">
        <v>53</v>
      </c>
      <c r="AH59" s="13">
        <v>37.1</v>
      </c>
      <c r="AI59" s="31">
        <f t="shared" si="9"/>
        <v>46.236899999999999</v>
      </c>
      <c r="AJ59" s="13">
        <v>55.920999999999999</v>
      </c>
      <c r="AK59" s="33">
        <f t="shared" si="10"/>
        <v>9.3201666666666672</v>
      </c>
      <c r="AL59" s="13" t="s">
        <v>55</v>
      </c>
      <c r="AM59" s="13" t="s">
        <v>55</v>
      </c>
      <c r="AN59" s="34" t="s">
        <v>55</v>
      </c>
      <c r="AO59" s="33"/>
      <c r="AP59" s="13">
        <v>4.59</v>
      </c>
      <c r="AR59" s="34"/>
      <c r="AT59" s="34"/>
      <c r="AU59" s="33"/>
      <c r="AW59" s="31"/>
      <c r="AX59" s="32"/>
      <c r="AY59" s="34"/>
      <c r="AZ59" s="34"/>
      <c r="BA59" s="34"/>
      <c r="BB59" s="34"/>
      <c r="BC59" s="34"/>
      <c r="BD59" s="34"/>
      <c r="BE59" s="34"/>
      <c r="BF59" s="34"/>
      <c r="BG59" s="34"/>
      <c r="BH59" s="55">
        <v>97</v>
      </c>
      <c r="BI59" s="55">
        <v>65</v>
      </c>
      <c r="BJ59" s="55">
        <v>79</v>
      </c>
      <c r="BK59" s="55">
        <v>32</v>
      </c>
      <c r="BL59" s="32">
        <v>-15</v>
      </c>
      <c r="BM59" s="55">
        <v>-18.5</v>
      </c>
      <c r="BN59" s="55">
        <v>-5</v>
      </c>
      <c r="BO59" s="55">
        <v>89</v>
      </c>
      <c r="BP59" s="55">
        <v>57.5</v>
      </c>
      <c r="BQ59" s="55">
        <v>71.5</v>
      </c>
      <c r="BR59" s="55">
        <v>31.5</v>
      </c>
      <c r="BS59" s="55">
        <v>-10.5</v>
      </c>
      <c r="BT59" s="55">
        <v>-16</v>
      </c>
      <c r="BU59" s="55">
        <v>-3</v>
      </c>
      <c r="BV59" s="55">
        <v>96</v>
      </c>
      <c r="BW59" s="55">
        <v>57.5</v>
      </c>
      <c r="BX59" s="55">
        <v>72</v>
      </c>
      <c r="BY59" s="55">
        <v>38.5</v>
      </c>
      <c r="BZ59" s="55">
        <v>-19</v>
      </c>
      <c r="CA59" s="55">
        <v>-25</v>
      </c>
      <c r="CB59" s="55">
        <v>-6</v>
      </c>
      <c r="CC59" s="31">
        <v>6.7</v>
      </c>
      <c r="CD59" s="31">
        <v>4.5999999999999996</v>
      </c>
      <c r="CE59" s="57">
        <v>32</v>
      </c>
      <c r="CF59" s="55">
        <v>32</v>
      </c>
      <c r="CG59" s="32"/>
      <c r="CH59" s="32"/>
      <c r="CI59" s="55">
        <v>124</v>
      </c>
      <c r="CJ59" s="57">
        <v>68.5</v>
      </c>
      <c r="CK59" s="32">
        <v>61.5</v>
      </c>
      <c r="CL59" s="32">
        <v>180.5</v>
      </c>
      <c r="CM59" s="35">
        <v>8.0630000000000006</v>
      </c>
      <c r="CN59" s="35">
        <v>5.5709999999999997</v>
      </c>
      <c r="CO59" s="36">
        <v>84.876000000000005</v>
      </c>
    </row>
    <row r="60" spans="1:93" x14ac:dyDescent="0.25">
      <c r="A60" s="13" t="s">
        <v>169</v>
      </c>
      <c r="B60" s="13">
        <v>0</v>
      </c>
      <c r="C60" s="30" t="s">
        <v>170</v>
      </c>
      <c r="D60" s="40">
        <v>11.62</v>
      </c>
      <c r="E60" s="31">
        <v>150</v>
      </c>
      <c r="F60" s="31">
        <v>45.4</v>
      </c>
      <c r="G60" s="31">
        <f t="shared" si="0"/>
        <v>20.177777777777777</v>
      </c>
      <c r="H60" s="32">
        <v>0</v>
      </c>
      <c r="I60" s="31">
        <v>72</v>
      </c>
      <c r="J60" s="32">
        <v>2</v>
      </c>
      <c r="K60" s="31">
        <v>82</v>
      </c>
      <c r="L60" s="33">
        <f t="shared" si="1"/>
        <v>0.87804878048780488</v>
      </c>
      <c r="M60" s="33">
        <f t="shared" si="2"/>
        <v>0.48</v>
      </c>
      <c r="N60" s="32">
        <v>0</v>
      </c>
      <c r="O60" s="31">
        <v>24.7</v>
      </c>
      <c r="P60" s="32">
        <v>2</v>
      </c>
      <c r="Q60" s="32">
        <v>2</v>
      </c>
      <c r="R60" s="38">
        <v>103</v>
      </c>
      <c r="S60" s="38">
        <v>72</v>
      </c>
      <c r="T60" s="32">
        <f t="shared" si="7"/>
        <v>82.323000000000008</v>
      </c>
      <c r="U60" s="13">
        <f t="shared" si="3"/>
        <v>31</v>
      </c>
      <c r="V60" s="13">
        <v>0</v>
      </c>
      <c r="W60" s="13">
        <v>1</v>
      </c>
      <c r="X60" s="38">
        <v>97</v>
      </c>
      <c r="Y60" s="38">
        <v>70</v>
      </c>
      <c r="Z60" s="32">
        <f t="shared" si="8"/>
        <v>78.991</v>
      </c>
      <c r="AA60" s="13">
        <f t="shared" si="4"/>
        <v>27</v>
      </c>
      <c r="AB60" s="13">
        <v>101</v>
      </c>
      <c r="AC60" s="13">
        <v>78</v>
      </c>
      <c r="AD60" s="32">
        <f t="shared" si="14"/>
        <v>85.659000000000006</v>
      </c>
      <c r="AE60" s="13">
        <f t="shared" si="15"/>
        <v>23</v>
      </c>
      <c r="AI60" s="31"/>
      <c r="AJ60" s="13">
        <v>38.881</v>
      </c>
      <c r="AK60" s="33">
        <f t="shared" si="10"/>
        <v>6.4801666666666664</v>
      </c>
      <c r="AL60" s="13">
        <v>4.9000000000000004</v>
      </c>
      <c r="AM60" s="13">
        <v>0</v>
      </c>
      <c r="AN60" s="34">
        <v>0</v>
      </c>
      <c r="AO60" s="33">
        <f t="shared" si="11"/>
        <v>1.4112362962962963</v>
      </c>
      <c r="AP60" s="13">
        <v>4.3</v>
      </c>
      <c r="AR60" s="34"/>
      <c r="AT60" s="34"/>
      <c r="AU60" s="33"/>
      <c r="AV60" s="13">
        <v>0.2</v>
      </c>
      <c r="AW60" s="31">
        <f>AV60*10</f>
        <v>2</v>
      </c>
      <c r="AX60" s="32">
        <v>1</v>
      </c>
      <c r="AY60" s="32">
        <v>138.76</v>
      </c>
      <c r="AZ60" s="31">
        <v>4.5999999999999996</v>
      </c>
      <c r="BA60" s="32">
        <v>44.94</v>
      </c>
      <c r="BB60" s="31">
        <v>3.39</v>
      </c>
      <c r="BC60" s="32">
        <v>77.900000000000006</v>
      </c>
      <c r="BD60" s="32">
        <v>46.39</v>
      </c>
      <c r="BE60" s="32">
        <v>224.83</v>
      </c>
      <c r="BF60" s="32">
        <v>23.33</v>
      </c>
      <c r="BG60" s="32">
        <v>6.51</v>
      </c>
      <c r="BH60" s="55">
        <v>92</v>
      </c>
      <c r="BI60" s="55">
        <v>72.5</v>
      </c>
      <c r="BJ60" s="55">
        <v>82</v>
      </c>
      <c r="BK60" s="55">
        <v>19.5</v>
      </c>
      <c r="BL60" s="32">
        <v>10</v>
      </c>
      <c r="BM60" s="55">
        <v>7.5</v>
      </c>
      <c r="BN60" s="55">
        <v>2</v>
      </c>
      <c r="BO60" s="55">
        <v>86.5</v>
      </c>
      <c r="BP60" s="55">
        <v>71</v>
      </c>
      <c r="BQ60" s="55">
        <v>79.5</v>
      </c>
      <c r="BR60" s="55">
        <v>15.5</v>
      </c>
      <c r="BS60" s="55">
        <v>7</v>
      </c>
      <c r="BT60" s="55">
        <v>4.5</v>
      </c>
      <c r="BU60" s="55">
        <v>1</v>
      </c>
      <c r="BV60" s="55">
        <v>91</v>
      </c>
      <c r="BW60" s="55">
        <v>71</v>
      </c>
      <c r="BX60" s="55">
        <v>80</v>
      </c>
      <c r="BY60" s="55">
        <v>20</v>
      </c>
      <c r="BZ60" s="55">
        <v>-2</v>
      </c>
      <c r="CA60" s="55">
        <v>-4</v>
      </c>
      <c r="CB60" s="55">
        <v>0</v>
      </c>
      <c r="CC60" s="31">
        <v>6.8</v>
      </c>
      <c r="CD60" s="31">
        <v>4.5</v>
      </c>
      <c r="CE60" s="57">
        <v>18</v>
      </c>
      <c r="CF60" s="55">
        <v>16.5</v>
      </c>
      <c r="CG60" s="32"/>
      <c r="CH60" s="32"/>
      <c r="CI60" s="55">
        <v>127</v>
      </c>
      <c r="CJ60" s="57">
        <v>71.5</v>
      </c>
      <c r="CK60" s="32">
        <v>70.5</v>
      </c>
      <c r="CL60" s="32">
        <v>172.5</v>
      </c>
      <c r="CM60" s="44"/>
      <c r="CN60" s="44"/>
      <c r="CO60" s="44"/>
    </row>
    <row r="61" spans="1:93" x14ac:dyDescent="0.25">
      <c r="A61" s="13" t="s">
        <v>171</v>
      </c>
      <c r="B61" s="13">
        <v>0</v>
      </c>
      <c r="C61" s="30" t="s">
        <v>172</v>
      </c>
      <c r="D61" s="40">
        <v>13.1</v>
      </c>
      <c r="E61" s="31">
        <v>162.4</v>
      </c>
      <c r="F61" s="31">
        <v>75.400000000000006</v>
      </c>
      <c r="G61" s="31">
        <f t="shared" si="0"/>
        <v>28.5890218156228</v>
      </c>
      <c r="H61" s="32">
        <v>2</v>
      </c>
      <c r="I61" s="31">
        <v>95</v>
      </c>
      <c r="J61" s="32">
        <v>2</v>
      </c>
      <c r="K61" s="31">
        <v>99</v>
      </c>
      <c r="L61" s="33">
        <f t="shared" si="1"/>
        <v>0.95959595959595956</v>
      </c>
      <c r="M61" s="33">
        <f t="shared" si="2"/>
        <v>0.58497536945812811</v>
      </c>
      <c r="N61" s="32">
        <v>1</v>
      </c>
      <c r="O61" s="31">
        <v>23.7</v>
      </c>
      <c r="P61" s="32">
        <v>2</v>
      </c>
      <c r="Q61" s="32">
        <v>2</v>
      </c>
      <c r="R61" s="38">
        <v>115</v>
      </c>
      <c r="S61" s="38">
        <v>68</v>
      </c>
      <c r="T61" s="32">
        <f t="shared" si="7"/>
        <v>83.650999999999996</v>
      </c>
      <c r="U61" s="13">
        <f t="shared" si="3"/>
        <v>47</v>
      </c>
      <c r="V61" s="13">
        <v>0</v>
      </c>
      <c r="W61" s="13">
        <v>1</v>
      </c>
      <c r="X61" s="38">
        <v>102</v>
      </c>
      <c r="Y61" s="38">
        <v>60</v>
      </c>
      <c r="Z61" s="32">
        <f t="shared" si="8"/>
        <v>73.986000000000004</v>
      </c>
      <c r="AA61" s="13">
        <f t="shared" si="4"/>
        <v>42</v>
      </c>
      <c r="AB61" s="13">
        <v>106</v>
      </c>
      <c r="AC61" s="13">
        <v>65</v>
      </c>
      <c r="AD61" s="32">
        <f t="shared" si="14"/>
        <v>78.653000000000006</v>
      </c>
      <c r="AE61" s="13">
        <f t="shared" si="15"/>
        <v>41</v>
      </c>
      <c r="AI61" s="31"/>
      <c r="AK61" s="33"/>
      <c r="AN61" s="34"/>
      <c r="AO61" s="33"/>
      <c r="AR61" s="34"/>
      <c r="AT61" s="34"/>
      <c r="AU61" s="33"/>
      <c r="AW61" s="31"/>
      <c r="AX61" s="32"/>
      <c r="AY61" s="34"/>
      <c r="AZ61" s="34"/>
      <c r="BA61" s="34"/>
      <c r="BB61" s="34"/>
      <c r="BC61" s="34"/>
      <c r="BD61" s="34"/>
      <c r="BE61" s="34"/>
      <c r="BF61" s="34"/>
      <c r="BG61" s="34"/>
      <c r="BH61" s="55">
        <v>87.5</v>
      </c>
      <c r="BI61" s="55">
        <v>69</v>
      </c>
      <c r="BJ61" s="55">
        <v>78.5</v>
      </c>
      <c r="BK61" s="55">
        <v>18.5</v>
      </c>
      <c r="BL61" s="32">
        <v>8.5</v>
      </c>
      <c r="BM61" s="55">
        <v>5</v>
      </c>
      <c r="BN61" s="55">
        <v>1.5</v>
      </c>
      <c r="BO61" s="55">
        <v>84.5</v>
      </c>
      <c r="BP61" s="55">
        <v>61</v>
      </c>
      <c r="BQ61" s="55">
        <v>73</v>
      </c>
      <c r="BR61" s="55">
        <v>23.5</v>
      </c>
      <c r="BS61" s="55">
        <v>0.5</v>
      </c>
      <c r="BT61" s="55">
        <v>-2</v>
      </c>
      <c r="BU61" s="55">
        <v>0</v>
      </c>
      <c r="BV61" s="55">
        <v>89</v>
      </c>
      <c r="BW61" s="55">
        <v>61.5</v>
      </c>
      <c r="BX61" s="55">
        <v>72</v>
      </c>
      <c r="BY61" s="55">
        <v>27.5</v>
      </c>
      <c r="BZ61" s="55">
        <v>3</v>
      </c>
      <c r="CA61" s="55">
        <v>-0.5</v>
      </c>
      <c r="CB61" s="55">
        <v>0.5</v>
      </c>
      <c r="CC61" s="31">
        <v>6.8</v>
      </c>
      <c r="CD61" s="31">
        <v>5.3</v>
      </c>
      <c r="CE61" s="57">
        <v>17</v>
      </c>
      <c r="CF61" s="55">
        <v>22.5</v>
      </c>
      <c r="CG61" s="32"/>
      <c r="CH61" s="32"/>
      <c r="CI61" s="55">
        <v>121.5</v>
      </c>
      <c r="CJ61" s="57">
        <v>68.5</v>
      </c>
      <c r="CK61" s="32">
        <v>68.5</v>
      </c>
      <c r="CL61" s="32">
        <v>193.5</v>
      </c>
      <c r="CM61" s="44"/>
      <c r="CN61" s="44"/>
      <c r="CO61" s="44"/>
    </row>
    <row r="62" spans="1:93" x14ac:dyDescent="0.25">
      <c r="A62" s="13" t="s">
        <v>173</v>
      </c>
      <c r="B62" s="13">
        <v>0</v>
      </c>
      <c r="C62" s="30" t="s">
        <v>174</v>
      </c>
      <c r="D62" s="31">
        <v>12.6</v>
      </c>
      <c r="E62" s="31">
        <v>165.5</v>
      </c>
      <c r="F62" s="31">
        <v>46.4</v>
      </c>
      <c r="G62" s="31">
        <f t="shared" si="0"/>
        <v>16.940334608117851</v>
      </c>
      <c r="H62" s="32">
        <v>0</v>
      </c>
      <c r="I62" s="31">
        <v>67</v>
      </c>
      <c r="J62" s="32">
        <v>0</v>
      </c>
      <c r="K62" s="31">
        <v>80</v>
      </c>
      <c r="L62" s="33">
        <f t="shared" si="1"/>
        <v>0.83750000000000002</v>
      </c>
      <c r="M62" s="33">
        <f t="shared" si="2"/>
        <v>0.40483383685800606</v>
      </c>
      <c r="N62" s="32">
        <v>0</v>
      </c>
      <c r="O62" s="31">
        <v>10</v>
      </c>
      <c r="P62" s="31"/>
      <c r="Q62" s="31"/>
      <c r="R62" s="38"/>
      <c r="S62" s="38"/>
      <c r="T62" s="32"/>
      <c r="X62" s="38"/>
      <c r="Y62" s="38"/>
      <c r="Z62" s="32"/>
      <c r="AD62" s="32"/>
      <c r="AI62" s="31"/>
      <c r="AK62" s="33"/>
      <c r="AN62" s="34"/>
      <c r="AO62" s="33"/>
      <c r="AR62" s="34"/>
      <c r="AT62" s="34"/>
      <c r="AU62" s="33"/>
      <c r="AW62" s="31"/>
      <c r="AX62" s="32"/>
      <c r="AY62" s="34"/>
      <c r="AZ62" s="34"/>
      <c r="BA62" s="34"/>
      <c r="BB62" s="34"/>
      <c r="BC62" s="34"/>
      <c r="BD62" s="34"/>
      <c r="BE62" s="34"/>
      <c r="BF62" s="34"/>
      <c r="BG62" s="34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E62" s="58"/>
      <c r="CF62" s="32"/>
      <c r="CG62" s="32"/>
      <c r="CH62" s="32"/>
      <c r="CI62" s="32"/>
      <c r="CJ62" s="56"/>
      <c r="CK62" s="32"/>
      <c r="CL62" s="32"/>
      <c r="CM62" s="44"/>
      <c r="CN62" s="44"/>
      <c r="CO62" s="44"/>
    </row>
    <row r="63" spans="1:93" x14ac:dyDescent="0.25">
      <c r="A63" s="13" t="s">
        <v>175</v>
      </c>
      <c r="B63" s="13">
        <v>0</v>
      </c>
      <c r="C63" s="30" t="s">
        <v>176</v>
      </c>
      <c r="D63" s="31">
        <v>12.1</v>
      </c>
      <c r="E63" s="31">
        <v>155.80000000000001</v>
      </c>
      <c r="F63" s="31">
        <v>71.900000000000006</v>
      </c>
      <c r="G63" s="31">
        <f t="shared" si="0"/>
        <v>29.6206090227918</v>
      </c>
      <c r="H63" s="32">
        <v>2</v>
      </c>
      <c r="I63" s="31">
        <v>94</v>
      </c>
      <c r="J63" s="32">
        <v>2</v>
      </c>
      <c r="K63" s="31">
        <v>100</v>
      </c>
      <c r="L63" s="33">
        <f t="shared" si="1"/>
        <v>0.94</v>
      </c>
      <c r="M63" s="33">
        <f t="shared" si="2"/>
        <v>0.60333761232349159</v>
      </c>
      <c r="N63" s="32">
        <v>2</v>
      </c>
      <c r="O63" s="31">
        <v>20</v>
      </c>
      <c r="P63" s="31"/>
      <c r="Q63" s="31"/>
      <c r="R63" s="38"/>
      <c r="S63" s="38"/>
      <c r="T63" s="32"/>
      <c r="X63" s="38"/>
      <c r="Y63" s="38"/>
      <c r="Z63" s="32"/>
      <c r="AD63" s="32"/>
      <c r="AI63" s="31"/>
      <c r="AK63" s="33"/>
      <c r="AN63" s="34"/>
      <c r="AO63" s="33"/>
      <c r="AR63" s="34"/>
      <c r="AT63" s="34"/>
      <c r="AU63" s="33"/>
      <c r="AW63" s="31"/>
      <c r="AX63" s="32"/>
      <c r="AY63" s="34"/>
      <c r="AZ63" s="34"/>
      <c r="BA63" s="34"/>
      <c r="BB63" s="34"/>
      <c r="BC63" s="34"/>
      <c r="BD63" s="34"/>
      <c r="BE63" s="34"/>
      <c r="BF63" s="34"/>
      <c r="BG63" s="34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E63" s="58"/>
      <c r="CF63" s="32"/>
      <c r="CG63" s="32"/>
      <c r="CH63" s="32"/>
      <c r="CI63" s="32"/>
      <c r="CJ63" s="56"/>
      <c r="CK63" s="32"/>
      <c r="CL63" s="32"/>
      <c r="CM63" s="44"/>
      <c r="CN63" s="44"/>
      <c r="CO63" s="44"/>
    </row>
    <row r="64" spans="1:93" x14ac:dyDescent="0.25">
      <c r="A64" s="13" t="s">
        <v>177</v>
      </c>
      <c r="B64" s="13">
        <v>0</v>
      </c>
      <c r="C64" s="30" t="s">
        <v>178</v>
      </c>
      <c r="D64" s="31">
        <v>11.78</v>
      </c>
      <c r="E64" s="31">
        <v>147</v>
      </c>
      <c r="F64" s="31">
        <v>51</v>
      </c>
      <c r="G64" s="31">
        <f t="shared" si="0"/>
        <v>23.601277245592115</v>
      </c>
      <c r="H64" s="32">
        <v>1</v>
      </c>
      <c r="I64" s="31">
        <v>83</v>
      </c>
      <c r="J64" s="32">
        <v>2</v>
      </c>
      <c r="K64" s="31">
        <v>87</v>
      </c>
      <c r="L64" s="33">
        <f t="shared" si="1"/>
        <v>0.95402298850574707</v>
      </c>
      <c r="M64" s="33">
        <f t="shared" si="2"/>
        <v>0.56462585034013602</v>
      </c>
      <c r="N64" s="32">
        <v>1</v>
      </c>
      <c r="O64" s="31">
        <v>26</v>
      </c>
      <c r="P64" s="31"/>
      <c r="Q64" s="31"/>
      <c r="R64" s="38"/>
      <c r="S64" s="38"/>
      <c r="T64" s="32"/>
      <c r="X64" s="38"/>
      <c r="Y64" s="38"/>
      <c r="Z64" s="32"/>
      <c r="AD64" s="32"/>
      <c r="AI64" s="31"/>
      <c r="AK64" s="33"/>
      <c r="AN64" s="34"/>
      <c r="AO64" s="33"/>
      <c r="AR64" s="34"/>
      <c r="AT64" s="34"/>
      <c r="AU64" s="33"/>
      <c r="AW64" s="31"/>
      <c r="AX64" s="32"/>
      <c r="AY64" s="34"/>
      <c r="AZ64" s="34"/>
      <c r="BA64" s="34"/>
      <c r="BB64" s="34"/>
      <c r="BC64" s="34"/>
      <c r="BD64" s="34"/>
      <c r="BE64" s="34"/>
      <c r="BF64" s="34"/>
      <c r="BG64" s="34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E64" s="58"/>
      <c r="CF64" s="32"/>
      <c r="CG64" s="32"/>
      <c r="CH64" s="32"/>
      <c r="CI64" s="32"/>
      <c r="CJ64" s="56"/>
      <c r="CK64" s="32"/>
      <c r="CL64" s="32"/>
      <c r="CM64" s="44"/>
      <c r="CN64" s="44"/>
      <c r="CO64" s="44"/>
    </row>
    <row r="65" spans="1:93" x14ac:dyDescent="0.25">
      <c r="A65" s="13" t="s">
        <v>179</v>
      </c>
      <c r="B65" s="13">
        <v>0</v>
      </c>
      <c r="C65" s="30" t="s">
        <v>180</v>
      </c>
      <c r="D65" s="31">
        <v>12</v>
      </c>
      <c r="E65" s="31">
        <v>164</v>
      </c>
      <c r="F65" s="31">
        <v>59</v>
      </c>
      <c r="G65" s="31">
        <f t="shared" si="0"/>
        <v>21.936347412254616</v>
      </c>
      <c r="H65" s="32">
        <v>1</v>
      </c>
      <c r="I65" s="31">
        <v>74</v>
      </c>
      <c r="J65" s="32">
        <v>2</v>
      </c>
      <c r="K65" s="31">
        <v>82</v>
      </c>
      <c r="L65" s="33">
        <f t="shared" si="1"/>
        <v>0.90243902439024393</v>
      </c>
      <c r="M65" s="33">
        <f t="shared" si="2"/>
        <v>0.45121951219512196</v>
      </c>
      <c r="N65" s="32">
        <v>0</v>
      </c>
      <c r="O65" s="31">
        <v>11</v>
      </c>
      <c r="P65" s="31"/>
      <c r="Q65" s="31"/>
      <c r="R65" s="38"/>
      <c r="S65" s="38"/>
      <c r="T65" s="32"/>
      <c r="X65" s="38"/>
      <c r="Y65" s="38"/>
      <c r="Z65" s="32"/>
      <c r="AD65" s="32"/>
      <c r="AI65" s="31"/>
      <c r="AK65" s="33"/>
      <c r="AN65" s="34"/>
      <c r="AO65" s="33"/>
      <c r="AR65" s="34"/>
      <c r="AT65" s="34"/>
      <c r="AU65" s="33"/>
      <c r="AW65" s="31"/>
      <c r="AX65" s="32"/>
      <c r="AY65" s="34"/>
      <c r="AZ65" s="34"/>
      <c r="BA65" s="34"/>
      <c r="BB65" s="34"/>
      <c r="BC65" s="34"/>
      <c r="BD65" s="34"/>
      <c r="BE65" s="34"/>
      <c r="BF65" s="34"/>
      <c r="BG65" s="34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E65" s="58"/>
      <c r="CF65" s="32"/>
      <c r="CG65" s="32"/>
      <c r="CH65" s="32"/>
      <c r="CI65" s="32"/>
      <c r="CJ65" s="56"/>
      <c r="CK65" s="32"/>
      <c r="CL65" s="32"/>
      <c r="CM65" s="44"/>
      <c r="CN65" s="44"/>
      <c r="CO65" s="44"/>
    </row>
    <row r="66" spans="1:93" x14ac:dyDescent="0.25">
      <c r="A66" s="13" t="s">
        <v>181</v>
      </c>
      <c r="B66" s="13">
        <v>0</v>
      </c>
      <c r="C66" s="30" t="s">
        <v>182</v>
      </c>
      <c r="D66" s="31">
        <v>13.19</v>
      </c>
      <c r="E66" s="31">
        <v>156</v>
      </c>
      <c r="F66" s="31">
        <v>74.3</v>
      </c>
      <c r="G66" s="31">
        <f t="shared" si="0"/>
        <v>30.530900723208411</v>
      </c>
      <c r="H66" s="32">
        <v>2</v>
      </c>
      <c r="I66" s="31">
        <v>98</v>
      </c>
      <c r="J66" s="32">
        <v>2</v>
      </c>
      <c r="K66" s="31">
        <v>102</v>
      </c>
      <c r="L66" s="33">
        <f t="shared" si="1"/>
        <v>0.96078431372549022</v>
      </c>
      <c r="M66" s="33">
        <f t="shared" si="2"/>
        <v>0.62820512820512819</v>
      </c>
      <c r="N66" s="32">
        <v>2</v>
      </c>
      <c r="O66" s="31">
        <v>32</v>
      </c>
      <c r="P66" s="31"/>
      <c r="Q66" s="31"/>
      <c r="R66" s="38"/>
      <c r="S66" s="38"/>
      <c r="T66" s="32"/>
      <c r="X66" s="38"/>
      <c r="Y66" s="38"/>
      <c r="Z66" s="32"/>
      <c r="AD66" s="32"/>
      <c r="AI66" s="31"/>
      <c r="AK66" s="33"/>
      <c r="AN66" s="34"/>
      <c r="AO66" s="33"/>
      <c r="AR66" s="34"/>
      <c r="AT66" s="34"/>
      <c r="AU66" s="33"/>
      <c r="AW66" s="31"/>
      <c r="AX66" s="32"/>
      <c r="AY66" s="34"/>
      <c r="AZ66" s="34"/>
      <c r="BA66" s="34"/>
      <c r="BB66" s="34"/>
      <c r="BC66" s="34"/>
      <c r="BD66" s="34"/>
      <c r="BE66" s="34"/>
      <c r="BF66" s="34"/>
      <c r="BG66" s="34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E66" s="58"/>
      <c r="CF66" s="32"/>
      <c r="CG66" s="32"/>
      <c r="CH66" s="32"/>
      <c r="CI66" s="32"/>
      <c r="CJ66" s="56"/>
      <c r="CK66" s="32"/>
      <c r="CL66" s="32"/>
      <c r="CM66" s="44"/>
      <c r="CN66" s="44"/>
      <c r="CO66" s="44"/>
    </row>
    <row r="67" spans="1:93" x14ac:dyDescent="0.25">
      <c r="A67" s="13" t="s">
        <v>183</v>
      </c>
      <c r="B67" s="13">
        <v>0</v>
      </c>
      <c r="C67" s="30" t="s">
        <v>184</v>
      </c>
      <c r="D67" s="31">
        <v>12.4</v>
      </c>
      <c r="E67" s="31">
        <v>154.6</v>
      </c>
      <c r="F67" s="31">
        <v>52.1</v>
      </c>
      <c r="G67" s="31">
        <f t="shared" si="0"/>
        <v>21.798105196567867</v>
      </c>
      <c r="H67" s="32">
        <v>1</v>
      </c>
      <c r="I67" s="31">
        <v>74</v>
      </c>
      <c r="J67" s="32">
        <v>2</v>
      </c>
      <c r="K67" s="31">
        <v>89</v>
      </c>
      <c r="L67" s="33">
        <f t="shared" si="1"/>
        <v>0.8314606741573034</v>
      </c>
      <c r="M67" s="33">
        <f t="shared" si="2"/>
        <v>0.47865459249676584</v>
      </c>
      <c r="N67" s="32">
        <v>0</v>
      </c>
      <c r="O67" s="31">
        <v>17</v>
      </c>
      <c r="P67" s="31"/>
      <c r="Q67" s="31"/>
      <c r="R67" s="38"/>
      <c r="S67" s="38"/>
      <c r="T67" s="32"/>
      <c r="X67" s="38"/>
      <c r="Y67" s="38"/>
      <c r="Z67" s="32"/>
      <c r="AD67" s="32"/>
      <c r="AI67" s="31"/>
      <c r="AK67" s="33"/>
      <c r="AN67" s="34"/>
      <c r="AO67" s="33"/>
      <c r="AR67" s="34"/>
      <c r="AT67" s="34"/>
      <c r="AU67" s="33"/>
      <c r="AW67" s="31"/>
      <c r="AX67" s="32"/>
      <c r="AY67" s="34"/>
      <c r="AZ67" s="34"/>
      <c r="BA67" s="34"/>
      <c r="BB67" s="34"/>
      <c r="BC67" s="34"/>
      <c r="BD67" s="34"/>
      <c r="BE67" s="34"/>
      <c r="BF67" s="34"/>
      <c r="BG67" s="34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E67" s="58"/>
      <c r="CF67" s="32"/>
      <c r="CG67" s="32"/>
      <c r="CH67" s="32"/>
      <c r="CI67" s="32"/>
      <c r="CJ67" s="56"/>
      <c r="CK67" s="32"/>
      <c r="CL67" s="32"/>
      <c r="CM67" s="44"/>
      <c r="CN67" s="44"/>
      <c r="CO67" s="44"/>
    </row>
    <row r="68" spans="1:93" x14ac:dyDescent="0.25">
      <c r="A68" s="13" t="s">
        <v>185</v>
      </c>
      <c r="B68" s="13">
        <v>0</v>
      </c>
      <c r="C68" s="30" t="s">
        <v>186</v>
      </c>
      <c r="D68" s="31">
        <v>12.8</v>
      </c>
      <c r="E68" s="31">
        <v>157.5</v>
      </c>
      <c r="F68" s="31">
        <v>69.099999999999994</v>
      </c>
      <c r="G68" s="31">
        <f t="shared" ref="G68:G131" si="18">F68/((E68/100)*(E68/100))</f>
        <v>27.855883093978331</v>
      </c>
      <c r="H68" s="32">
        <v>2</v>
      </c>
      <c r="I68" s="31">
        <v>89</v>
      </c>
      <c r="J68" s="32">
        <v>2</v>
      </c>
      <c r="K68" s="31">
        <v>104</v>
      </c>
      <c r="L68" s="33">
        <f t="shared" ref="L68:L80" si="19">I68/K68</f>
        <v>0.85576923076923073</v>
      </c>
      <c r="M68" s="33">
        <f t="shared" ref="M68:M121" si="20">(I68/E68)</f>
        <v>0.56507936507936507</v>
      </c>
      <c r="N68" s="32">
        <v>1</v>
      </c>
      <c r="O68" s="31">
        <v>15</v>
      </c>
      <c r="P68" s="31"/>
      <c r="Q68" s="31"/>
      <c r="R68" s="38"/>
      <c r="S68" s="38"/>
      <c r="T68" s="32"/>
      <c r="X68" s="38"/>
      <c r="Y68" s="38"/>
      <c r="Z68" s="32"/>
      <c r="AD68" s="32"/>
      <c r="AI68" s="31"/>
      <c r="AK68" s="33"/>
      <c r="AN68" s="34"/>
      <c r="AO68" s="33"/>
      <c r="AR68" s="34"/>
      <c r="AT68" s="34"/>
      <c r="AU68" s="33"/>
      <c r="AW68" s="31"/>
      <c r="AX68" s="32"/>
      <c r="AY68" s="34"/>
      <c r="AZ68" s="34"/>
      <c r="BA68" s="34"/>
      <c r="BB68" s="34"/>
      <c r="BC68" s="34"/>
      <c r="BD68" s="34"/>
      <c r="BE68" s="34"/>
      <c r="BF68" s="34"/>
      <c r="BG68" s="34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E68" s="58"/>
      <c r="CF68" s="32"/>
      <c r="CG68" s="32"/>
      <c r="CH68" s="32"/>
      <c r="CI68" s="32"/>
      <c r="CJ68" s="56"/>
      <c r="CK68" s="32"/>
      <c r="CL68" s="32"/>
      <c r="CM68" s="44"/>
      <c r="CN68" s="44"/>
      <c r="CO68" s="44"/>
    </row>
    <row r="69" spans="1:93" x14ac:dyDescent="0.25">
      <c r="A69" s="13" t="s">
        <v>187</v>
      </c>
      <c r="B69" s="13">
        <v>0</v>
      </c>
      <c r="C69" s="30" t="s">
        <v>188</v>
      </c>
      <c r="D69" s="31">
        <v>11.6</v>
      </c>
      <c r="E69" s="31">
        <v>141.4</v>
      </c>
      <c r="F69" s="31">
        <v>32.200000000000003</v>
      </c>
      <c r="G69" s="31">
        <f t="shared" si="18"/>
        <v>16.104863668827985</v>
      </c>
      <c r="H69" s="32">
        <v>0</v>
      </c>
      <c r="I69" s="31">
        <v>62</v>
      </c>
      <c r="J69" s="32">
        <v>0</v>
      </c>
      <c r="K69" s="31">
        <v>75</v>
      </c>
      <c r="L69" s="33">
        <f t="shared" si="19"/>
        <v>0.82666666666666666</v>
      </c>
      <c r="M69" s="33">
        <f t="shared" si="20"/>
        <v>0.43847241867043846</v>
      </c>
      <c r="N69" s="32">
        <v>0</v>
      </c>
      <c r="O69" s="31">
        <v>9.1</v>
      </c>
      <c r="P69" s="31"/>
      <c r="Q69" s="31"/>
      <c r="R69" s="38"/>
      <c r="S69" s="38"/>
      <c r="T69" s="32"/>
      <c r="X69" s="38"/>
      <c r="Y69" s="38"/>
      <c r="Z69" s="32"/>
      <c r="AD69" s="32"/>
      <c r="AI69" s="31"/>
      <c r="AK69" s="33"/>
      <c r="AN69" s="34"/>
      <c r="AO69" s="33"/>
      <c r="AR69" s="34"/>
      <c r="AT69" s="34"/>
      <c r="AU69" s="33"/>
      <c r="AW69" s="31"/>
      <c r="AX69" s="32"/>
      <c r="AY69" s="34"/>
      <c r="AZ69" s="34"/>
      <c r="BA69" s="34"/>
      <c r="BB69" s="34"/>
      <c r="BC69" s="34"/>
      <c r="BD69" s="34"/>
      <c r="BE69" s="34"/>
      <c r="BF69" s="34"/>
      <c r="BG69" s="34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E69" s="58"/>
      <c r="CF69" s="32"/>
      <c r="CG69" s="32"/>
      <c r="CH69" s="32"/>
      <c r="CI69" s="32"/>
      <c r="CJ69" s="56"/>
      <c r="CK69" s="32"/>
      <c r="CL69" s="32"/>
      <c r="CM69" s="44"/>
      <c r="CN69" s="44"/>
      <c r="CO69" s="44"/>
    </row>
    <row r="70" spans="1:93" x14ac:dyDescent="0.25">
      <c r="A70" s="13" t="s">
        <v>189</v>
      </c>
      <c r="B70" s="13">
        <v>0</v>
      </c>
      <c r="C70" s="30" t="s">
        <v>190</v>
      </c>
      <c r="D70" s="31">
        <v>12.6</v>
      </c>
      <c r="E70" s="31">
        <v>165.1</v>
      </c>
      <c r="F70" s="31">
        <v>52.2</v>
      </c>
      <c r="G70" s="31">
        <f t="shared" si="18"/>
        <v>19.150334158656484</v>
      </c>
      <c r="H70" s="32">
        <v>0</v>
      </c>
      <c r="I70" s="31">
        <v>71</v>
      </c>
      <c r="J70" s="32">
        <v>1</v>
      </c>
      <c r="K70" s="31">
        <v>78</v>
      </c>
      <c r="L70" s="33">
        <f t="shared" si="19"/>
        <v>0.91025641025641024</v>
      </c>
      <c r="M70" s="33">
        <f t="shared" si="20"/>
        <v>0.43004239854633558</v>
      </c>
      <c r="N70" s="32">
        <v>0</v>
      </c>
      <c r="O70" s="31">
        <v>13</v>
      </c>
      <c r="P70" s="31"/>
      <c r="Q70" s="31"/>
      <c r="R70" s="38"/>
      <c r="S70" s="38"/>
      <c r="T70" s="32"/>
      <c r="X70" s="38"/>
      <c r="Y70" s="38"/>
      <c r="Z70" s="32"/>
      <c r="AD70" s="32"/>
      <c r="AI70" s="31"/>
      <c r="AK70" s="33"/>
      <c r="AN70" s="34"/>
      <c r="AO70" s="33"/>
      <c r="AR70" s="34"/>
      <c r="AT70" s="34"/>
      <c r="AU70" s="33"/>
      <c r="AW70" s="31"/>
      <c r="AX70" s="32"/>
      <c r="AY70" s="34"/>
      <c r="AZ70" s="34"/>
      <c r="BA70" s="34"/>
      <c r="BB70" s="34"/>
      <c r="BC70" s="34"/>
      <c r="BD70" s="34"/>
      <c r="BE70" s="34"/>
      <c r="BF70" s="34"/>
      <c r="BG70" s="34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E70" s="58"/>
      <c r="CF70" s="32"/>
      <c r="CG70" s="32"/>
      <c r="CH70" s="32"/>
      <c r="CI70" s="32"/>
      <c r="CJ70" s="56"/>
      <c r="CK70" s="32"/>
      <c r="CL70" s="32"/>
      <c r="CM70" s="44"/>
      <c r="CN70" s="44"/>
      <c r="CO70" s="44"/>
    </row>
    <row r="71" spans="1:93" x14ac:dyDescent="0.25">
      <c r="A71" s="13" t="s">
        <v>191</v>
      </c>
      <c r="B71" s="13">
        <v>0</v>
      </c>
      <c r="C71" s="30" t="s">
        <v>192</v>
      </c>
      <c r="D71" s="31">
        <v>11.7</v>
      </c>
      <c r="E71" s="31">
        <v>146.19999999999999</v>
      </c>
      <c r="F71" s="31">
        <v>39.1</v>
      </c>
      <c r="G71" s="31">
        <f t="shared" si="18"/>
        <v>18.292876912798654</v>
      </c>
      <c r="H71" s="32">
        <v>0</v>
      </c>
      <c r="I71" s="31">
        <v>56</v>
      </c>
      <c r="J71" s="32">
        <v>0</v>
      </c>
      <c r="K71" s="31">
        <v>77</v>
      </c>
      <c r="L71" s="33">
        <f t="shared" si="19"/>
        <v>0.72727272727272729</v>
      </c>
      <c r="M71" s="33">
        <f t="shared" si="20"/>
        <v>0.38303693570451441</v>
      </c>
      <c r="N71" s="32">
        <v>0</v>
      </c>
      <c r="O71" s="31">
        <v>14</v>
      </c>
      <c r="P71" s="31"/>
      <c r="Q71" s="31"/>
      <c r="R71" s="38"/>
      <c r="S71" s="38"/>
      <c r="T71" s="32"/>
      <c r="X71" s="38"/>
      <c r="Y71" s="38"/>
      <c r="Z71" s="32"/>
      <c r="AD71" s="32"/>
      <c r="AI71" s="31"/>
      <c r="AK71" s="33"/>
      <c r="AN71" s="34"/>
      <c r="AO71" s="33"/>
      <c r="AR71" s="34"/>
      <c r="AT71" s="34"/>
      <c r="AU71" s="33"/>
      <c r="AW71" s="31"/>
      <c r="AX71" s="32"/>
      <c r="AY71" s="34"/>
      <c r="AZ71" s="34"/>
      <c r="BA71" s="34"/>
      <c r="BB71" s="34"/>
      <c r="BC71" s="34"/>
      <c r="BD71" s="34"/>
      <c r="BE71" s="34"/>
      <c r="BF71" s="34"/>
      <c r="BG71" s="34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E71" s="58"/>
      <c r="CF71" s="32"/>
      <c r="CG71" s="32"/>
      <c r="CH71" s="32"/>
      <c r="CI71" s="32"/>
      <c r="CJ71" s="56"/>
      <c r="CK71" s="32"/>
      <c r="CL71" s="32"/>
      <c r="CM71" s="44"/>
      <c r="CN71" s="44"/>
      <c r="CO71" s="44"/>
    </row>
    <row r="72" spans="1:93" x14ac:dyDescent="0.25">
      <c r="A72" s="13" t="s">
        <v>193</v>
      </c>
      <c r="B72" s="13">
        <v>0</v>
      </c>
      <c r="C72" s="30" t="s">
        <v>194</v>
      </c>
      <c r="D72" s="31">
        <v>12.9</v>
      </c>
      <c r="E72" s="31">
        <v>147.5</v>
      </c>
      <c r="F72" s="31">
        <v>41.7</v>
      </c>
      <c r="G72" s="31">
        <f t="shared" si="18"/>
        <v>19.166906061476588</v>
      </c>
      <c r="H72" s="32">
        <v>0</v>
      </c>
      <c r="I72" s="31">
        <v>73.2</v>
      </c>
      <c r="J72" s="32">
        <v>1</v>
      </c>
      <c r="K72" s="31">
        <v>80.7</v>
      </c>
      <c r="L72" s="33">
        <f t="shared" si="19"/>
        <v>0.90706319702602234</v>
      </c>
      <c r="M72" s="33">
        <f t="shared" si="20"/>
        <v>0.49627118644067797</v>
      </c>
      <c r="N72" s="32">
        <v>0</v>
      </c>
      <c r="O72" s="31">
        <v>24</v>
      </c>
      <c r="P72" s="31"/>
      <c r="Q72" s="31"/>
      <c r="R72" s="38"/>
      <c r="S72" s="38"/>
      <c r="T72" s="32"/>
      <c r="X72" s="38"/>
      <c r="Y72" s="38"/>
      <c r="Z72" s="32"/>
      <c r="AD72" s="32"/>
      <c r="AI72" s="31"/>
      <c r="AK72" s="33"/>
      <c r="AN72" s="34"/>
      <c r="AO72" s="33"/>
      <c r="AR72" s="34"/>
      <c r="AT72" s="34"/>
      <c r="AU72" s="33"/>
      <c r="AW72" s="31"/>
      <c r="AX72" s="32"/>
      <c r="AY72" s="34"/>
      <c r="AZ72" s="34"/>
      <c r="BA72" s="34"/>
      <c r="BB72" s="34"/>
      <c r="BC72" s="34"/>
      <c r="BD72" s="34"/>
      <c r="BE72" s="34"/>
      <c r="BF72" s="34"/>
      <c r="BG72" s="34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E72" s="58"/>
      <c r="CF72" s="32"/>
      <c r="CG72" s="32"/>
      <c r="CH72" s="32"/>
      <c r="CI72" s="32"/>
      <c r="CJ72" s="56"/>
      <c r="CK72" s="32"/>
      <c r="CL72" s="32"/>
      <c r="CM72" s="44"/>
      <c r="CN72" s="44"/>
      <c r="CO72" s="44"/>
    </row>
    <row r="73" spans="1:93" x14ac:dyDescent="0.25">
      <c r="A73" s="13" t="s">
        <v>195</v>
      </c>
      <c r="B73" s="13">
        <v>0</v>
      </c>
      <c r="C73" s="30" t="s">
        <v>196</v>
      </c>
      <c r="D73" s="31">
        <v>14</v>
      </c>
      <c r="E73" s="31">
        <v>174.5</v>
      </c>
      <c r="F73" s="31">
        <v>58.7</v>
      </c>
      <c r="G73" s="31">
        <f t="shared" si="18"/>
        <v>19.277345834599057</v>
      </c>
      <c r="H73" s="32">
        <v>0</v>
      </c>
      <c r="I73" s="31">
        <v>74</v>
      </c>
      <c r="J73" s="32">
        <v>1</v>
      </c>
      <c r="K73" s="31">
        <v>90</v>
      </c>
      <c r="L73" s="33">
        <f t="shared" si="19"/>
        <v>0.82222222222222219</v>
      </c>
      <c r="M73" s="33">
        <f t="shared" si="20"/>
        <v>0.42406876790830944</v>
      </c>
      <c r="N73" s="32">
        <v>0</v>
      </c>
      <c r="O73" s="31">
        <v>9.1</v>
      </c>
      <c r="P73" s="31"/>
      <c r="Q73" s="31"/>
      <c r="R73" s="38"/>
      <c r="S73" s="38"/>
      <c r="T73" s="32"/>
      <c r="X73" s="38"/>
      <c r="Y73" s="38"/>
      <c r="Z73" s="32"/>
      <c r="AD73" s="32"/>
      <c r="AI73" s="31"/>
      <c r="AK73" s="33"/>
      <c r="AN73" s="34"/>
      <c r="AO73" s="33"/>
      <c r="AR73" s="34"/>
      <c r="AT73" s="34"/>
      <c r="AU73" s="33"/>
      <c r="AW73" s="31"/>
      <c r="AX73" s="32"/>
      <c r="AY73" s="34"/>
      <c r="AZ73" s="34"/>
      <c r="BA73" s="34"/>
      <c r="BB73" s="34"/>
      <c r="BC73" s="34"/>
      <c r="BD73" s="34"/>
      <c r="BE73" s="34"/>
      <c r="BF73" s="34"/>
      <c r="BG73" s="34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E73" s="58"/>
      <c r="CF73" s="32"/>
      <c r="CG73" s="32"/>
      <c r="CH73" s="32"/>
      <c r="CI73" s="32"/>
      <c r="CJ73" s="56"/>
      <c r="CK73" s="32"/>
      <c r="CL73" s="32"/>
      <c r="CM73" s="44"/>
      <c r="CN73" s="44"/>
      <c r="CO73" s="44"/>
    </row>
    <row r="74" spans="1:93" x14ac:dyDescent="0.25">
      <c r="A74" s="13" t="s">
        <v>197</v>
      </c>
      <c r="B74" s="13">
        <v>0</v>
      </c>
      <c r="C74" s="30" t="s">
        <v>198</v>
      </c>
      <c r="D74" s="31">
        <v>11.8</v>
      </c>
      <c r="E74" s="31">
        <v>151</v>
      </c>
      <c r="F74" s="31">
        <v>42.1</v>
      </c>
      <c r="G74" s="31">
        <f t="shared" si="18"/>
        <v>18.464102451646859</v>
      </c>
      <c r="H74" s="32">
        <v>0</v>
      </c>
      <c r="I74" s="31">
        <v>69</v>
      </c>
      <c r="J74" s="32">
        <v>1</v>
      </c>
      <c r="K74" s="31">
        <v>77</v>
      </c>
      <c r="L74" s="33">
        <f t="shared" si="19"/>
        <v>0.89610389610389607</v>
      </c>
      <c r="M74" s="33">
        <f t="shared" si="20"/>
        <v>0.45695364238410596</v>
      </c>
      <c r="N74" s="32">
        <v>0</v>
      </c>
      <c r="O74" s="31">
        <v>13</v>
      </c>
      <c r="P74" s="31"/>
      <c r="Q74" s="31"/>
      <c r="R74" s="38"/>
      <c r="S74" s="38"/>
      <c r="T74" s="32"/>
      <c r="X74" s="38"/>
      <c r="Y74" s="38"/>
      <c r="Z74" s="32"/>
      <c r="AD74" s="32"/>
      <c r="AI74" s="31"/>
      <c r="AK74" s="33"/>
      <c r="AN74" s="34"/>
      <c r="AO74" s="33"/>
      <c r="AR74" s="34"/>
      <c r="AT74" s="34"/>
      <c r="AU74" s="33"/>
      <c r="AW74" s="31"/>
      <c r="AX74" s="32"/>
      <c r="AY74" s="34"/>
      <c r="AZ74" s="34"/>
      <c r="BA74" s="34"/>
      <c r="BB74" s="34"/>
      <c r="BC74" s="34"/>
      <c r="BD74" s="34"/>
      <c r="BE74" s="34"/>
      <c r="BF74" s="34"/>
      <c r="BG74" s="34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E74" s="58"/>
      <c r="CF74" s="32"/>
      <c r="CG74" s="32"/>
      <c r="CH74" s="32"/>
      <c r="CI74" s="32"/>
      <c r="CJ74" s="56"/>
      <c r="CK74" s="32"/>
      <c r="CL74" s="32"/>
      <c r="CM74" s="44"/>
      <c r="CN74" s="44"/>
      <c r="CO74" s="44"/>
    </row>
    <row r="75" spans="1:93" x14ac:dyDescent="0.25">
      <c r="A75" s="13" t="s">
        <v>199</v>
      </c>
      <c r="B75" s="13">
        <v>0</v>
      </c>
      <c r="C75" s="30" t="s">
        <v>200</v>
      </c>
      <c r="D75" s="31">
        <v>12.7</v>
      </c>
      <c r="E75" s="31">
        <v>161</v>
      </c>
      <c r="F75" s="31">
        <v>60</v>
      </c>
      <c r="G75" s="31">
        <f t="shared" si="18"/>
        <v>23.147255121330193</v>
      </c>
      <c r="H75" s="32">
        <v>1</v>
      </c>
      <c r="I75" s="31">
        <v>75</v>
      </c>
      <c r="J75" s="32">
        <v>2</v>
      </c>
      <c r="K75" s="31">
        <v>90</v>
      </c>
      <c r="L75" s="33">
        <f t="shared" si="19"/>
        <v>0.83333333333333337</v>
      </c>
      <c r="M75" s="33">
        <f t="shared" si="20"/>
        <v>0.46583850931677018</v>
      </c>
      <c r="N75" s="32">
        <v>0</v>
      </c>
      <c r="O75" s="31">
        <v>17</v>
      </c>
      <c r="P75" s="31"/>
      <c r="Q75" s="31"/>
      <c r="R75" s="38"/>
      <c r="S75" s="38"/>
      <c r="T75" s="32"/>
      <c r="X75" s="38"/>
      <c r="Y75" s="38"/>
      <c r="Z75" s="32"/>
      <c r="AD75" s="32"/>
      <c r="AI75" s="31"/>
      <c r="AK75" s="33"/>
      <c r="AN75" s="34"/>
      <c r="AO75" s="33"/>
      <c r="AR75" s="34"/>
      <c r="AT75" s="34"/>
      <c r="AU75" s="33"/>
      <c r="AW75" s="31"/>
      <c r="AX75" s="32"/>
      <c r="AY75" s="34"/>
      <c r="AZ75" s="34"/>
      <c r="BA75" s="34"/>
      <c r="BB75" s="34"/>
      <c r="BC75" s="34"/>
      <c r="BD75" s="34"/>
      <c r="BE75" s="34"/>
      <c r="BF75" s="34"/>
      <c r="BG75" s="34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E75" s="58"/>
      <c r="CF75" s="32"/>
      <c r="CG75" s="32"/>
      <c r="CH75" s="32"/>
      <c r="CI75" s="32"/>
      <c r="CJ75" s="56"/>
      <c r="CK75" s="32"/>
      <c r="CL75" s="32"/>
      <c r="CM75" s="44"/>
      <c r="CN75" s="44"/>
      <c r="CO75" s="44"/>
    </row>
    <row r="76" spans="1:93" x14ac:dyDescent="0.25">
      <c r="A76" s="13" t="s">
        <v>201</v>
      </c>
      <c r="B76" s="13">
        <v>0</v>
      </c>
      <c r="C76" s="30" t="s">
        <v>202</v>
      </c>
      <c r="D76" s="31">
        <v>13.08</v>
      </c>
      <c r="E76" s="31">
        <v>155.5</v>
      </c>
      <c r="F76" s="31">
        <v>44.7</v>
      </c>
      <c r="G76" s="31">
        <f t="shared" si="18"/>
        <v>18.486161226620904</v>
      </c>
      <c r="H76" s="32">
        <v>0</v>
      </c>
      <c r="I76" s="31">
        <v>68.599999999999994</v>
      </c>
      <c r="J76" s="32">
        <v>1</v>
      </c>
      <c r="K76" s="31">
        <v>82</v>
      </c>
      <c r="L76" s="33">
        <f t="shared" si="19"/>
        <v>0.8365853658536585</v>
      </c>
      <c r="M76" s="33">
        <f t="shared" si="20"/>
        <v>0.44115755627009645</v>
      </c>
      <c r="N76" s="32">
        <v>0</v>
      </c>
      <c r="O76" s="31">
        <v>10</v>
      </c>
      <c r="P76" s="31"/>
      <c r="Q76" s="31"/>
      <c r="R76" s="38"/>
      <c r="S76" s="38"/>
      <c r="T76" s="32"/>
      <c r="X76" s="38"/>
      <c r="Y76" s="38"/>
      <c r="Z76" s="32"/>
      <c r="AD76" s="32"/>
      <c r="AI76" s="31"/>
      <c r="AK76" s="33"/>
      <c r="AN76" s="34"/>
      <c r="AO76" s="33"/>
      <c r="AR76" s="34"/>
      <c r="AT76" s="34"/>
      <c r="AU76" s="33"/>
      <c r="AW76" s="31"/>
      <c r="AX76" s="32"/>
      <c r="AY76" s="34"/>
      <c r="AZ76" s="34"/>
      <c r="BA76" s="34"/>
      <c r="BB76" s="34"/>
      <c r="BC76" s="34"/>
      <c r="BD76" s="34"/>
      <c r="BE76" s="34"/>
      <c r="BF76" s="34"/>
      <c r="BG76" s="34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E76" s="58"/>
      <c r="CF76" s="32"/>
      <c r="CG76" s="32"/>
      <c r="CH76" s="32"/>
      <c r="CI76" s="32"/>
      <c r="CJ76" s="56"/>
      <c r="CK76" s="32"/>
      <c r="CL76" s="32"/>
      <c r="CM76" s="44"/>
      <c r="CN76" s="44"/>
      <c r="CO76" s="44"/>
    </row>
    <row r="77" spans="1:93" x14ac:dyDescent="0.25">
      <c r="A77" s="13" t="s">
        <v>203</v>
      </c>
      <c r="B77" s="13">
        <v>0</v>
      </c>
      <c r="C77" s="30" t="s">
        <v>204</v>
      </c>
      <c r="D77" s="31">
        <v>12.3</v>
      </c>
      <c r="E77" s="31">
        <v>146.5</v>
      </c>
      <c r="F77" s="31">
        <v>35.200000000000003</v>
      </c>
      <c r="G77" s="31">
        <f t="shared" si="18"/>
        <v>16.400889934652703</v>
      </c>
      <c r="H77" s="32">
        <v>0</v>
      </c>
      <c r="I77" s="31">
        <v>61</v>
      </c>
      <c r="J77" s="32">
        <v>0</v>
      </c>
      <c r="K77" s="31">
        <v>74.5</v>
      </c>
      <c r="L77" s="33">
        <f t="shared" si="19"/>
        <v>0.81879194630872487</v>
      </c>
      <c r="M77" s="33">
        <f t="shared" si="20"/>
        <v>0.41638225255972694</v>
      </c>
      <c r="N77" s="32">
        <v>0</v>
      </c>
      <c r="O77" s="31">
        <v>7.5</v>
      </c>
      <c r="P77" s="31"/>
      <c r="Q77" s="31"/>
      <c r="R77" s="38"/>
      <c r="S77" s="38"/>
      <c r="T77" s="32"/>
      <c r="X77" s="38"/>
      <c r="Y77" s="38"/>
      <c r="Z77" s="32"/>
      <c r="AD77" s="32"/>
      <c r="AI77" s="31"/>
      <c r="AK77" s="33"/>
      <c r="AN77" s="34"/>
      <c r="AO77" s="33"/>
      <c r="AR77" s="34"/>
      <c r="AT77" s="34"/>
      <c r="AU77" s="33"/>
      <c r="AW77" s="31"/>
      <c r="AX77" s="32"/>
      <c r="AY77" s="34"/>
      <c r="AZ77" s="34"/>
      <c r="BA77" s="34"/>
      <c r="BB77" s="34"/>
      <c r="BC77" s="34"/>
      <c r="BD77" s="34"/>
      <c r="BE77" s="34"/>
      <c r="BF77" s="34"/>
      <c r="BG77" s="34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E77" s="58"/>
      <c r="CF77" s="32"/>
      <c r="CG77" s="32"/>
      <c r="CH77" s="32"/>
      <c r="CI77" s="32"/>
      <c r="CJ77" s="56"/>
      <c r="CK77" s="32"/>
      <c r="CL77" s="32"/>
      <c r="CM77" s="44"/>
      <c r="CN77" s="44"/>
      <c r="CO77" s="44"/>
    </row>
    <row r="78" spans="1:93" x14ac:dyDescent="0.25">
      <c r="A78" s="13" t="s">
        <v>205</v>
      </c>
      <c r="B78" s="13">
        <v>0</v>
      </c>
      <c r="C78" s="30" t="s">
        <v>206</v>
      </c>
      <c r="D78" s="31">
        <v>12.3</v>
      </c>
      <c r="E78" s="31">
        <v>155.19999999999999</v>
      </c>
      <c r="F78" s="31">
        <v>42.6</v>
      </c>
      <c r="G78" s="31">
        <f t="shared" si="18"/>
        <v>17.685859283664584</v>
      </c>
      <c r="H78" s="32">
        <v>0</v>
      </c>
      <c r="I78" s="31">
        <v>64</v>
      </c>
      <c r="J78" s="32">
        <v>0</v>
      </c>
      <c r="K78" s="31">
        <v>78.5</v>
      </c>
      <c r="L78" s="33">
        <f t="shared" si="19"/>
        <v>0.8152866242038217</v>
      </c>
      <c r="M78" s="33">
        <f t="shared" si="20"/>
        <v>0.41237113402061859</v>
      </c>
      <c r="N78" s="32">
        <v>0</v>
      </c>
      <c r="O78" s="31">
        <v>6.7</v>
      </c>
      <c r="P78" s="31"/>
      <c r="Q78" s="31"/>
      <c r="R78" s="38"/>
      <c r="S78" s="38"/>
      <c r="T78" s="32"/>
      <c r="X78" s="38"/>
      <c r="Y78" s="38"/>
      <c r="Z78" s="32"/>
      <c r="AD78" s="32"/>
      <c r="AI78" s="31"/>
      <c r="AK78" s="33"/>
      <c r="AN78" s="34"/>
      <c r="AO78" s="33"/>
      <c r="AR78" s="34"/>
      <c r="AT78" s="34"/>
      <c r="AU78" s="33"/>
      <c r="AW78" s="31"/>
      <c r="AX78" s="32"/>
      <c r="AY78" s="34"/>
      <c r="AZ78" s="34"/>
      <c r="BA78" s="34"/>
      <c r="BB78" s="34"/>
      <c r="BC78" s="34"/>
      <c r="BD78" s="34"/>
      <c r="BE78" s="34"/>
      <c r="BF78" s="34"/>
      <c r="BG78" s="34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E78" s="58"/>
      <c r="CF78" s="32"/>
      <c r="CG78" s="32"/>
      <c r="CH78" s="32"/>
      <c r="CI78" s="32"/>
      <c r="CJ78" s="56"/>
      <c r="CK78" s="32"/>
      <c r="CL78" s="32"/>
      <c r="CM78" s="44"/>
      <c r="CN78" s="44"/>
      <c r="CO78" s="44"/>
    </row>
    <row r="79" spans="1:93" x14ac:dyDescent="0.25">
      <c r="A79" s="13" t="s">
        <v>207</v>
      </c>
      <c r="B79" s="13">
        <v>0</v>
      </c>
      <c r="C79" s="30" t="s">
        <v>208</v>
      </c>
      <c r="D79" s="31">
        <v>11.5</v>
      </c>
      <c r="E79" s="31">
        <v>147.4</v>
      </c>
      <c r="F79" s="31">
        <v>37</v>
      </c>
      <c r="G79" s="31">
        <f t="shared" si="18"/>
        <v>17.029690575124867</v>
      </c>
      <c r="H79" s="32">
        <v>0</v>
      </c>
      <c r="I79" s="31">
        <v>62.5</v>
      </c>
      <c r="J79" s="32">
        <v>0</v>
      </c>
      <c r="K79" s="31">
        <v>77</v>
      </c>
      <c r="L79" s="33">
        <f t="shared" si="19"/>
        <v>0.81168831168831168</v>
      </c>
      <c r="M79" s="33">
        <f t="shared" si="20"/>
        <v>0.42401628222523741</v>
      </c>
      <c r="N79" s="32">
        <v>0</v>
      </c>
      <c r="O79" s="31">
        <v>10</v>
      </c>
      <c r="P79" s="31"/>
      <c r="Q79" s="31"/>
      <c r="R79" s="38"/>
      <c r="S79" s="38"/>
      <c r="T79" s="32"/>
      <c r="X79" s="38"/>
      <c r="Y79" s="38"/>
      <c r="Z79" s="32"/>
      <c r="AD79" s="32"/>
      <c r="AI79" s="31"/>
      <c r="AK79" s="33"/>
      <c r="AN79" s="34"/>
      <c r="AO79" s="33"/>
      <c r="AR79" s="34"/>
      <c r="AT79" s="34"/>
      <c r="AU79" s="33"/>
      <c r="AW79" s="31"/>
      <c r="AX79" s="32"/>
      <c r="AY79" s="34"/>
      <c r="AZ79" s="34"/>
      <c r="BA79" s="34"/>
      <c r="BB79" s="34"/>
      <c r="BC79" s="34"/>
      <c r="BD79" s="34"/>
      <c r="BE79" s="34"/>
      <c r="BF79" s="34"/>
      <c r="BG79" s="34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E79" s="58"/>
      <c r="CF79" s="32"/>
      <c r="CG79" s="32"/>
      <c r="CH79" s="32"/>
      <c r="CI79" s="32"/>
      <c r="CJ79" s="56"/>
      <c r="CK79" s="32"/>
      <c r="CL79" s="32"/>
      <c r="CM79" s="44"/>
      <c r="CN79" s="44"/>
      <c r="CO79" s="44"/>
    </row>
    <row r="80" spans="1:93" x14ac:dyDescent="0.25">
      <c r="A80" s="13" t="s">
        <v>209</v>
      </c>
      <c r="B80" s="13">
        <v>0</v>
      </c>
      <c r="C80" s="30" t="s">
        <v>210</v>
      </c>
      <c r="D80" s="31">
        <v>13.1</v>
      </c>
      <c r="E80" s="31">
        <v>168</v>
      </c>
      <c r="F80" s="31">
        <v>67.8</v>
      </c>
      <c r="G80" s="31">
        <f t="shared" si="18"/>
        <v>24.022108843537417</v>
      </c>
      <c r="H80" s="32">
        <v>1</v>
      </c>
      <c r="I80" s="31">
        <v>86.5</v>
      </c>
      <c r="J80" s="32">
        <v>2</v>
      </c>
      <c r="K80" s="31">
        <v>95.2</v>
      </c>
      <c r="L80" s="33">
        <f t="shared" si="19"/>
        <v>0.90861344537815125</v>
      </c>
      <c r="M80" s="33">
        <f t="shared" si="20"/>
        <v>0.51488095238095233</v>
      </c>
      <c r="N80" s="32">
        <v>1</v>
      </c>
      <c r="O80" s="31">
        <v>14</v>
      </c>
      <c r="P80" s="31"/>
      <c r="Q80" s="31"/>
      <c r="R80" s="38"/>
      <c r="S80" s="38"/>
      <c r="T80" s="32"/>
      <c r="X80" s="38"/>
      <c r="Y80" s="38"/>
      <c r="Z80" s="32"/>
      <c r="AD80" s="32"/>
      <c r="AI80" s="31"/>
      <c r="AK80" s="33"/>
      <c r="AN80" s="34"/>
      <c r="AO80" s="33"/>
      <c r="AR80" s="34"/>
      <c r="AT80" s="34"/>
      <c r="AU80" s="33"/>
      <c r="AW80" s="31"/>
      <c r="AX80" s="32"/>
      <c r="AY80" s="34"/>
      <c r="AZ80" s="34"/>
      <c r="BA80" s="34"/>
      <c r="BB80" s="34"/>
      <c r="BC80" s="34"/>
      <c r="BD80" s="34"/>
      <c r="BE80" s="34"/>
      <c r="BF80" s="34"/>
      <c r="BG80" s="34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E80" s="58"/>
      <c r="CF80" s="32"/>
      <c r="CG80" s="32"/>
      <c r="CH80" s="32"/>
      <c r="CI80" s="32"/>
      <c r="CJ80" s="56"/>
      <c r="CK80" s="32"/>
      <c r="CL80" s="32"/>
      <c r="CM80" s="44"/>
      <c r="CN80" s="44"/>
      <c r="CO80" s="44"/>
    </row>
    <row r="81" spans="1:93" s="34" customFormat="1" x14ac:dyDescent="0.25">
      <c r="A81" s="34" t="s">
        <v>211</v>
      </c>
      <c r="B81" s="34">
        <v>0</v>
      </c>
      <c r="C81" s="45"/>
      <c r="D81" s="46">
        <v>13.9</v>
      </c>
      <c r="E81" s="46">
        <v>166.2</v>
      </c>
      <c r="F81" s="46">
        <v>53.7</v>
      </c>
      <c r="G81" s="46">
        <f t="shared" si="18"/>
        <v>19.440715592105551</v>
      </c>
      <c r="H81" s="47">
        <v>0</v>
      </c>
      <c r="I81" s="46">
        <v>67</v>
      </c>
      <c r="J81" s="47">
        <v>0</v>
      </c>
      <c r="M81" s="48">
        <f t="shared" si="20"/>
        <v>0.4031287605294826</v>
      </c>
      <c r="N81" s="47">
        <v>0</v>
      </c>
      <c r="O81" s="46">
        <v>7</v>
      </c>
      <c r="P81" s="34">
        <v>4</v>
      </c>
      <c r="Q81" s="34">
        <v>4</v>
      </c>
      <c r="R81" s="34">
        <v>125</v>
      </c>
      <c r="S81" s="34">
        <v>63</v>
      </c>
      <c r="T81" s="34">
        <v>84</v>
      </c>
      <c r="U81" s="34">
        <v>62</v>
      </c>
      <c r="V81" s="34">
        <v>0</v>
      </c>
      <c r="W81" s="34">
        <v>0</v>
      </c>
      <c r="X81" s="34">
        <v>120</v>
      </c>
      <c r="Y81" s="34">
        <v>75</v>
      </c>
      <c r="Z81" s="32">
        <f t="shared" ref="Z81:Z132" si="21">(Y81+(0.333*(X81-Y81)))</f>
        <v>89.984999999999999</v>
      </c>
      <c r="AA81" s="34">
        <v>45</v>
      </c>
      <c r="AB81" s="34">
        <v>121</v>
      </c>
      <c r="AC81" s="34">
        <v>87</v>
      </c>
      <c r="AD81" s="34">
        <v>98</v>
      </c>
      <c r="AE81" s="34">
        <v>34</v>
      </c>
      <c r="AF81" s="34">
        <v>8.5</v>
      </c>
      <c r="AG81" s="34">
        <v>66</v>
      </c>
      <c r="AH81" s="34">
        <v>41.8</v>
      </c>
      <c r="AI81" s="31">
        <f t="shared" ref="AI81:AI131" si="22">47.438+(AG81*0.142)+(B81*5.134)-(F81*0.197)</f>
        <v>46.231099999999998</v>
      </c>
      <c r="AJ81" s="34">
        <v>49.405000000000001</v>
      </c>
      <c r="AK81" s="33">
        <f t="shared" ref="AK81:AK132" si="23">AJ81/6</f>
        <v>8.2341666666666669</v>
      </c>
      <c r="AL81" s="34">
        <v>5.9</v>
      </c>
      <c r="AM81" s="34">
        <v>0</v>
      </c>
      <c r="AN81" s="34">
        <v>1</v>
      </c>
      <c r="AO81" s="33">
        <f t="shared" ref="AO81:AO132" si="24">(AL81*AK81)/22.5</f>
        <v>2.1591814814814816</v>
      </c>
      <c r="AP81" s="34">
        <v>4.43</v>
      </c>
      <c r="AQ81" s="34">
        <v>0.55000000000000004</v>
      </c>
      <c r="AR81" s="34">
        <v>0</v>
      </c>
      <c r="AS81" s="1">
        <v>1.69</v>
      </c>
      <c r="AT81" s="1">
        <v>0</v>
      </c>
      <c r="AU81" s="48">
        <v>2.4900000000000002</v>
      </c>
      <c r="AV81" s="34">
        <v>0.4</v>
      </c>
      <c r="AW81" s="31">
        <f>AV81*10</f>
        <v>4</v>
      </c>
      <c r="AX81" s="32">
        <v>2</v>
      </c>
      <c r="AY81" s="47">
        <v>141.69</v>
      </c>
      <c r="AZ81" s="46">
        <v>4.51</v>
      </c>
      <c r="BA81" s="47">
        <v>80.39</v>
      </c>
      <c r="BB81" s="46">
        <v>4.5199999999999996</v>
      </c>
      <c r="BC81" s="47">
        <v>72.67</v>
      </c>
      <c r="BD81" s="47">
        <v>43.25</v>
      </c>
      <c r="BE81" s="47">
        <v>329.53</v>
      </c>
      <c r="BF81" s="47">
        <v>16.09</v>
      </c>
      <c r="BG81" s="47">
        <v>19.29</v>
      </c>
      <c r="BH81" s="47"/>
      <c r="BI81" s="47"/>
      <c r="BJ81" s="47"/>
      <c r="BK81" s="47"/>
      <c r="BL81" s="47"/>
      <c r="BM81" s="47"/>
      <c r="BN81" s="47"/>
      <c r="BO81" s="47">
        <v>101</v>
      </c>
      <c r="BP81" s="47">
        <v>76</v>
      </c>
      <c r="BQ81" s="47">
        <v>86</v>
      </c>
      <c r="BR81" s="47">
        <v>25</v>
      </c>
      <c r="BS81" s="47">
        <v>-13</v>
      </c>
      <c r="BT81" s="47">
        <v>-12</v>
      </c>
      <c r="BU81" s="47">
        <v>-3.5</v>
      </c>
      <c r="BV81" s="47">
        <v>105.5</v>
      </c>
      <c r="BW81" s="47">
        <v>76</v>
      </c>
      <c r="BX81" s="47">
        <v>87</v>
      </c>
      <c r="BY81" s="47">
        <v>29.5</v>
      </c>
      <c r="BZ81" s="47">
        <v>-15.5</v>
      </c>
      <c r="CA81" s="47">
        <v>-11</v>
      </c>
      <c r="CB81" s="47">
        <v>-3.5</v>
      </c>
      <c r="CC81" s="34">
        <v>6.8</v>
      </c>
      <c r="CD81" s="34">
        <v>4.2</v>
      </c>
      <c r="CE81" s="58">
        <v>25</v>
      </c>
      <c r="CF81" s="47">
        <v>24.5</v>
      </c>
      <c r="CG81" s="47"/>
      <c r="CH81" s="47"/>
      <c r="CI81" s="47">
        <v>139.5</v>
      </c>
      <c r="CJ81" s="56">
        <v>78</v>
      </c>
      <c r="CK81" s="47">
        <v>83</v>
      </c>
      <c r="CL81" s="47">
        <v>135.5</v>
      </c>
      <c r="CM81" s="44">
        <v>10.7</v>
      </c>
      <c r="CN81" s="44">
        <v>6.7</v>
      </c>
      <c r="CO81" s="44">
        <v>103</v>
      </c>
    </row>
    <row r="82" spans="1:93" x14ac:dyDescent="0.25">
      <c r="A82" s="13" t="s">
        <v>212</v>
      </c>
      <c r="B82" s="13">
        <v>0</v>
      </c>
      <c r="C82" s="30"/>
      <c r="D82" s="31">
        <v>14.2</v>
      </c>
      <c r="E82" s="31">
        <v>158.80000000000001</v>
      </c>
      <c r="F82" s="31">
        <v>52.3</v>
      </c>
      <c r="G82" s="31">
        <f t="shared" si="18"/>
        <v>20.739615123501824</v>
      </c>
      <c r="H82" s="32">
        <v>0</v>
      </c>
      <c r="I82" s="31">
        <v>70</v>
      </c>
      <c r="J82" s="32">
        <v>0</v>
      </c>
      <c r="M82" s="33">
        <f t="shared" si="20"/>
        <v>0.44080604534005036</v>
      </c>
      <c r="N82" s="32">
        <v>0</v>
      </c>
      <c r="O82" s="31">
        <v>9</v>
      </c>
      <c r="P82" s="13">
        <v>3</v>
      </c>
      <c r="Q82" s="13">
        <v>3</v>
      </c>
      <c r="R82" s="13">
        <v>114</v>
      </c>
      <c r="S82" s="13">
        <v>55</v>
      </c>
      <c r="T82" s="13">
        <v>75</v>
      </c>
      <c r="U82" s="13">
        <v>59</v>
      </c>
      <c r="V82" s="13">
        <v>0</v>
      </c>
      <c r="W82" s="13">
        <v>0</v>
      </c>
      <c r="X82" s="13">
        <v>120</v>
      </c>
      <c r="Y82" s="13">
        <v>55</v>
      </c>
      <c r="Z82" s="32">
        <f t="shared" si="21"/>
        <v>76.644999999999996</v>
      </c>
      <c r="AA82" s="13">
        <v>65</v>
      </c>
      <c r="AB82" s="13">
        <v>110</v>
      </c>
      <c r="AC82" s="13">
        <v>73</v>
      </c>
      <c r="AD82" s="13">
        <v>85</v>
      </c>
      <c r="AE82" s="13">
        <v>37</v>
      </c>
      <c r="AF82" s="13">
        <v>10</v>
      </c>
      <c r="AG82" s="49">
        <v>83</v>
      </c>
      <c r="AH82" s="49">
        <v>46.8</v>
      </c>
      <c r="AI82" s="31">
        <f t="shared" si="22"/>
        <v>48.920900000000003</v>
      </c>
      <c r="AJ82" s="13">
        <v>34.185000000000002</v>
      </c>
      <c r="AK82" s="33">
        <f t="shared" si="23"/>
        <v>5.6975000000000007</v>
      </c>
      <c r="AL82" s="13">
        <v>3.6</v>
      </c>
      <c r="AM82" s="13">
        <v>0</v>
      </c>
      <c r="AN82" s="34">
        <v>0</v>
      </c>
      <c r="AO82" s="33">
        <f t="shared" si="24"/>
        <v>0.91160000000000008</v>
      </c>
      <c r="AP82" s="13">
        <v>3.77</v>
      </c>
      <c r="AQ82" s="13">
        <v>0.41</v>
      </c>
      <c r="AR82" s="34">
        <v>0</v>
      </c>
      <c r="AS82" s="1">
        <v>1.64</v>
      </c>
      <c r="AT82" s="1">
        <v>0</v>
      </c>
      <c r="AU82" s="33">
        <v>1.9436363636363636</v>
      </c>
      <c r="AV82" s="13">
        <v>0.1</v>
      </c>
      <c r="AW82" s="31">
        <f>AV82*10</f>
        <v>1</v>
      </c>
      <c r="AX82" s="32">
        <v>1</v>
      </c>
      <c r="AY82" s="32">
        <v>141.97</v>
      </c>
      <c r="AZ82" s="31">
        <v>4.53</v>
      </c>
      <c r="BA82" s="32">
        <v>72.489999999999995</v>
      </c>
      <c r="BB82" s="31">
        <v>5.85</v>
      </c>
      <c r="BC82" s="32">
        <v>70.69</v>
      </c>
      <c r="BD82" s="32">
        <v>45.48</v>
      </c>
      <c r="BE82" s="32">
        <v>297.52</v>
      </c>
      <c r="BF82" s="32">
        <v>19.12</v>
      </c>
      <c r="BG82" s="32">
        <v>17.760000000000002</v>
      </c>
      <c r="BH82" s="32"/>
      <c r="BI82" s="32"/>
      <c r="BJ82" s="32"/>
      <c r="BK82" s="32"/>
      <c r="BL82" s="32"/>
      <c r="BM82" s="32"/>
      <c r="BN82" s="32"/>
      <c r="BO82" s="32">
        <v>91.5</v>
      </c>
      <c r="BP82" s="32">
        <v>55</v>
      </c>
      <c r="BQ82" s="32">
        <v>66</v>
      </c>
      <c r="BR82" s="32">
        <v>36.5</v>
      </c>
      <c r="BS82" s="32">
        <v>-19.5</v>
      </c>
      <c r="BT82" s="32">
        <v>-22.5</v>
      </c>
      <c r="BU82" s="32">
        <v>-7.5</v>
      </c>
      <c r="BV82" s="32">
        <v>104</v>
      </c>
      <c r="BW82" s="32">
        <v>55</v>
      </c>
      <c r="BX82" s="32">
        <v>74</v>
      </c>
      <c r="BY82" s="32">
        <v>49</v>
      </c>
      <c r="BZ82" s="32">
        <v>-2.5</v>
      </c>
      <c r="CA82" s="32">
        <v>-6</v>
      </c>
      <c r="CB82" s="32">
        <v>-1</v>
      </c>
      <c r="CC82" s="13">
        <v>5.3</v>
      </c>
      <c r="CD82" s="13">
        <v>4.5999999999999996</v>
      </c>
      <c r="CE82" s="58"/>
      <c r="CF82" s="32">
        <v>40</v>
      </c>
      <c r="CG82" s="32"/>
      <c r="CH82" s="32"/>
      <c r="CI82" s="32">
        <v>120.5</v>
      </c>
      <c r="CJ82" s="56"/>
      <c r="CK82" s="32">
        <v>68.5</v>
      </c>
      <c r="CL82" s="32">
        <v>135</v>
      </c>
      <c r="CM82" s="44">
        <v>5.3</v>
      </c>
      <c r="CN82" s="44">
        <v>3.5</v>
      </c>
      <c r="CO82" s="44">
        <v>66</v>
      </c>
    </row>
    <row r="83" spans="1:93" x14ac:dyDescent="0.25">
      <c r="A83" s="13" t="s">
        <v>213</v>
      </c>
      <c r="B83" s="13">
        <v>0</v>
      </c>
      <c r="C83" s="30"/>
      <c r="D83" s="31">
        <v>14.2</v>
      </c>
      <c r="E83" s="31">
        <v>156.6</v>
      </c>
      <c r="F83" s="31">
        <v>40.4</v>
      </c>
      <c r="G83" s="31">
        <f t="shared" si="18"/>
        <v>16.473954026250677</v>
      </c>
      <c r="H83" s="32">
        <v>0</v>
      </c>
      <c r="I83" s="31">
        <v>63</v>
      </c>
      <c r="J83" s="32">
        <v>0</v>
      </c>
      <c r="M83" s="33">
        <f t="shared" si="20"/>
        <v>0.40229885057471265</v>
      </c>
      <c r="N83" s="32">
        <v>0</v>
      </c>
      <c r="O83" s="31">
        <v>9</v>
      </c>
      <c r="P83" s="13">
        <v>3</v>
      </c>
      <c r="Q83" s="13">
        <v>3</v>
      </c>
      <c r="R83" s="13">
        <v>109</v>
      </c>
      <c r="S83" s="13">
        <v>62</v>
      </c>
      <c r="T83" s="13">
        <v>78</v>
      </c>
      <c r="U83" s="13">
        <v>47</v>
      </c>
      <c r="V83" s="13">
        <v>0</v>
      </c>
      <c r="W83" s="13">
        <v>0</v>
      </c>
      <c r="X83" s="13">
        <v>121</v>
      </c>
      <c r="Y83" s="13">
        <v>78</v>
      </c>
      <c r="Z83" s="32">
        <f t="shared" si="21"/>
        <v>92.319000000000003</v>
      </c>
      <c r="AA83" s="13">
        <v>43</v>
      </c>
      <c r="AB83" s="13">
        <v>109</v>
      </c>
      <c r="AC83" s="13">
        <v>78</v>
      </c>
      <c r="AD83" s="13">
        <v>88</v>
      </c>
      <c r="AE83" s="13">
        <v>31</v>
      </c>
      <c r="AF83" s="13">
        <v>10</v>
      </c>
      <c r="AG83" s="49">
        <v>83</v>
      </c>
      <c r="AH83" s="49">
        <v>46.8</v>
      </c>
      <c r="AI83" s="31">
        <f t="shared" si="22"/>
        <v>51.265200000000007</v>
      </c>
      <c r="AJ83" s="13">
        <v>29.318999999999999</v>
      </c>
      <c r="AK83" s="33">
        <f t="shared" si="23"/>
        <v>4.8864999999999998</v>
      </c>
      <c r="AL83" s="13">
        <v>4.9000000000000004</v>
      </c>
      <c r="AM83" s="13">
        <v>0</v>
      </c>
      <c r="AN83" s="34">
        <v>0</v>
      </c>
      <c r="AO83" s="33">
        <f t="shared" si="24"/>
        <v>1.0641711111111112</v>
      </c>
      <c r="AP83" s="13">
        <v>5.21</v>
      </c>
      <c r="AQ83" s="13">
        <v>0.68</v>
      </c>
      <c r="AR83" s="34">
        <v>0</v>
      </c>
      <c r="AS83" s="1">
        <v>2.27</v>
      </c>
      <c r="AT83" s="1">
        <v>0</v>
      </c>
      <c r="AU83" s="33">
        <v>2.6309090909090909</v>
      </c>
      <c r="AV83" s="13" t="s">
        <v>62</v>
      </c>
      <c r="AW83" s="13" t="s">
        <v>62</v>
      </c>
      <c r="AX83" s="32">
        <v>0</v>
      </c>
      <c r="AY83" s="32">
        <v>141.27000000000001</v>
      </c>
      <c r="AZ83" s="31">
        <v>4.71</v>
      </c>
      <c r="BA83" s="32">
        <v>59.15</v>
      </c>
      <c r="BB83" s="31">
        <v>3.16</v>
      </c>
      <c r="BC83" s="32">
        <v>78.459999999999994</v>
      </c>
      <c r="BD83" s="32">
        <v>49.87</v>
      </c>
      <c r="BE83" s="32">
        <v>291.14</v>
      </c>
      <c r="BF83" s="32">
        <v>10.29</v>
      </c>
      <c r="BG83" s="32">
        <v>19.32</v>
      </c>
      <c r="BH83" s="32"/>
      <c r="BI83" s="32"/>
      <c r="BJ83" s="32"/>
      <c r="BK83" s="32"/>
      <c r="BL83" s="32"/>
      <c r="BM83" s="32"/>
      <c r="BN83" s="32"/>
      <c r="BO83" s="32">
        <v>103</v>
      </c>
      <c r="BP83" s="32">
        <v>79.5</v>
      </c>
      <c r="BQ83" s="32">
        <v>91.5</v>
      </c>
      <c r="BR83" s="32">
        <v>23.5</v>
      </c>
      <c r="BS83" s="32">
        <v>-3</v>
      </c>
      <c r="BT83" s="32">
        <v>-1.5</v>
      </c>
      <c r="BU83" s="32">
        <v>-0.5</v>
      </c>
      <c r="BV83" s="32">
        <v>108</v>
      </c>
      <c r="BW83" s="32">
        <v>79.5</v>
      </c>
      <c r="BX83" s="32">
        <v>91</v>
      </c>
      <c r="BY83" s="32">
        <v>28.5</v>
      </c>
      <c r="BZ83" s="32">
        <v>-12.5</v>
      </c>
      <c r="CA83" s="32">
        <v>-10.5</v>
      </c>
      <c r="CB83" s="32">
        <v>-3</v>
      </c>
      <c r="CC83" s="13">
        <v>5.9</v>
      </c>
      <c r="CD83" s="13">
        <v>4.7</v>
      </c>
      <c r="CE83" s="58">
        <v>24</v>
      </c>
      <c r="CF83" s="32">
        <v>23.5</v>
      </c>
      <c r="CG83" s="32"/>
      <c r="CH83" s="32"/>
      <c r="CI83" s="32">
        <v>140</v>
      </c>
      <c r="CJ83" s="56">
        <v>79</v>
      </c>
      <c r="CK83" s="32">
        <v>80</v>
      </c>
      <c r="CL83" s="32">
        <v>147</v>
      </c>
      <c r="CM83" s="44">
        <v>6</v>
      </c>
      <c r="CN83" s="44">
        <v>4.5</v>
      </c>
      <c r="CO83" s="44">
        <v>54</v>
      </c>
    </row>
    <row r="84" spans="1:93" x14ac:dyDescent="0.25">
      <c r="A84" s="13" t="s">
        <v>214</v>
      </c>
      <c r="B84" s="13">
        <v>0</v>
      </c>
      <c r="C84" s="30"/>
      <c r="D84" s="31">
        <v>14.2</v>
      </c>
      <c r="E84" s="31">
        <v>167.7</v>
      </c>
      <c r="F84" s="31">
        <v>68.599999999999994</v>
      </c>
      <c r="G84" s="31">
        <f t="shared" si="18"/>
        <v>24.39259418083731</v>
      </c>
      <c r="H84" s="32">
        <v>1</v>
      </c>
      <c r="I84" s="31">
        <v>86</v>
      </c>
      <c r="J84" s="32">
        <v>2</v>
      </c>
      <c r="M84" s="33">
        <f t="shared" si="20"/>
        <v>0.51282051282051289</v>
      </c>
      <c r="N84" s="32">
        <v>1</v>
      </c>
      <c r="O84" s="31">
        <v>15</v>
      </c>
      <c r="P84" s="13">
        <v>4</v>
      </c>
      <c r="Q84" s="13">
        <v>4</v>
      </c>
      <c r="R84" s="13">
        <v>116</v>
      </c>
      <c r="S84" s="13">
        <v>86</v>
      </c>
      <c r="T84" s="13">
        <v>96</v>
      </c>
      <c r="U84" s="13">
        <v>30</v>
      </c>
      <c r="V84" s="13">
        <v>0</v>
      </c>
      <c r="W84" s="13">
        <v>2</v>
      </c>
      <c r="X84" s="13">
        <v>106</v>
      </c>
      <c r="Y84" s="13">
        <v>62</v>
      </c>
      <c r="Z84" s="32">
        <f t="shared" si="21"/>
        <v>76.652000000000001</v>
      </c>
      <c r="AA84" s="13">
        <v>44</v>
      </c>
      <c r="AB84" s="13">
        <v>108</v>
      </c>
      <c r="AC84" s="13">
        <v>83</v>
      </c>
      <c r="AD84" s="13">
        <v>91</v>
      </c>
      <c r="AE84" s="13">
        <v>25</v>
      </c>
      <c r="AF84" s="13">
        <v>8.3000000000000007</v>
      </c>
      <c r="AG84" s="49">
        <v>64</v>
      </c>
      <c r="AH84" s="49">
        <v>41.1</v>
      </c>
      <c r="AI84" s="31">
        <f t="shared" si="22"/>
        <v>43.011800000000008</v>
      </c>
      <c r="AJ84" s="13">
        <v>57.12</v>
      </c>
      <c r="AK84" s="33">
        <f t="shared" si="23"/>
        <v>9.52</v>
      </c>
      <c r="AL84" s="13">
        <v>4.5999999999999996</v>
      </c>
      <c r="AM84" s="13">
        <v>0</v>
      </c>
      <c r="AN84" s="34">
        <v>0</v>
      </c>
      <c r="AO84" s="33">
        <f t="shared" si="24"/>
        <v>1.9463111111111109</v>
      </c>
      <c r="AP84" s="13">
        <v>4.96</v>
      </c>
      <c r="AQ84" s="13">
        <v>1.26</v>
      </c>
      <c r="AR84" s="34">
        <v>1</v>
      </c>
      <c r="AS84" s="1">
        <v>1.42</v>
      </c>
      <c r="AT84" s="1">
        <v>0</v>
      </c>
      <c r="AU84" s="33">
        <v>2.9672727272727273</v>
      </c>
      <c r="AV84" s="13">
        <v>0.6</v>
      </c>
      <c r="AW84" s="31">
        <f>AV84*10</f>
        <v>6</v>
      </c>
      <c r="AX84" s="32">
        <v>2</v>
      </c>
      <c r="AY84" s="32">
        <v>140.22999999999999</v>
      </c>
      <c r="AZ84" s="31">
        <v>4.6900000000000004</v>
      </c>
      <c r="BA84" s="32">
        <v>67.73</v>
      </c>
      <c r="BB84" s="31">
        <v>5.45</v>
      </c>
      <c r="BC84" s="32">
        <v>72.61</v>
      </c>
      <c r="BD84" s="32">
        <v>47</v>
      </c>
      <c r="BE84" s="32">
        <v>287.88</v>
      </c>
      <c r="BF84" s="32">
        <v>24.07</v>
      </c>
      <c r="BG84" s="32">
        <v>9.84</v>
      </c>
      <c r="BH84" s="32"/>
      <c r="BI84" s="32"/>
      <c r="BJ84" s="32"/>
      <c r="BK84" s="32"/>
      <c r="BL84" s="32"/>
      <c r="BM84" s="32"/>
      <c r="BN84" s="32"/>
      <c r="BO84" s="32">
        <v>90.5</v>
      </c>
      <c r="BP84" s="32">
        <v>62.5</v>
      </c>
      <c r="BQ84" s="32">
        <v>75</v>
      </c>
      <c r="BR84" s="32">
        <v>28</v>
      </c>
      <c r="BS84" s="32">
        <v>5</v>
      </c>
      <c r="BT84" s="32">
        <v>3.5</v>
      </c>
      <c r="BU84" s="32">
        <v>1.5</v>
      </c>
      <c r="BV84" s="32">
        <v>99.5</v>
      </c>
      <c r="BW84" s="32">
        <v>62.5</v>
      </c>
      <c r="BX84" s="32">
        <v>76</v>
      </c>
      <c r="BY84" s="32">
        <v>37</v>
      </c>
      <c r="BZ84" s="32">
        <v>-9.5</v>
      </c>
      <c r="CA84" s="32">
        <v>-9.5</v>
      </c>
      <c r="CB84" s="32">
        <v>-3</v>
      </c>
      <c r="CC84" s="13">
        <v>6.8</v>
      </c>
      <c r="CD84" s="13">
        <v>4.5999999999999996</v>
      </c>
      <c r="CE84" s="58"/>
      <c r="CF84" s="32">
        <v>30.5</v>
      </c>
      <c r="CG84" s="32"/>
      <c r="CH84" s="32"/>
      <c r="CI84" s="32">
        <v>158.5</v>
      </c>
      <c r="CJ84" s="56">
        <v>72</v>
      </c>
      <c r="CK84" s="32">
        <v>74.5</v>
      </c>
      <c r="CL84" s="32">
        <v>123</v>
      </c>
      <c r="CM84" s="44">
        <v>9.6</v>
      </c>
      <c r="CN84" s="44">
        <v>5.4</v>
      </c>
      <c r="CO84" s="44">
        <v>103</v>
      </c>
    </row>
    <row r="85" spans="1:93" x14ac:dyDescent="0.25">
      <c r="A85" s="13" t="s">
        <v>215</v>
      </c>
      <c r="B85" s="13">
        <v>0</v>
      </c>
      <c r="C85" s="30"/>
      <c r="D85" s="31">
        <v>14.3</v>
      </c>
      <c r="E85" s="31">
        <v>166.7</v>
      </c>
      <c r="F85" s="31">
        <v>53.1</v>
      </c>
      <c r="G85" s="31">
        <f t="shared" si="18"/>
        <v>19.108355893308445</v>
      </c>
      <c r="H85" s="32">
        <v>0</v>
      </c>
      <c r="I85" s="31">
        <v>70.5</v>
      </c>
      <c r="J85" s="32">
        <v>0</v>
      </c>
      <c r="M85" s="33">
        <f t="shared" si="20"/>
        <v>0.42291541691661672</v>
      </c>
      <c r="N85" s="32">
        <v>0</v>
      </c>
      <c r="O85" s="31">
        <v>12</v>
      </c>
      <c r="P85" s="13">
        <v>0</v>
      </c>
      <c r="Q85" s="13">
        <v>4</v>
      </c>
      <c r="R85" s="13">
        <v>114</v>
      </c>
      <c r="S85" s="13">
        <v>65</v>
      </c>
      <c r="T85" s="13">
        <v>81</v>
      </c>
      <c r="U85" s="13">
        <v>49</v>
      </c>
      <c r="V85" s="13">
        <v>0</v>
      </c>
      <c r="W85" s="13">
        <v>0</v>
      </c>
      <c r="X85" s="13">
        <v>111</v>
      </c>
      <c r="Y85" s="13">
        <v>59</v>
      </c>
      <c r="Z85" s="32">
        <f t="shared" si="21"/>
        <v>76.316000000000003</v>
      </c>
      <c r="AA85" s="13">
        <v>52</v>
      </c>
      <c r="AB85" s="13">
        <v>104</v>
      </c>
      <c r="AC85" s="13">
        <v>69</v>
      </c>
      <c r="AD85" s="13">
        <v>81</v>
      </c>
      <c r="AE85" s="13">
        <v>35</v>
      </c>
      <c r="AF85" s="13">
        <v>11</v>
      </c>
      <c r="AG85" s="13">
        <v>94</v>
      </c>
      <c r="AH85" s="49">
        <v>50.2</v>
      </c>
      <c r="AI85" s="31">
        <f t="shared" si="22"/>
        <v>50.325299999999999</v>
      </c>
      <c r="AJ85" s="13" t="s">
        <v>55</v>
      </c>
      <c r="AK85" s="33"/>
      <c r="AL85" s="13">
        <v>4.4000000000000004</v>
      </c>
      <c r="AM85" s="13">
        <v>0</v>
      </c>
      <c r="AN85" s="34">
        <v>0</v>
      </c>
      <c r="AO85" s="33">
        <f t="shared" si="24"/>
        <v>0</v>
      </c>
      <c r="AP85" s="13">
        <v>3.16</v>
      </c>
      <c r="AQ85" s="13">
        <v>0.47</v>
      </c>
      <c r="AR85" s="34">
        <v>0</v>
      </c>
      <c r="AS85" s="1">
        <v>1.36</v>
      </c>
      <c r="AT85" s="1">
        <v>0</v>
      </c>
      <c r="AU85" s="33">
        <v>1.5863636363636364</v>
      </c>
      <c r="AV85" s="13">
        <v>0.3</v>
      </c>
      <c r="AW85" s="31">
        <f>AV85*10</f>
        <v>3</v>
      </c>
      <c r="AX85" s="32">
        <v>1</v>
      </c>
      <c r="AY85" s="32">
        <v>141.47999999999999</v>
      </c>
      <c r="AZ85" s="31">
        <v>5.08</v>
      </c>
      <c r="BA85" s="32">
        <v>60.67</v>
      </c>
      <c r="BB85" s="31">
        <v>2.98</v>
      </c>
      <c r="BC85" s="32">
        <v>72.650000000000006</v>
      </c>
      <c r="BD85" s="32">
        <v>43.47</v>
      </c>
      <c r="BE85" s="32">
        <v>305.85000000000002</v>
      </c>
      <c r="BF85" s="32">
        <v>22.43</v>
      </c>
      <c r="BG85" s="32">
        <v>12.19</v>
      </c>
      <c r="BH85" s="32"/>
      <c r="BI85" s="32"/>
      <c r="BJ85" s="32"/>
      <c r="BK85" s="32"/>
      <c r="BL85" s="32"/>
      <c r="BM85" s="32"/>
      <c r="BN85" s="32"/>
      <c r="BO85" s="32">
        <v>89</v>
      </c>
      <c r="BP85" s="32">
        <v>60</v>
      </c>
      <c r="BQ85" s="32">
        <v>74</v>
      </c>
      <c r="BR85" s="32">
        <v>29</v>
      </c>
      <c r="BS85" s="32">
        <v>-2</v>
      </c>
      <c r="BT85" s="32">
        <v>-1.5</v>
      </c>
      <c r="BU85" s="32">
        <v>-0.5</v>
      </c>
      <c r="BV85" s="32">
        <v>95</v>
      </c>
      <c r="BW85" s="32">
        <v>60</v>
      </c>
      <c r="BX85" s="32">
        <v>72</v>
      </c>
      <c r="BY85" s="32">
        <v>35</v>
      </c>
      <c r="BZ85" s="32">
        <v>-5.5</v>
      </c>
      <c r="CA85" s="32">
        <v>-8</v>
      </c>
      <c r="CB85" s="32">
        <v>-2</v>
      </c>
      <c r="CC85" s="13">
        <v>7.2</v>
      </c>
      <c r="CD85" s="13">
        <v>3.8</v>
      </c>
      <c r="CE85" s="58">
        <v>29</v>
      </c>
      <c r="CF85" s="32">
        <v>28.5</v>
      </c>
      <c r="CG85" s="32"/>
      <c r="CH85" s="32"/>
      <c r="CI85" s="32">
        <v>138.5</v>
      </c>
      <c r="CJ85" s="56">
        <v>76</v>
      </c>
      <c r="CK85" s="32">
        <v>70.5</v>
      </c>
      <c r="CL85" s="32">
        <v>117.5</v>
      </c>
      <c r="CM85" s="44">
        <v>8.6</v>
      </c>
      <c r="CN85" s="44">
        <v>5.4</v>
      </c>
      <c r="CO85" s="44">
        <v>106</v>
      </c>
    </row>
    <row r="86" spans="1:93" x14ac:dyDescent="0.25">
      <c r="A86" s="13" t="s">
        <v>216</v>
      </c>
      <c r="B86" s="13">
        <v>0</v>
      </c>
      <c r="C86" s="30"/>
      <c r="D86" s="31">
        <v>14.3</v>
      </c>
      <c r="E86" s="31">
        <v>174.2</v>
      </c>
      <c r="F86" s="31">
        <v>53.8</v>
      </c>
      <c r="G86" s="31">
        <f t="shared" si="18"/>
        <v>17.729070798968152</v>
      </c>
      <c r="H86" s="32">
        <v>0</v>
      </c>
      <c r="I86" s="31">
        <v>74</v>
      </c>
      <c r="J86" s="32">
        <v>1</v>
      </c>
      <c r="M86" s="33">
        <f t="shared" si="20"/>
        <v>0.42479908151549944</v>
      </c>
      <c r="N86" s="32">
        <v>0</v>
      </c>
      <c r="O86" s="31">
        <v>9</v>
      </c>
      <c r="P86" s="13">
        <v>5</v>
      </c>
      <c r="Q86" s="13">
        <v>5</v>
      </c>
      <c r="R86" s="13">
        <v>116</v>
      </c>
      <c r="S86" s="13">
        <v>77</v>
      </c>
      <c r="T86" s="13">
        <v>90</v>
      </c>
      <c r="U86" s="13">
        <v>39</v>
      </c>
      <c r="V86" s="13">
        <v>0</v>
      </c>
      <c r="W86" s="13">
        <v>2</v>
      </c>
      <c r="X86" s="13">
        <v>112</v>
      </c>
      <c r="Y86" s="13">
        <v>70</v>
      </c>
      <c r="Z86" s="32">
        <f t="shared" si="21"/>
        <v>83.986000000000004</v>
      </c>
      <c r="AA86" s="13">
        <v>42</v>
      </c>
      <c r="AB86" s="13">
        <v>117</v>
      </c>
      <c r="AC86" s="13">
        <v>83</v>
      </c>
      <c r="AD86" s="13">
        <v>94</v>
      </c>
      <c r="AE86" s="13">
        <v>34</v>
      </c>
      <c r="AF86" s="13">
        <v>10</v>
      </c>
      <c r="AG86" s="13">
        <v>83</v>
      </c>
      <c r="AH86" s="49">
        <v>46.8</v>
      </c>
      <c r="AI86" s="31">
        <f t="shared" si="22"/>
        <v>48.625400000000006</v>
      </c>
      <c r="AJ86" s="13">
        <v>22.291</v>
      </c>
      <c r="AK86" s="33">
        <f t="shared" si="23"/>
        <v>3.7151666666666667</v>
      </c>
      <c r="AL86" s="13">
        <v>4.5999999999999996</v>
      </c>
      <c r="AM86" s="13">
        <v>0</v>
      </c>
      <c r="AN86" s="34">
        <v>0</v>
      </c>
      <c r="AO86" s="33">
        <f t="shared" si="24"/>
        <v>0.7595451851851851</v>
      </c>
      <c r="AP86" s="13">
        <v>3.72</v>
      </c>
      <c r="AQ86" s="13">
        <v>0.61</v>
      </c>
      <c r="AR86" s="34">
        <v>0</v>
      </c>
      <c r="AS86" s="1">
        <v>1.65</v>
      </c>
      <c r="AT86" s="1">
        <v>0</v>
      </c>
      <c r="AU86" s="33">
        <v>1.7927272727272729</v>
      </c>
      <c r="AV86" s="8">
        <v>6.9</v>
      </c>
      <c r="AW86" s="31">
        <f>AV86*10</f>
        <v>69</v>
      </c>
      <c r="AX86" s="32">
        <v>2</v>
      </c>
      <c r="AY86" s="32">
        <v>143</v>
      </c>
      <c r="AZ86" s="31">
        <v>4.71</v>
      </c>
      <c r="BA86" s="32">
        <v>62.77</v>
      </c>
      <c r="BB86" s="31">
        <v>2.8</v>
      </c>
      <c r="BC86" s="32">
        <v>78.78</v>
      </c>
      <c r="BD86" s="32">
        <v>43.72</v>
      </c>
      <c r="BE86" s="32">
        <v>282.55</v>
      </c>
      <c r="BF86" s="32">
        <v>20.239999999999998</v>
      </c>
      <c r="BG86" s="32">
        <v>11.12</v>
      </c>
      <c r="BH86" s="32"/>
      <c r="BI86" s="32"/>
      <c r="BJ86" s="32"/>
      <c r="BK86" s="32"/>
      <c r="BL86" s="32"/>
      <c r="BM86" s="32"/>
      <c r="BN86" s="32"/>
      <c r="BO86" s="32">
        <v>98</v>
      </c>
      <c r="BP86" s="32">
        <v>72</v>
      </c>
      <c r="BQ86" s="32">
        <v>85.5</v>
      </c>
      <c r="BR86" s="32">
        <v>26</v>
      </c>
      <c r="BS86" s="32">
        <v>10</v>
      </c>
      <c r="BT86" s="32">
        <v>11</v>
      </c>
      <c r="BU86" s="32">
        <v>3</v>
      </c>
      <c r="BV86" s="32">
        <v>104.5</v>
      </c>
      <c r="BW86" s="32">
        <v>71.5</v>
      </c>
      <c r="BX86" s="32">
        <v>85</v>
      </c>
      <c r="BY86" s="32">
        <v>33</v>
      </c>
      <c r="BZ86" s="32">
        <v>-14.5</v>
      </c>
      <c r="CA86" s="32">
        <v>-10.5</v>
      </c>
      <c r="CB86" s="32">
        <v>-3.5</v>
      </c>
      <c r="CC86" s="13">
        <v>6</v>
      </c>
      <c r="CD86" s="13">
        <v>4.9000000000000004</v>
      </c>
      <c r="CE86" s="58">
        <v>24</v>
      </c>
      <c r="CF86" s="32">
        <v>26.5</v>
      </c>
      <c r="CG86" s="32"/>
      <c r="CH86" s="32"/>
      <c r="CI86" s="32">
        <v>170</v>
      </c>
      <c r="CJ86" s="56">
        <v>77</v>
      </c>
      <c r="CK86" s="32">
        <v>82.5</v>
      </c>
      <c r="CL86" s="32">
        <v>134</v>
      </c>
      <c r="CM86" s="44">
        <v>7.6</v>
      </c>
      <c r="CN86" s="44">
        <v>4.5999999999999996</v>
      </c>
      <c r="CO86" s="44">
        <v>72</v>
      </c>
    </row>
    <row r="87" spans="1:93" x14ac:dyDescent="0.25">
      <c r="A87" s="13" t="s">
        <v>217</v>
      </c>
      <c r="B87" s="13">
        <v>0</v>
      </c>
      <c r="C87" s="30"/>
      <c r="D87" s="31">
        <v>14.7</v>
      </c>
      <c r="E87" s="31">
        <v>150</v>
      </c>
      <c r="F87" s="31">
        <v>40</v>
      </c>
      <c r="G87" s="31">
        <f t="shared" si="18"/>
        <v>17.777777777777779</v>
      </c>
      <c r="H87" s="32">
        <v>0</v>
      </c>
      <c r="I87" s="31">
        <v>61</v>
      </c>
      <c r="J87" s="32">
        <v>0</v>
      </c>
      <c r="M87" s="33">
        <f t="shared" si="20"/>
        <v>0.40666666666666668</v>
      </c>
      <c r="N87" s="32">
        <v>0</v>
      </c>
      <c r="O87" s="31">
        <v>11</v>
      </c>
      <c r="P87" s="13">
        <v>3</v>
      </c>
      <c r="Q87" s="13">
        <v>4</v>
      </c>
      <c r="R87" s="13">
        <v>123</v>
      </c>
      <c r="S87" s="13">
        <v>67</v>
      </c>
      <c r="T87" s="13">
        <v>86</v>
      </c>
      <c r="U87" s="13">
        <v>56</v>
      </c>
      <c r="V87" s="13">
        <v>0</v>
      </c>
      <c r="W87" s="13">
        <v>0</v>
      </c>
      <c r="X87" s="13">
        <v>105</v>
      </c>
      <c r="Y87" s="13">
        <v>60</v>
      </c>
      <c r="Z87" s="32">
        <f t="shared" si="21"/>
        <v>74.984999999999999</v>
      </c>
      <c r="AA87" s="13">
        <v>45</v>
      </c>
      <c r="AB87" s="13">
        <v>109</v>
      </c>
      <c r="AC87" s="13">
        <v>67</v>
      </c>
      <c r="AD87" s="13">
        <v>81</v>
      </c>
      <c r="AE87" s="13">
        <v>42</v>
      </c>
      <c r="AF87" s="13" t="s">
        <v>55</v>
      </c>
      <c r="AI87" s="31"/>
      <c r="AJ87" s="13">
        <v>13.151</v>
      </c>
      <c r="AK87" s="33">
        <f t="shared" si="23"/>
        <v>2.1918333333333333</v>
      </c>
      <c r="AL87" s="13">
        <v>4.4000000000000004</v>
      </c>
      <c r="AM87" s="13">
        <v>0</v>
      </c>
      <c r="AN87" s="34">
        <v>0</v>
      </c>
      <c r="AO87" s="33">
        <f t="shared" si="24"/>
        <v>0.42862518518518522</v>
      </c>
      <c r="AP87" s="13">
        <v>3.78</v>
      </c>
      <c r="AQ87" s="13">
        <v>0.46</v>
      </c>
      <c r="AR87" s="34">
        <v>0</v>
      </c>
      <c r="AS87" s="1">
        <v>2.15</v>
      </c>
      <c r="AT87" s="1">
        <v>0</v>
      </c>
      <c r="AU87" s="33">
        <v>1.4209090909090909</v>
      </c>
      <c r="AV87" s="13" t="s">
        <v>62</v>
      </c>
      <c r="AW87" s="13" t="s">
        <v>62</v>
      </c>
      <c r="AX87" s="32">
        <v>0</v>
      </c>
      <c r="AY87" s="32">
        <v>140.25</v>
      </c>
      <c r="AZ87" s="31">
        <v>4.66</v>
      </c>
      <c r="BA87" s="32">
        <v>59.73</v>
      </c>
      <c r="BB87" s="31">
        <v>4.9000000000000004</v>
      </c>
      <c r="BC87" s="32">
        <v>70.98</v>
      </c>
      <c r="BD87" s="32">
        <v>45.72</v>
      </c>
      <c r="BE87" s="32">
        <v>191.18</v>
      </c>
      <c r="BF87" s="32">
        <v>16.25</v>
      </c>
      <c r="BG87" s="32">
        <v>13.02</v>
      </c>
      <c r="BH87" s="32"/>
      <c r="BI87" s="32"/>
      <c r="BJ87" s="32"/>
      <c r="BK87" s="32"/>
      <c r="BL87" s="32"/>
      <c r="BM87" s="32"/>
      <c r="BN87" s="32"/>
      <c r="BO87" s="32">
        <v>86</v>
      </c>
      <c r="BP87" s="32">
        <v>60</v>
      </c>
      <c r="BQ87" s="32">
        <v>73</v>
      </c>
      <c r="BR87" s="32">
        <v>26</v>
      </c>
      <c r="BS87" s="32">
        <v>0.5</v>
      </c>
      <c r="BT87" s="32">
        <v>-5.5</v>
      </c>
      <c r="BU87" s="32">
        <v>0</v>
      </c>
      <c r="BV87" s="32">
        <v>88.5</v>
      </c>
      <c r="BW87" s="32">
        <v>60</v>
      </c>
      <c r="BX87" s="32">
        <v>73</v>
      </c>
      <c r="BY87" s="32">
        <v>28.5</v>
      </c>
      <c r="BZ87" s="32">
        <v>14.5</v>
      </c>
      <c r="CA87" s="32">
        <v>8</v>
      </c>
      <c r="CB87" s="32">
        <v>4</v>
      </c>
      <c r="CC87" s="13">
        <v>6.1</v>
      </c>
      <c r="CD87" s="13">
        <v>4</v>
      </c>
      <c r="CE87" s="56"/>
      <c r="CF87" s="32">
        <v>23.5</v>
      </c>
      <c r="CG87" s="32"/>
      <c r="CH87" s="32"/>
      <c r="CI87" s="32">
        <v>142</v>
      </c>
      <c r="CJ87" s="56"/>
      <c r="CK87" s="32">
        <v>62.5</v>
      </c>
      <c r="CL87" s="32">
        <v>166.5</v>
      </c>
      <c r="CM87" s="44">
        <v>7.8</v>
      </c>
      <c r="CN87" s="44">
        <v>6</v>
      </c>
      <c r="CO87" s="44">
        <v>73</v>
      </c>
    </row>
    <row r="88" spans="1:93" x14ac:dyDescent="0.25">
      <c r="A88" s="13" t="s">
        <v>218</v>
      </c>
      <c r="B88" s="13">
        <v>0</v>
      </c>
      <c r="C88" s="30"/>
      <c r="D88" s="31">
        <v>14.5</v>
      </c>
      <c r="E88" s="31">
        <v>155.9</v>
      </c>
      <c r="F88" s="31">
        <v>46.4</v>
      </c>
      <c r="G88" s="31">
        <f t="shared" si="18"/>
        <v>19.090871313126904</v>
      </c>
      <c r="H88" s="32">
        <v>0</v>
      </c>
      <c r="I88" s="31">
        <v>66.5</v>
      </c>
      <c r="J88" s="32">
        <v>0</v>
      </c>
      <c r="M88" s="33">
        <f t="shared" si="20"/>
        <v>0.42655548428479795</v>
      </c>
      <c r="N88" s="32">
        <v>0</v>
      </c>
      <c r="O88" s="31">
        <v>10.199999999999999</v>
      </c>
      <c r="P88" s="13">
        <v>4</v>
      </c>
      <c r="Q88" s="13">
        <v>4</v>
      </c>
      <c r="R88" s="13">
        <v>111</v>
      </c>
      <c r="S88" s="13">
        <v>51</v>
      </c>
      <c r="T88" s="13">
        <v>71</v>
      </c>
      <c r="U88" s="13">
        <v>60</v>
      </c>
      <c r="V88" s="13">
        <v>0</v>
      </c>
      <c r="W88" s="13">
        <v>0</v>
      </c>
      <c r="X88" s="13">
        <v>109</v>
      </c>
      <c r="Y88" s="13">
        <v>59</v>
      </c>
      <c r="Z88" s="32">
        <f t="shared" si="21"/>
        <v>75.650000000000006</v>
      </c>
      <c r="AA88" s="13">
        <v>50</v>
      </c>
      <c r="AB88" s="13">
        <v>113</v>
      </c>
      <c r="AC88" s="13">
        <v>66</v>
      </c>
      <c r="AD88" s="13">
        <v>82</v>
      </c>
      <c r="AE88" s="13">
        <v>47</v>
      </c>
      <c r="AF88" s="13">
        <v>9.4</v>
      </c>
      <c r="AG88" s="13">
        <v>76</v>
      </c>
      <c r="AH88" s="13">
        <v>44.5</v>
      </c>
      <c r="AI88" s="31">
        <f t="shared" si="22"/>
        <v>49.089200000000005</v>
      </c>
      <c r="AJ88" s="13">
        <v>110.65900000000001</v>
      </c>
      <c r="AK88" s="33">
        <f t="shared" si="23"/>
        <v>18.443166666666666</v>
      </c>
      <c r="AL88" s="13">
        <v>4.3</v>
      </c>
      <c r="AM88" s="13">
        <v>0</v>
      </c>
      <c r="AN88" s="34">
        <v>0</v>
      </c>
      <c r="AO88" s="33">
        <f t="shared" si="24"/>
        <v>3.5246940740740742</v>
      </c>
      <c r="AP88" s="13">
        <v>4.6399999999999997</v>
      </c>
      <c r="AQ88" s="13">
        <v>0.66</v>
      </c>
      <c r="AR88" s="34">
        <v>0</v>
      </c>
      <c r="AS88" s="1">
        <v>1.61</v>
      </c>
      <c r="AT88" s="1">
        <v>0</v>
      </c>
      <c r="AU88" s="33">
        <v>2.73</v>
      </c>
      <c r="AV88" s="13">
        <v>0.1</v>
      </c>
      <c r="AW88" s="31">
        <f>AV88*10</f>
        <v>1</v>
      </c>
      <c r="AX88" s="32">
        <v>1</v>
      </c>
      <c r="AY88" s="32">
        <v>129.88999999999999</v>
      </c>
      <c r="AZ88" s="31">
        <v>4.3899999999999997</v>
      </c>
      <c r="BA88" s="32">
        <v>45.87</v>
      </c>
      <c r="BB88" s="31">
        <v>3.9</v>
      </c>
      <c r="BC88" s="32">
        <v>67.319999999999993</v>
      </c>
      <c r="BD88" s="32">
        <v>40.06</v>
      </c>
      <c r="BE88" s="32">
        <v>196.9</v>
      </c>
      <c r="BF88" s="32">
        <v>14.68</v>
      </c>
      <c r="BG88" s="32">
        <v>18.38</v>
      </c>
      <c r="BH88" s="32"/>
      <c r="BI88" s="32"/>
      <c r="BJ88" s="32"/>
      <c r="BK88" s="32"/>
      <c r="BL88" s="32"/>
      <c r="BM88" s="32"/>
      <c r="BN88" s="32"/>
      <c r="BO88" s="32">
        <v>88</v>
      </c>
      <c r="BP88" s="32">
        <v>60</v>
      </c>
      <c r="BQ88" s="32">
        <v>73</v>
      </c>
      <c r="BR88" s="32">
        <v>28</v>
      </c>
      <c r="BS88" s="32">
        <v>-13.5</v>
      </c>
      <c r="BT88" s="32">
        <v>-17</v>
      </c>
      <c r="BU88" s="32">
        <v>-4</v>
      </c>
      <c r="BV88" s="32">
        <v>94</v>
      </c>
      <c r="BW88" s="32">
        <v>60</v>
      </c>
      <c r="BX88" s="32">
        <v>74</v>
      </c>
      <c r="BY88" s="32">
        <v>34</v>
      </c>
      <c r="BZ88" s="32">
        <v>-1.5</v>
      </c>
      <c r="CA88" s="32">
        <v>-5</v>
      </c>
      <c r="CB88" s="32">
        <v>0</v>
      </c>
      <c r="CC88" s="13">
        <v>6.5</v>
      </c>
      <c r="CD88" s="13">
        <v>4.2</v>
      </c>
      <c r="CE88" s="58">
        <v>28</v>
      </c>
      <c r="CF88" s="32">
        <v>28</v>
      </c>
      <c r="CG88" s="32"/>
      <c r="CH88" s="32"/>
      <c r="CI88" s="32">
        <v>141.5</v>
      </c>
      <c r="CJ88" s="56">
        <v>68</v>
      </c>
      <c r="CK88" s="32">
        <v>67</v>
      </c>
      <c r="CL88" s="32">
        <v>156.5</v>
      </c>
      <c r="CM88" s="44">
        <v>8.6</v>
      </c>
      <c r="CN88" s="44">
        <v>6</v>
      </c>
      <c r="CO88" s="44">
        <v>93</v>
      </c>
    </row>
    <row r="89" spans="1:93" x14ac:dyDescent="0.25">
      <c r="A89" s="13" t="s">
        <v>219</v>
      </c>
      <c r="B89" s="13">
        <v>0</v>
      </c>
      <c r="C89" s="30"/>
      <c r="D89" s="31">
        <v>14.1</v>
      </c>
      <c r="E89" s="31">
        <v>165</v>
      </c>
      <c r="F89" s="31">
        <v>77.2</v>
      </c>
      <c r="G89" s="31">
        <f t="shared" si="18"/>
        <v>28.356290174471997</v>
      </c>
      <c r="H89" s="32">
        <v>2</v>
      </c>
      <c r="I89" s="31">
        <v>103</v>
      </c>
      <c r="J89" s="32">
        <v>2</v>
      </c>
      <c r="M89" s="33">
        <f t="shared" si="20"/>
        <v>0.62424242424242427</v>
      </c>
      <c r="N89" s="32">
        <v>2</v>
      </c>
      <c r="O89" s="31">
        <v>24</v>
      </c>
      <c r="P89" s="13" t="s">
        <v>55</v>
      </c>
      <c r="Q89" s="13" t="s">
        <v>55</v>
      </c>
      <c r="Z89" s="32">
        <f t="shared" si="21"/>
        <v>0</v>
      </c>
      <c r="AF89" s="13" t="s">
        <v>55</v>
      </c>
      <c r="AI89" s="31"/>
      <c r="AJ89" s="13">
        <v>99.200999999999993</v>
      </c>
      <c r="AK89" s="33">
        <f t="shared" si="23"/>
        <v>16.5335</v>
      </c>
      <c r="AL89" s="13">
        <v>4.9000000000000004</v>
      </c>
      <c r="AM89" s="13">
        <v>0</v>
      </c>
      <c r="AN89" s="34">
        <v>0</v>
      </c>
      <c r="AO89" s="33">
        <f t="shared" si="24"/>
        <v>3.6006288888888891</v>
      </c>
      <c r="AP89" s="13">
        <v>6.66</v>
      </c>
      <c r="AQ89" s="13">
        <v>2.13</v>
      </c>
      <c r="AR89" s="34">
        <v>1</v>
      </c>
      <c r="AS89" s="1">
        <v>1.61</v>
      </c>
      <c r="AT89" s="1">
        <v>0</v>
      </c>
      <c r="AU89" s="33">
        <v>4.081818181818182</v>
      </c>
      <c r="AV89" s="13">
        <v>0.9</v>
      </c>
      <c r="AW89" s="31">
        <f>AV89*10</f>
        <v>9</v>
      </c>
      <c r="AX89" s="32">
        <v>2</v>
      </c>
      <c r="AY89" s="32">
        <v>143.57</v>
      </c>
      <c r="AZ89" s="31">
        <v>5.33</v>
      </c>
      <c r="BA89" s="32">
        <v>62.12</v>
      </c>
      <c r="BB89" s="31">
        <v>5.26</v>
      </c>
      <c r="BC89" s="32">
        <v>84.21</v>
      </c>
      <c r="BD89" s="32">
        <v>49.68</v>
      </c>
      <c r="BE89" s="32">
        <v>242.85</v>
      </c>
      <c r="BF89" s="32">
        <v>21.5</v>
      </c>
      <c r="BG89" s="32">
        <v>13.62</v>
      </c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E89" s="58"/>
      <c r="CF89" s="32"/>
      <c r="CG89" s="32"/>
      <c r="CH89" s="32"/>
      <c r="CI89" s="32"/>
      <c r="CJ89" s="56"/>
      <c r="CK89" s="32"/>
      <c r="CL89" s="32"/>
      <c r="CM89" s="44"/>
      <c r="CN89" s="44"/>
      <c r="CO89" s="44"/>
    </row>
    <row r="90" spans="1:93" x14ac:dyDescent="0.25">
      <c r="A90" s="13" t="s">
        <v>220</v>
      </c>
      <c r="B90" s="13">
        <v>0</v>
      </c>
      <c r="C90" s="30"/>
      <c r="D90" s="31">
        <v>14.5</v>
      </c>
      <c r="E90" s="31">
        <v>160</v>
      </c>
      <c r="F90" s="31">
        <v>44</v>
      </c>
      <c r="G90" s="31">
        <f t="shared" si="18"/>
        <v>17.187499999999996</v>
      </c>
      <c r="H90" s="32">
        <v>0</v>
      </c>
      <c r="I90" s="31">
        <v>64.5</v>
      </c>
      <c r="J90" s="32">
        <v>0</v>
      </c>
      <c r="M90" s="33">
        <f t="shared" si="20"/>
        <v>0.40312500000000001</v>
      </c>
      <c r="N90" s="32">
        <v>0</v>
      </c>
      <c r="O90" s="31">
        <v>13</v>
      </c>
      <c r="P90" s="13">
        <v>3</v>
      </c>
      <c r="Q90" s="13">
        <v>3</v>
      </c>
      <c r="R90" s="13">
        <v>115</v>
      </c>
      <c r="S90" s="13">
        <v>61</v>
      </c>
      <c r="T90" s="13">
        <v>79</v>
      </c>
      <c r="U90" s="13">
        <v>54</v>
      </c>
      <c r="V90" s="13">
        <v>0</v>
      </c>
      <c r="W90" s="13">
        <v>0</v>
      </c>
      <c r="X90" s="13">
        <v>112</v>
      </c>
      <c r="Y90" s="13">
        <v>56</v>
      </c>
      <c r="Z90" s="32">
        <f t="shared" si="21"/>
        <v>74.647999999999996</v>
      </c>
      <c r="AA90" s="13">
        <v>56</v>
      </c>
      <c r="AB90" s="13">
        <v>108</v>
      </c>
      <c r="AC90" s="13">
        <v>65</v>
      </c>
      <c r="AD90" s="13">
        <v>79</v>
      </c>
      <c r="AE90" s="13">
        <v>43</v>
      </c>
      <c r="AF90" s="13">
        <v>12</v>
      </c>
      <c r="AG90" s="13">
        <v>106</v>
      </c>
      <c r="AH90" s="13">
        <v>53.7</v>
      </c>
      <c r="AI90" s="31">
        <f t="shared" si="22"/>
        <v>53.822000000000003</v>
      </c>
      <c r="AJ90" s="13">
        <v>187.69900000000001</v>
      </c>
      <c r="AK90" s="33">
        <f t="shared" si="23"/>
        <v>31.28316666666667</v>
      </c>
      <c r="AL90" s="13">
        <v>4.8</v>
      </c>
      <c r="AM90" s="13">
        <v>0</v>
      </c>
      <c r="AN90" s="34">
        <v>0</v>
      </c>
      <c r="AO90" s="33">
        <f t="shared" si="24"/>
        <v>6.6737422222222218</v>
      </c>
      <c r="AP90" s="13">
        <v>3.83</v>
      </c>
      <c r="AQ90" s="13">
        <v>0.81</v>
      </c>
      <c r="AR90" s="34">
        <v>0</v>
      </c>
      <c r="AS90" s="1">
        <v>1.0900000000000001</v>
      </c>
      <c r="AT90" s="1">
        <v>0</v>
      </c>
      <c r="AU90" s="33">
        <v>2.371818181818182</v>
      </c>
      <c r="AV90" s="13">
        <v>0.2</v>
      </c>
      <c r="AW90" s="31">
        <f>AV90*10</f>
        <v>2</v>
      </c>
      <c r="AX90" s="32">
        <v>1</v>
      </c>
      <c r="AY90" s="32">
        <v>137.6</v>
      </c>
      <c r="AZ90" s="31">
        <v>4.8099999999999996</v>
      </c>
      <c r="BA90" s="32">
        <v>56.51</v>
      </c>
      <c r="BB90" s="31">
        <v>2.91</v>
      </c>
      <c r="BC90" s="32">
        <v>77.17</v>
      </c>
      <c r="BD90" s="32">
        <v>47.09</v>
      </c>
      <c r="BE90" s="32">
        <v>418.09</v>
      </c>
      <c r="BF90" s="32">
        <v>27.11</v>
      </c>
      <c r="BG90" s="32">
        <v>12.85</v>
      </c>
      <c r="BH90" s="32"/>
      <c r="BI90" s="32"/>
      <c r="BJ90" s="32"/>
      <c r="BK90" s="32"/>
      <c r="BL90" s="32"/>
      <c r="BM90" s="32"/>
      <c r="BN90" s="32"/>
      <c r="BO90" s="32">
        <v>89</v>
      </c>
      <c r="BP90" s="32">
        <v>58</v>
      </c>
      <c r="BQ90" s="32">
        <v>70</v>
      </c>
      <c r="BR90" s="32">
        <v>31</v>
      </c>
      <c r="BS90" s="32">
        <v>-8</v>
      </c>
      <c r="BT90" s="32">
        <v>-4</v>
      </c>
      <c r="BU90" s="32">
        <v>-2</v>
      </c>
      <c r="BV90" s="32">
        <v>94.5</v>
      </c>
      <c r="BW90" s="32">
        <v>58</v>
      </c>
      <c r="BX90" s="32">
        <v>74</v>
      </c>
      <c r="BY90" s="32">
        <v>36.5</v>
      </c>
      <c r="BZ90" s="32">
        <v>3</v>
      </c>
      <c r="CA90" s="32">
        <v>-0.5</v>
      </c>
      <c r="CB90" s="32">
        <v>1</v>
      </c>
      <c r="CC90" s="13">
        <v>4.5999999999999996</v>
      </c>
      <c r="CD90" s="13">
        <v>3.5</v>
      </c>
      <c r="CE90" s="58"/>
      <c r="CF90" s="32">
        <v>31</v>
      </c>
      <c r="CG90" s="32"/>
      <c r="CH90" s="32"/>
      <c r="CI90" s="32">
        <v>104</v>
      </c>
      <c r="CJ90" s="56"/>
      <c r="CK90" s="32">
        <v>67.5</v>
      </c>
      <c r="CL90" s="32">
        <v>134</v>
      </c>
      <c r="CM90" s="44">
        <v>6.1</v>
      </c>
      <c r="CN90" s="44">
        <v>43</v>
      </c>
      <c r="CO90" s="44">
        <v>83</v>
      </c>
    </row>
    <row r="91" spans="1:93" x14ac:dyDescent="0.25">
      <c r="A91" s="13" t="s">
        <v>221</v>
      </c>
      <c r="B91" s="13">
        <v>0</v>
      </c>
      <c r="C91" s="30"/>
      <c r="D91" s="31">
        <v>14.4</v>
      </c>
      <c r="E91" s="31">
        <v>152.6</v>
      </c>
      <c r="F91" s="31">
        <v>56.3</v>
      </c>
      <c r="G91" s="31">
        <f t="shared" si="18"/>
        <v>24.176828378013941</v>
      </c>
      <c r="H91" s="32">
        <v>1</v>
      </c>
      <c r="I91" s="31">
        <v>82</v>
      </c>
      <c r="J91" s="32">
        <v>2</v>
      </c>
      <c r="M91" s="33">
        <f t="shared" si="20"/>
        <v>0.53735255570117957</v>
      </c>
      <c r="N91" s="32">
        <v>1</v>
      </c>
      <c r="O91" s="31">
        <v>13</v>
      </c>
      <c r="P91" s="13">
        <v>1</v>
      </c>
      <c r="Q91" s="13">
        <v>2</v>
      </c>
      <c r="R91" s="13">
        <v>117</v>
      </c>
      <c r="S91" s="13">
        <v>71</v>
      </c>
      <c r="T91" s="13">
        <v>86</v>
      </c>
      <c r="U91" s="13">
        <v>46</v>
      </c>
      <c r="V91" s="13">
        <v>0</v>
      </c>
      <c r="W91" s="13">
        <v>1</v>
      </c>
      <c r="X91" s="13">
        <v>110</v>
      </c>
      <c r="Y91" s="13">
        <v>73</v>
      </c>
      <c r="Z91" s="32">
        <f t="shared" si="21"/>
        <v>85.320999999999998</v>
      </c>
      <c r="AA91" s="13">
        <v>37</v>
      </c>
      <c r="AB91" s="13">
        <v>107</v>
      </c>
      <c r="AC91" s="13">
        <v>80</v>
      </c>
      <c r="AD91" s="13">
        <v>89</v>
      </c>
      <c r="AE91" s="13">
        <v>27</v>
      </c>
      <c r="AF91" s="13" t="s">
        <v>55</v>
      </c>
      <c r="AI91" s="31"/>
      <c r="AJ91" s="13">
        <v>87.798000000000002</v>
      </c>
      <c r="AK91" s="33">
        <f t="shared" si="23"/>
        <v>14.633000000000001</v>
      </c>
      <c r="AL91" s="13">
        <v>4.5999999999999996</v>
      </c>
      <c r="AM91" s="13">
        <v>0</v>
      </c>
      <c r="AN91" s="34">
        <v>0</v>
      </c>
      <c r="AO91" s="33">
        <f t="shared" si="24"/>
        <v>2.9916355555555558</v>
      </c>
      <c r="AP91" s="13">
        <v>4.68</v>
      </c>
      <c r="AQ91" s="13">
        <v>1.19</v>
      </c>
      <c r="AR91" s="34">
        <v>1</v>
      </c>
      <c r="AS91" s="1">
        <v>1.53</v>
      </c>
      <c r="AT91" s="1">
        <v>0</v>
      </c>
      <c r="AU91" s="33">
        <v>2.6090909090909085</v>
      </c>
      <c r="AV91" s="37">
        <v>1.2</v>
      </c>
      <c r="AW91" s="31">
        <f>AV91*10</f>
        <v>12</v>
      </c>
      <c r="AX91" s="32">
        <v>2</v>
      </c>
      <c r="AY91" s="32">
        <v>137.66999999999999</v>
      </c>
      <c r="AZ91" s="31">
        <v>4.8</v>
      </c>
      <c r="BA91" s="32">
        <v>74.62</v>
      </c>
      <c r="BB91" s="31">
        <v>5.24</v>
      </c>
      <c r="BC91" s="32">
        <v>79.36</v>
      </c>
      <c r="BD91" s="32">
        <v>46.06</v>
      </c>
      <c r="BE91" s="32">
        <v>204.27</v>
      </c>
      <c r="BF91" s="32">
        <v>19.93</v>
      </c>
      <c r="BG91" s="32">
        <v>10.16</v>
      </c>
      <c r="BH91" s="32"/>
      <c r="BI91" s="32"/>
      <c r="BJ91" s="32"/>
      <c r="BK91" s="32"/>
      <c r="BL91" s="32"/>
      <c r="BM91" s="32"/>
      <c r="BN91" s="32"/>
      <c r="BO91" s="32">
        <v>95</v>
      </c>
      <c r="BP91" s="32">
        <v>74</v>
      </c>
      <c r="BQ91" s="32">
        <v>84.5</v>
      </c>
      <c r="BR91" s="32">
        <v>21</v>
      </c>
      <c r="BS91" s="32">
        <v>0.5</v>
      </c>
      <c r="BT91" s="32">
        <v>2.5</v>
      </c>
      <c r="BU91" s="32">
        <v>0</v>
      </c>
      <c r="BV91" s="32">
        <v>97.5</v>
      </c>
      <c r="BW91" s="32">
        <v>74</v>
      </c>
      <c r="BX91" s="32">
        <v>85</v>
      </c>
      <c r="BY91" s="32">
        <v>23.5</v>
      </c>
      <c r="BZ91" s="32">
        <v>12</v>
      </c>
      <c r="CA91" s="32">
        <v>13</v>
      </c>
      <c r="CB91" s="32">
        <v>2.5</v>
      </c>
      <c r="CC91" s="13">
        <v>6.1</v>
      </c>
      <c r="CD91" s="13">
        <v>3.9</v>
      </c>
      <c r="CE91" s="58">
        <v>21</v>
      </c>
      <c r="CF91" s="32">
        <v>19</v>
      </c>
      <c r="CG91" s="32"/>
      <c r="CH91" s="32"/>
      <c r="CI91" s="32">
        <v>150.5</v>
      </c>
      <c r="CJ91" s="56">
        <v>79</v>
      </c>
      <c r="CK91" s="32">
        <v>77.5</v>
      </c>
      <c r="CL91" s="32">
        <v>121</v>
      </c>
      <c r="CM91" s="44">
        <v>6.8</v>
      </c>
      <c r="CN91" s="44">
        <v>4.4000000000000004</v>
      </c>
      <c r="CO91" s="44">
        <v>75</v>
      </c>
    </row>
    <row r="92" spans="1:93" x14ac:dyDescent="0.25">
      <c r="A92" s="13" t="s">
        <v>222</v>
      </c>
      <c r="B92" s="13">
        <v>0</v>
      </c>
      <c r="C92" s="30"/>
      <c r="D92" s="31">
        <v>14.1</v>
      </c>
      <c r="E92" s="31">
        <v>173</v>
      </c>
      <c r="F92" s="31">
        <v>66.599999999999994</v>
      </c>
      <c r="G92" s="31">
        <f t="shared" si="18"/>
        <v>22.252664639647161</v>
      </c>
      <c r="H92" s="32">
        <v>0</v>
      </c>
      <c r="I92" s="31">
        <v>82</v>
      </c>
      <c r="J92" s="32">
        <v>2</v>
      </c>
      <c r="M92" s="33">
        <f t="shared" si="20"/>
        <v>0.47398843930635837</v>
      </c>
      <c r="N92" s="32">
        <v>0</v>
      </c>
      <c r="O92" s="31">
        <v>19</v>
      </c>
      <c r="P92" s="13">
        <v>4</v>
      </c>
      <c r="Q92" s="13">
        <v>3</v>
      </c>
      <c r="R92" s="13">
        <v>118</v>
      </c>
      <c r="S92" s="13">
        <v>57</v>
      </c>
      <c r="T92" s="13">
        <v>77</v>
      </c>
      <c r="U92" s="13">
        <v>61</v>
      </c>
      <c r="V92" s="13">
        <v>0</v>
      </c>
      <c r="W92" s="13">
        <v>0</v>
      </c>
      <c r="X92" s="13">
        <v>107</v>
      </c>
      <c r="Y92" s="13">
        <v>61</v>
      </c>
      <c r="Z92" s="32">
        <f t="shared" si="21"/>
        <v>76.317999999999998</v>
      </c>
      <c r="AA92" s="13">
        <v>46</v>
      </c>
      <c r="AB92" s="13">
        <v>120</v>
      </c>
      <c r="AC92" s="13">
        <v>73</v>
      </c>
      <c r="AD92" s="13">
        <v>89</v>
      </c>
      <c r="AE92" s="13">
        <v>47</v>
      </c>
      <c r="AF92" s="13" t="s">
        <v>55</v>
      </c>
      <c r="AI92" s="31"/>
      <c r="AJ92" s="13">
        <v>78.084999999999994</v>
      </c>
      <c r="AK92" s="33">
        <f t="shared" si="23"/>
        <v>13.014166666666666</v>
      </c>
      <c r="AL92" s="13">
        <v>4</v>
      </c>
      <c r="AM92" s="13">
        <v>0</v>
      </c>
      <c r="AN92" s="34">
        <v>0</v>
      </c>
      <c r="AO92" s="33">
        <f t="shared" si="24"/>
        <v>2.3136296296296295</v>
      </c>
      <c r="AP92" s="13">
        <v>2.81</v>
      </c>
      <c r="AQ92" s="13">
        <v>0.68</v>
      </c>
      <c r="AR92" s="34">
        <v>0</v>
      </c>
      <c r="AS92" s="1">
        <v>1.33</v>
      </c>
      <c r="AT92" s="1">
        <v>0</v>
      </c>
      <c r="AU92" s="33">
        <v>1.1709090909090909</v>
      </c>
      <c r="AV92" s="13">
        <v>0.2</v>
      </c>
      <c r="AW92" s="31">
        <f>AV92*10</f>
        <v>2</v>
      </c>
      <c r="AX92" s="32">
        <v>1</v>
      </c>
      <c r="AY92" s="32">
        <v>139.36000000000001</v>
      </c>
      <c r="AZ92" s="31">
        <v>4.41</v>
      </c>
      <c r="BA92" s="32">
        <v>52.22</v>
      </c>
      <c r="BB92" s="31">
        <v>2.92</v>
      </c>
      <c r="BC92" s="32">
        <v>69.25</v>
      </c>
      <c r="BD92" s="32">
        <v>44.31</v>
      </c>
      <c r="BE92" s="32">
        <v>467.96</v>
      </c>
      <c r="BF92" s="32">
        <v>20.95</v>
      </c>
      <c r="BG92" s="32">
        <v>22.39</v>
      </c>
      <c r="BH92" s="32"/>
      <c r="BI92" s="32"/>
      <c r="BJ92" s="32"/>
      <c r="BK92" s="32"/>
      <c r="BL92" s="32"/>
      <c r="BM92" s="32"/>
      <c r="BN92" s="32"/>
      <c r="BO92" s="32">
        <v>88.5</v>
      </c>
      <c r="BP92" s="32">
        <v>61.5</v>
      </c>
      <c r="BQ92" s="32">
        <v>73</v>
      </c>
      <c r="BR92" s="32">
        <v>27</v>
      </c>
      <c r="BS92" s="32">
        <v>-4</v>
      </c>
      <c r="BT92" s="32">
        <v>-14.5</v>
      </c>
      <c r="BU92" s="32">
        <v>-1</v>
      </c>
      <c r="BV92" s="32">
        <v>93.5</v>
      </c>
      <c r="BW92" s="32">
        <v>61.5</v>
      </c>
      <c r="BX92" s="32">
        <v>72</v>
      </c>
      <c r="BY92" s="32">
        <v>32</v>
      </c>
      <c r="BZ92" s="32">
        <v>-8.5</v>
      </c>
      <c r="CA92" s="32">
        <v>-18.5</v>
      </c>
      <c r="CB92" s="32">
        <v>-2.5</v>
      </c>
      <c r="CC92" s="13">
        <v>5.8</v>
      </c>
      <c r="CD92" s="13">
        <v>4.8</v>
      </c>
      <c r="CE92" s="58">
        <v>27</v>
      </c>
      <c r="CF92" s="32">
        <v>26.5</v>
      </c>
      <c r="CG92" s="32"/>
      <c r="CH92" s="32"/>
      <c r="CI92" s="32">
        <v>147</v>
      </c>
      <c r="CJ92" s="56">
        <v>52</v>
      </c>
      <c r="CK92" s="32">
        <v>54</v>
      </c>
      <c r="CL92" s="32">
        <v>203.5</v>
      </c>
      <c r="CM92" s="44">
        <v>7</v>
      </c>
      <c r="CN92" s="44">
        <v>3.9</v>
      </c>
      <c r="CO92" s="44">
        <v>98</v>
      </c>
    </row>
    <row r="93" spans="1:93" x14ac:dyDescent="0.25">
      <c r="A93" s="13" t="s">
        <v>223</v>
      </c>
      <c r="B93" s="13">
        <v>0</v>
      </c>
      <c r="C93" s="30"/>
      <c r="D93" s="31">
        <v>14.6</v>
      </c>
      <c r="E93" s="31">
        <v>168.5</v>
      </c>
      <c r="F93" s="31">
        <v>52.9</v>
      </c>
      <c r="G93" s="31">
        <f t="shared" si="18"/>
        <v>18.631844957690916</v>
      </c>
      <c r="H93" s="32">
        <v>0</v>
      </c>
      <c r="I93" s="31">
        <v>68</v>
      </c>
      <c r="J93" s="32">
        <v>0</v>
      </c>
      <c r="M93" s="33">
        <f t="shared" si="20"/>
        <v>0.40356083086053413</v>
      </c>
      <c r="N93" s="32">
        <v>0</v>
      </c>
      <c r="O93" s="31">
        <v>9</v>
      </c>
      <c r="P93" s="13">
        <v>4</v>
      </c>
      <c r="Q93" s="13">
        <v>4</v>
      </c>
      <c r="R93" s="13">
        <v>120</v>
      </c>
      <c r="S93" s="13">
        <v>74</v>
      </c>
      <c r="T93" s="13">
        <v>89</v>
      </c>
      <c r="U93" s="13">
        <v>46</v>
      </c>
      <c r="V93" s="13">
        <v>0</v>
      </c>
      <c r="W93" s="13">
        <v>2</v>
      </c>
      <c r="X93" s="13">
        <v>105</v>
      </c>
      <c r="Y93" s="13">
        <v>54</v>
      </c>
      <c r="Z93" s="32">
        <f t="shared" si="21"/>
        <v>70.983000000000004</v>
      </c>
      <c r="AA93" s="13">
        <v>51</v>
      </c>
      <c r="AB93" s="13">
        <v>122</v>
      </c>
      <c r="AC93" s="13">
        <v>84</v>
      </c>
      <c r="AD93" s="13">
        <v>97</v>
      </c>
      <c r="AE93" s="13">
        <v>38</v>
      </c>
      <c r="AF93" s="13">
        <v>11</v>
      </c>
      <c r="AG93" s="13">
        <v>94</v>
      </c>
      <c r="AH93" s="13">
        <v>50.2</v>
      </c>
      <c r="AI93" s="31">
        <f t="shared" si="22"/>
        <v>50.364699999999999</v>
      </c>
      <c r="AJ93" s="13">
        <v>71.753</v>
      </c>
      <c r="AK93" s="33">
        <f t="shared" si="23"/>
        <v>11.958833333333333</v>
      </c>
      <c r="AL93" s="13">
        <v>5.0999999999999996</v>
      </c>
      <c r="AM93" s="13">
        <v>0</v>
      </c>
      <c r="AN93" s="34">
        <v>0</v>
      </c>
      <c r="AO93" s="33">
        <f t="shared" si="24"/>
        <v>2.7106688888888884</v>
      </c>
      <c r="AP93" s="13">
        <v>4.41</v>
      </c>
      <c r="AQ93" s="13">
        <v>0.74</v>
      </c>
      <c r="AR93" s="34">
        <v>0</v>
      </c>
      <c r="AS93" s="1">
        <v>1.78</v>
      </c>
      <c r="AT93" s="1">
        <v>0</v>
      </c>
      <c r="AU93" s="33">
        <v>2.2936363636363635</v>
      </c>
      <c r="AV93" s="13" t="s">
        <v>62</v>
      </c>
      <c r="AW93" s="13" t="s">
        <v>62</v>
      </c>
      <c r="AX93" s="32">
        <v>0</v>
      </c>
      <c r="AY93" s="32">
        <v>136.78</v>
      </c>
      <c r="AZ93" s="31">
        <v>4.72</v>
      </c>
      <c r="BA93" s="32">
        <v>77.650000000000006</v>
      </c>
      <c r="BB93" s="31">
        <v>4.63</v>
      </c>
      <c r="BC93" s="32">
        <v>69.739999999999995</v>
      </c>
      <c r="BD93" s="32">
        <v>42.7</v>
      </c>
      <c r="BE93" s="32">
        <v>290.31</v>
      </c>
      <c r="BF93" s="32">
        <v>14.42</v>
      </c>
      <c r="BG93" s="32">
        <v>15.86</v>
      </c>
      <c r="BH93" s="32"/>
      <c r="BI93" s="32"/>
      <c r="BJ93" s="32"/>
      <c r="BK93" s="32"/>
      <c r="BL93" s="32"/>
      <c r="BM93" s="32"/>
      <c r="BN93" s="32"/>
      <c r="BO93" s="32">
        <v>83.5</v>
      </c>
      <c r="BP93" s="32">
        <v>54.5</v>
      </c>
      <c r="BQ93" s="32">
        <v>63.5</v>
      </c>
      <c r="BR93" s="32">
        <v>29</v>
      </c>
      <c r="BS93" s="32">
        <v>-28</v>
      </c>
      <c r="BT93" s="32">
        <v>-35</v>
      </c>
      <c r="BU93" s="32">
        <v>-8.5</v>
      </c>
      <c r="BV93" s="32">
        <v>86</v>
      </c>
      <c r="BW93" s="32">
        <v>54</v>
      </c>
      <c r="BX93" s="32">
        <v>70</v>
      </c>
      <c r="BY93" s="32">
        <v>32</v>
      </c>
      <c r="BZ93" s="32">
        <v>10</v>
      </c>
      <c r="CA93" s="32">
        <v>4.5</v>
      </c>
      <c r="CB93" s="32">
        <v>2.5</v>
      </c>
      <c r="CC93" s="13">
        <v>6</v>
      </c>
      <c r="CD93" s="13">
        <v>4.5</v>
      </c>
      <c r="CE93" s="58"/>
      <c r="CF93" s="32">
        <v>26.5</v>
      </c>
      <c r="CG93" s="32"/>
      <c r="CH93" s="32"/>
      <c r="CI93" s="32">
        <v>127.5</v>
      </c>
      <c r="CJ93" s="56">
        <v>60</v>
      </c>
      <c r="CK93" s="32">
        <v>64.5</v>
      </c>
      <c r="CL93" s="32">
        <v>184</v>
      </c>
      <c r="CM93" s="44">
        <v>7.1</v>
      </c>
      <c r="CN93" s="44">
        <v>4.4000000000000004</v>
      </c>
      <c r="CO93" s="44">
        <v>70</v>
      </c>
    </row>
    <row r="94" spans="1:93" x14ac:dyDescent="0.25">
      <c r="A94" s="13" t="s">
        <v>224</v>
      </c>
      <c r="B94" s="13">
        <v>0</v>
      </c>
      <c r="C94" s="30"/>
      <c r="D94" s="31">
        <v>14.6</v>
      </c>
      <c r="E94" s="31">
        <v>156.30000000000001</v>
      </c>
      <c r="F94" s="31">
        <v>50</v>
      </c>
      <c r="G94" s="31">
        <f t="shared" si="18"/>
        <v>20.466899088772713</v>
      </c>
      <c r="H94" s="32">
        <v>0</v>
      </c>
      <c r="I94" s="31">
        <v>67.5</v>
      </c>
      <c r="J94" s="32">
        <v>0</v>
      </c>
      <c r="M94" s="33">
        <f t="shared" si="20"/>
        <v>0.43186180422264875</v>
      </c>
      <c r="N94" s="32">
        <v>0</v>
      </c>
      <c r="O94" s="31">
        <v>11.2</v>
      </c>
      <c r="P94" s="13">
        <v>5</v>
      </c>
      <c r="Q94" s="13">
        <v>4</v>
      </c>
      <c r="R94" s="13">
        <v>113</v>
      </c>
      <c r="S94" s="13">
        <v>67</v>
      </c>
      <c r="T94" s="13">
        <v>82</v>
      </c>
      <c r="U94" s="13">
        <v>46</v>
      </c>
      <c r="V94" s="13">
        <v>0</v>
      </c>
      <c r="W94" s="13">
        <v>0</v>
      </c>
      <c r="X94" s="13">
        <v>112</v>
      </c>
      <c r="Y94" s="13">
        <v>59</v>
      </c>
      <c r="Z94" s="32">
        <f t="shared" si="21"/>
        <v>76.649000000000001</v>
      </c>
      <c r="AA94" s="13">
        <v>53</v>
      </c>
      <c r="AB94" s="13">
        <v>111</v>
      </c>
      <c r="AC94" s="13">
        <v>60</v>
      </c>
      <c r="AD94" s="13">
        <v>77</v>
      </c>
      <c r="AE94" s="13">
        <v>51</v>
      </c>
      <c r="AF94" s="13">
        <v>13</v>
      </c>
      <c r="AG94" s="13">
        <v>118</v>
      </c>
      <c r="AH94" s="13">
        <v>57.1</v>
      </c>
      <c r="AI94" s="31">
        <f t="shared" si="22"/>
        <v>54.344000000000001</v>
      </c>
      <c r="AJ94" s="13">
        <v>39.213000000000001</v>
      </c>
      <c r="AK94" s="33">
        <f t="shared" si="23"/>
        <v>6.5354999999999999</v>
      </c>
      <c r="AL94" s="13">
        <v>4.5</v>
      </c>
      <c r="AM94" s="13">
        <v>0</v>
      </c>
      <c r="AN94" s="34">
        <v>0</v>
      </c>
      <c r="AO94" s="33">
        <f t="shared" si="24"/>
        <v>1.3070999999999999</v>
      </c>
      <c r="AP94" s="13">
        <v>3.66</v>
      </c>
      <c r="AQ94" s="13">
        <v>0.52</v>
      </c>
      <c r="AR94" s="34">
        <v>0</v>
      </c>
      <c r="AS94" s="1">
        <v>1.44</v>
      </c>
      <c r="AT94" s="1">
        <v>0</v>
      </c>
      <c r="AU94" s="33">
        <v>1.9836363636363639</v>
      </c>
      <c r="AV94" s="13" t="s">
        <v>62</v>
      </c>
      <c r="AW94" s="13" t="s">
        <v>62</v>
      </c>
      <c r="AX94" s="32">
        <v>0</v>
      </c>
      <c r="AY94" s="32">
        <v>138.59</v>
      </c>
      <c r="AZ94" s="31">
        <v>4.82</v>
      </c>
      <c r="BA94" s="32">
        <v>68.52</v>
      </c>
      <c r="BB94" s="31">
        <v>3.1</v>
      </c>
      <c r="BC94" s="32">
        <v>68.3</v>
      </c>
      <c r="BD94" s="32">
        <v>41.88</v>
      </c>
      <c r="BE94" s="32">
        <v>331.46</v>
      </c>
      <c r="BF94" s="32">
        <v>22.27</v>
      </c>
      <c r="BG94" s="32">
        <v>8.8800000000000008</v>
      </c>
      <c r="BH94" s="32"/>
      <c r="BI94" s="32"/>
      <c r="BJ94" s="32"/>
      <c r="BK94" s="32"/>
      <c r="BL94" s="32"/>
      <c r="BM94" s="32"/>
      <c r="BN94" s="32"/>
      <c r="BO94" s="32">
        <v>90</v>
      </c>
      <c r="BP94" s="32">
        <v>60</v>
      </c>
      <c r="BQ94" s="32">
        <v>74.5</v>
      </c>
      <c r="BR94" s="32">
        <v>30</v>
      </c>
      <c r="BS94" s="32">
        <v>-6</v>
      </c>
      <c r="BT94" s="32">
        <v>-8</v>
      </c>
      <c r="BU94" s="32">
        <v>-2</v>
      </c>
      <c r="BV94" s="32">
        <v>92</v>
      </c>
      <c r="BW94" s="32">
        <v>60</v>
      </c>
      <c r="BX94" s="32">
        <v>74</v>
      </c>
      <c r="BY94" s="32">
        <v>32</v>
      </c>
      <c r="BZ94" s="32">
        <v>-17.5</v>
      </c>
      <c r="CA94" s="32">
        <v>-19</v>
      </c>
      <c r="CB94" s="32">
        <v>-5.5</v>
      </c>
      <c r="CC94" s="13">
        <v>5.8</v>
      </c>
      <c r="CD94" s="13">
        <v>4</v>
      </c>
      <c r="CE94" s="58">
        <v>30</v>
      </c>
      <c r="CF94" s="32">
        <v>32</v>
      </c>
      <c r="CG94" s="32"/>
      <c r="CH94" s="32"/>
      <c r="CI94" s="32">
        <v>147.5</v>
      </c>
      <c r="CJ94" s="56">
        <v>72</v>
      </c>
      <c r="CK94" s="32">
        <v>72</v>
      </c>
      <c r="CL94" s="32">
        <v>154</v>
      </c>
      <c r="CM94" s="44">
        <v>7.4</v>
      </c>
      <c r="CN94" s="44">
        <v>5</v>
      </c>
      <c r="CO94" s="44">
        <v>101</v>
      </c>
    </row>
    <row r="95" spans="1:93" x14ac:dyDescent="0.25">
      <c r="A95" s="13" t="s">
        <v>225</v>
      </c>
      <c r="B95" s="13">
        <v>0</v>
      </c>
      <c r="C95" s="30"/>
      <c r="D95" s="31">
        <v>14.4</v>
      </c>
      <c r="E95" s="31">
        <v>168</v>
      </c>
      <c r="F95" s="31">
        <v>62.3</v>
      </c>
      <c r="G95" s="31">
        <f t="shared" si="18"/>
        <v>22.073412698412699</v>
      </c>
      <c r="H95" s="32">
        <v>0</v>
      </c>
      <c r="I95" s="31">
        <v>79</v>
      </c>
      <c r="J95" s="32">
        <v>2</v>
      </c>
      <c r="M95" s="33">
        <f t="shared" si="20"/>
        <v>0.47023809523809523</v>
      </c>
      <c r="N95" s="32">
        <v>0</v>
      </c>
      <c r="O95" s="31">
        <v>16.2</v>
      </c>
      <c r="P95" s="13">
        <v>4</v>
      </c>
      <c r="Q95" s="13">
        <v>4</v>
      </c>
      <c r="R95" s="13">
        <v>121</v>
      </c>
      <c r="S95" s="13">
        <v>70</v>
      </c>
      <c r="T95" s="13">
        <v>87</v>
      </c>
      <c r="U95" s="13">
        <v>51</v>
      </c>
      <c r="V95" s="13">
        <v>0</v>
      </c>
      <c r="W95" s="13">
        <v>1</v>
      </c>
      <c r="X95" s="13">
        <v>119</v>
      </c>
      <c r="Y95" s="13">
        <v>65</v>
      </c>
      <c r="Z95" s="32">
        <f t="shared" si="21"/>
        <v>82.981999999999999</v>
      </c>
      <c r="AA95" s="13">
        <v>54</v>
      </c>
      <c r="AB95" s="13">
        <v>119</v>
      </c>
      <c r="AC95" s="13">
        <v>86</v>
      </c>
      <c r="AD95" s="13">
        <v>97</v>
      </c>
      <c r="AE95" s="13">
        <v>33</v>
      </c>
      <c r="AF95" s="13">
        <v>10</v>
      </c>
      <c r="AG95" s="13">
        <v>83</v>
      </c>
      <c r="AH95" s="13">
        <v>46.8</v>
      </c>
      <c r="AI95" s="31">
        <f t="shared" si="22"/>
        <v>46.950900000000004</v>
      </c>
      <c r="AJ95" s="13">
        <v>43.460999999999999</v>
      </c>
      <c r="AK95" s="33">
        <f t="shared" si="23"/>
        <v>7.2435</v>
      </c>
      <c r="AL95" s="13">
        <v>4.5</v>
      </c>
      <c r="AM95" s="13">
        <v>0</v>
      </c>
      <c r="AN95" s="34">
        <v>0</v>
      </c>
      <c r="AO95" s="33">
        <f t="shared" si="24"/>
        <v>1.4487000000000001</v>
      </c>
      <c r="AP95" s="13">
        <v>5.45</v>
      </c>
      <c r="AQ95" s="13">
        <v>1.26</v>
      </c>
      <c r="AR95" s="34">
        <v>1</v>
      </c>
      <c r="AS95" s="1">
        <v>1.79</v>
      </c>
      <c r="AT95" s="1">
        <v>0</v>
      </c>
      <c r="AU95" s="33">
        <v>3.0872727272727274</v>
      </c>
      <c r="AV95" s="13">
        <v>0.5</v>
      </c>
      <c r="AW95" s="31">
        <f t="shared" ref="AW95:AW100" si="25">AV95*10</f>
        <v>5</v>
      </c>
      <c r="AX95" s="32">
        <v>2</v>
      </c>
      <c r="AY95" s="32">
        <v>137.91</v>
      </c>
      <c r="AZ95" s="31">
        <v>4.72</v>
      </c>
      <c r="BA95" s="32">
        <v>56.25</v>
      </c>
      <c r="BB95" s="31">
        <v>3.09</v>
      </c>
      <c r="BC95" s="32">
        <v>68.77</v>
      </c>
      <c r="BD95" s="32">
        <v>42.38</v>
      </c>
      <c r="BE95" s="32">
        <v>404.41</v>
      </c>
      <c r="BF95" s="32">
        <v>30.18</v>
      </c>
      <c r="BG95" s="32">
        <v>7.09</v>
      </c>
      <c r="BH95" s="32"/>
      <c r="BI95" s="32"/>
      <c r="BJ95" s="32"/>
      <c r="BK95" s="32"/>
      <c r="BL95" s="32"/>
      <c r="BM95" s="32"/>
      <c r="BN95" s="32"/>
      <c r="BO95" s="32">
        <v>96</v>
      </c>
      <c r="BP95" s="32">
        <v>66</v>
      </c>
      <c r="BQ95" s="32">
        <v>78</v>
      </c>
      <c r="BR95" s="32">
        <v>30</v>
      </c>
      <c r="BS95" s="32">
        <v>-11.5</v>
      </c>
      <c r="BT95" s="32">
        <v>-10.5</v>
      </c>
      <c r="BU95" s="32">
        <v>-3.5</v>
      </c>
      <c r="BV95" s="32">
        <v>105</v>
      </c>
      <c r="BW95" s="32">
        <v>66</v>
      </c>
      <c r="BX95" s="32">
        <v>81</v>
      </c>
      <c r="BY95" s="32">
        <v>39</v>
      </c>
      <c r="BZ95" s="32">
        <v>-9.5</v>
      </c>
      <c r="CA95" s="32">
        <v>-11</v>
      </c>
      <c r="CB95" s="32">
        <v>-3.5</v>
      </c>
      <c r="CC95" s="13">
        <v>6.4</v>
      </c>
      <c r="CD95" s="13">
        <v>4.5</v>
      </c>
      <c r="CE95" s="58">
        <v>30</v>
      </c>
      <c r="CF95" s="32">
        <v>32</v>
      </c>
      <c r="CG95" s="32"/>
      <c r="CH95" s="32"/>
      <c r="CI95" s="32">
        <v>140.5</v>
      </c>
      <c r="CJ95" s="56">
        <v>78</v>
      </c>
      <c r="CK95" s="32">
        <v>73</v>
      </c>
      <c r="CL95" s="32">
        <v>123.5</v>
      </c>
      <c r="CM95" s="44">
        <v>8</v>
      </c>
      <c r="CN95" s="44">
        <v>4.7</v>
      </c>
      <c r="CO95" s="44">
        <v>97</v>
      </c>
    </row>
    <row r="96" spans="1:93" x14ac:dyDescent="0.25">
      <c r="A96" s="13" t="s">
        <v>226</v>
      </c>
      <c r="B96" s="13">
        <v>0</v>
      </c>
      <c r="C96" s="30"/>
      <c r="D96" s="31">
        <v>14.3</v>
      </c>
      <c r="E96" s="31">
        <v>165.7</v>
      </c>
      <c r="F96" s="31">
        <v>56.3</v>
      </c>
      <c r="G96" s="31">
        <f t="shared" si="18"/>
        <v>20.505170180165059</v>
      </c>
      <c r="H96" s="32">
        <v>0</v>
      </c>
      <c r="I96" s="31">
        <v>70</v>
      </c>
      <c r="J96" s="32">
        <v>0</v>
      </c>
      <c r="M96" s="33">
        <f t="shared" si="20"/>
        <v>0.42245021122510562</v>
      </c>
      <c r="N96" s="32">
        <v>0</v>
      </c>
      <c r="O96" s="31">
        <v>7</v>
      </c>
      <c r="P96" s="13">
        <v>5</v>
      </c>
      <c r="Q96" s="13">
        <v>5</v>
      </c>
      <c r="R96" s="13">
        <v>122</v>
      </c>
      <c r="S96" s="13">
        <v>72</v>
      </c>
      <c r="T96" s="13">
        <v>89</v>
      </c>
      <c r="U96" s="13">
        <v>50</v>
      </c>
      <c r="V96" s="13">
        <v>0</v>
      </c>
      <c r="W96" s="13">
        <v>1</v>
      </c>
      <c r="X96" s="13">
        <v>125</v>
      </c>
      <c r="Y96" s="13">
        <v>70</v>
      </c>
      <c r="Z96" s="32">
        <f t="shared" si="21"/>
        <v>88.314999999999998</v>
      </c>
      <c r="AA96" s="13">
        <v>55</v>
      </c>
      <c r="AB96" s="13">
        <v>114</v>
      </c>
      <c r="AC96" s="13">
        <v>83</v>
      </c>
      <c r="AD96" s="13">
        <v>93</v>
      </c>
      <c r="AE96" s="13">
        <v>31</v>
      </c>
      <c r="AF96" s="13">
        <v>12</v>
      </c>
      <c r="AG96" s="13">
        <v>106</v>
      </c>
      <c r="AH96" s="13">
        <v>53.7</v>
      </c>
      <c r="AI96" s="31">
        <f t="shared" si="22"/>
        <v>51.398900000000005</v>
      </c>
      <c r="AJ96" s="13">
        <v>52.789000000000001</v>
      </c>
      <c r="AK96" s="33">
        <f t="shared" si="23"/>
        <v>8.7981666666666669</v>
      </c>
      <c r="AL96" s="13">
        <v>4.9000000000000004</v>
      </c>
      <c r="AM96" s="13">
        <v>0</v>
      </c>
      <c r="AN96" s="34">
        <v>0</v>
      </c>
      <c r="AO96" s="33">
        <f t="shared" si="24"/>
        <v>1.9160451851851854</v>
      </c>
      <c r="AP96" s="13">
        <v>3.8</v>
      </c>
      <c r="AQ96" s="13">
        <v>1.06</v>
      </c>
      <c r="AR96" s="34">
        <v>0</v>
      </c>
      <c r="AS96" s="1">
        <v>1.59</v>
      </c>
      <c r="AT96" s="1">
        <v>0</v>
      </c>
      <c r="AU96" s="33">
        <v>1.728181818181818</v>
      </c>
      <c r="AV96" s="8">
        <v>7.9</v>
      </c>
      <c r="AW96" s="31">
        <f t="shared" si="25"/>
        <v>79</v>
      </c>
      <c r="AX96" s="32">
        <v>2</v>
      </c>
      <c r="AY96" s="32">
        <v>138.15</v>
      </c>
      <c r="AZ96" s="31">
        <v>4.72</v>
      </c>
      <c r="BA96" s="32">
        <v>64.13</v>
      </c>
      <c r="BB96" s="31">
        <v>3.27</v>
      </c>
      <c r="BC96" s="32">
        <v>76.849999999999994</v>
      </c>
      <c r="BD96" s="32">
        <v>46.37</v>
      </c>
      <c r="BE96" s="32">
        <v>231.21</v>
      </c>
      <c r="BF96" s="32">
        <v>13.61</v>
      </c>
      <c r="BG96" s="32">
        <v>9.39</v>
      </c>
      <c r="BH96" s="32"/>
      <c r="BI96" s="32"/>
      <c r="BJ96" s="32"/>
      <c r="BK96" s="32"/>
      <c r="BL96" s="32"/>
      <c r="BM96" s="32"/>
      <c r="BN96" s="32"/>
      <c r="BO96" s="32">
        <v>101</v>
      </c>
      <c r="BP96" s="32">
        <v>71</v>
      </c>
      <c r="BQ96" s="32">
        <v>83</v>
      </c>
      <c r="BR96" s="32">
        <v>30</v>
      </c>
      <c r="BS96" s="32">
        <v>-9</v>
      </c>
      <c r="BT96" s="32">
        <v>-5</v>
      </c>
      <c r="BU96" s="32">
        <v>-3</v>
      </c>
      <c r="BV96" s="32">
        <v>111.5</v>
      </c>
      <c r="BW96" s="32">
        <v>72</v>
      </c>
      <c r="BX96" s="32">
        <v>85</v>
      </c>
      <c r="BY96" s="32">
        <v>39.5</v>
      </c>
      <c r="BZ96" s="32">
        <v>-14</v>
      </c>
      <c r="CA96" s="32">
        <v>-14</v>
      </c>
      <c r="CB96" s="32">
        <v>-5</v>
      </c>
      <c r="CC96" s="13">
        <v>5.4</v>
      </c>
      <c r="CD96" s="13">
        <v>4.5999999999999996</v>
      </c>
      <c r="CE96" s="58"/>
      <c r="CF96" s="32">
        <v>32</v>
      </c>
      <c r="CG96" s="32"/>
      <c r="CH96" s="32"/>
      <c r="CI96" s="32">
        <v>115</v>
      </c>
      <c r="CJ96" s="56">
        <v>84</v>
      </c>
      <c r="CK96" s="32">
        <v>75</v>
      </c>
      <c r="CL96" s="32">
        <v>118</v>
      </c>
      <c r="CM96" s="44">
        <v>8.9</v>
      </c>
      <c r="CN96" s="44">
        <v>5.5</v>
      </c>
      <c r="CO96" s="44">
        <v>91</v>
      </c>
    </row>
    <row r="97" spans="1:93" x14ac:dyDescent="0.25">
      <c r="A97" s="13" t="s">
        <v>227</v>
      </c>
      <c r="B97" s="13">
        <v>0</v>
      </c>
      <c r="C97" s="30"/>
      <c r="D97" s="31">
        <v>13.8</v>
      </c>
      <c r="E97" s="31">
        <v>166</v>
      </c>
      <c r="F97" s="31">
        <v>51.7</v>
      </c>
      <c r="G97" s="31">
        <f t="shared" si="18"/>
        <v>18.761794164610251</v>
      </c>
      <c r="H97" s="32">
        <v>0</v>
      </c>
      <c r="I97" s="31">
        <v>68.5</v>
      </c>
      <c r="J97" s="32">
        <v>0</v>
      </c>
      <c r="M97" s="33">
        <f t="shared" si="20"/>
        <v>0.41265060240963858</v>
      </c>
      <c r="N97" s="32">
        <v>0</v>
      </c>
      <c r="O97" s="31">
        <v>10</v>
      </c>
      <c r="P97" s="13">
        <v>5</v>
      </c>
      <c r="Q97" s="13">
        <v>3</v>
      </c>
      <c r="R97" s="13">
        <v>117</v>
      </c>
      <c r="S97" s="13">
        <v>64</v>
      </c>
      <c r="T97" s="13">
        <v>82</v>
      </c>
      <c r="U97" s="13">
        <v>53</v>
      </c>
      <c r="V97" s="13">
        <v>0</v>
      </c>
      <c r="W97" s="13">
        <v>0</v>
      </c>
      <c r="X97" s="13">
        <v>115</v>
      </c>
      <c r="Y97" s="13">
        <v>66</v>
      </c>
      <c r="Z97" s="32">
        <f t="shared" si="21"/>
        <v>82.317000000000007</v>
      </c>
      <c r="AA97" s="13">
        <v>49</v>
      </c>
      <c r="AB97" s="13">
        <v>107</v>
      </c>
      <c r="AC97" s="13">
        <v>63</v>
      </c>
      <c r="AD97" s="13">
        <v>78</v>
      </c>
      <c r="AE97" s="13">
        <v>44</v>
      </c>
      <c r="AF97" s="13">
        <v>12</v>
      </c>
      <c r="AG97" s="13">
        <v>106</v>
      </c>
      <c r="AH97" s="13">
        <v>53.7</v>
      </c>
      <c r="AI97" s="31">
        <f t="shared" si="22"/>
        <v>52.305100000000003</v>
      </c>
      <c r="AJ97" s="13">
        <v>17.273</v>
      </c>
      <c r="AK97" s="33">
        <f t="shared" si="23"/>
        <v>2.8788333333333331</v>
      </c>
      <c r="AL97" s="13">
        <v>4.0999999999999996</v>
      </c>
      <c r="AM97" s="13">
        <v>0</v>
      </c>
      <c r="AN97" s="34">
        <v>0</v>
      </c>
      <c r="AO97" s="33">
        <f t="shared" si="24"/>
        <v>0.52458740740740728</v>
      </c>
      <c r="AP97" s="13">
        <v>3.46</v>
      </c>
      <c r="AQ97" s="13">
        <v>1.08</v>
      </c>
      <c r="AR97" s="34">
        <v>0</v>
      </c>
      <c r="AS97" s="1">
        <v>1.53</v>
      </c>
      <c r="AT97" s="1">
        <v>0</v>
      </c>
      <c r="AU97" s="33">
        <v>1.439090909090909</v>
      </c>
      <c r="AV97" s="13">
        <v>0.2</v>
      </c>
      <c r="AW97" s="31">
        <f t="shared" si="25"/>
        <v>2</v>
      </c>
      <c r="AX97" s="32">
        <v>1</v>
      </c>
      <c r="AY97" s="32">
        <v>137.07</v>
      </c>
      <c r="AZ97" s="31">
        <v>4.3</v>
      </c>
      <c r="BA97" s="32">
        <v>55.04</v>
      </c>
      <c r="BB97" s="31">
        <v>2.62</v>
      </c>
      <c r="BC97" s="32">
        <v>74.099999999999994</v>
      </c>
      <c r="BD97" s="32">
        <v>41.1</v>
      </c>
      <c r="BE97" s="32">
        <v>305.68</v>
      </c>
      <c r="BF97" s="32">
        <v>24.53</v>
      </c>
      <c r="BG97" s="32">
        <v>8.85</v>
      </c>
      <c r="BH97" s="32"/>
      <c r="BI97" s="32"/>
      <c r="BJ97" s="32"/>
      <c r="BK97" s="32"/>
      <c r="BL97" s="32"/>
      <c r="BM97" s="32"/>
      <c r="BN97" s="32"/>
      <c r="BO97" s="32">
        <v>95.5</v>
      </c>
      <c r="BP97" s="32">
        <v>67.5</v>
      </c>
      <c r="BQ97" s="32">
        <v>80</v>
      </c>
      <c r="BR97" s="32">
        <v>28</v>
      </c>
      <c r="BS97" s="32">
        <v>5</v>
      </c>
      <c r="BT97" s="32">
        <v>9</v>
      </c>
      <c r="BU97" s="32">
        <v>1.5</v>
      </c>
      <c r="BV97" s="32">
        <v>102</v>
      </c>
      <c r="BW97" s="32">
        <v>67.5</v>
      </c>
      <c r="BX97" s="32">
        <v>79</v>
      </c>
      <c r="BY97" s="32">
        <v>34.5</v>
      </c>
      <c r="BZ97" s="32">
        <v>-26</v>
      </c>
      <c r="CA97" s="32">
        <v>-20.5</v>
      </c>
      <c r="CB97" s="32">
        <v>-7.5</v>
      </c>
      <c r="CC97" s="13">
        <v>6</v>
      </c>
      <c r="CD97" s="13">
        <v>4.7</v>
      </c>
      <c r="CE97" s="58">
        <v>28</v>
      </c>
      <c r="CF97" s="32">
        <v>28.5</v>
      </c>
      <c r="CG97" s="32"/>
      <c r="CH97" s="32"/>
      <c r="CI97" s="32">
        <v>135</v>
      </c>
      <c r="CJ97" s="56">
        <v>84</v>
      </c>
      <c r="CK97" s="32">
        <v>86.5</v>
      </c>
      <c r="CL97" s="32">
        <v>98</v>
      </c>
      <c r="CM97" s="44">
        <v>8.6999999999999993</v>
      </c>
      <c r="CN97" s="44">
        <v>5.6</v>
      </c>
      <c r="CO97" s="44">
        <v>94</v>
      </c>
    </row>
    <row r="98" spans="1:93" x14ac:dyDescent="0.25">
      <c r="A98" s="13" t="s">
        <v>228</v>
      </c>
      <c r="B98" s="13">
        <v>0</v>
      </c>
      <c r="C98" s="30"/>
      <c r="D98" s="31">
        <v>14.2</v>
      </c>
      <c r="E98" s="31">
        <v>165</v>
      </c>
      <c r="F98" s="31">
        <v>59.8</v>
      </c>
      <c r="G98" s="31">
        <f t="shared" si="18"/>
        <v>21.96510560146924</v>
      </c>
      <c r="H98" s="32">
        <v>0</v>
      </c>
      <c r="I98" s="31">
        <v>71</v>
      </c>
      <c r="J98" s="32">
        <v>0</v>
      </c>
      <c r="M98" s="33">
        <f t="shared" si="20"/>
        <v>0.4303030303030303</v>
      </c>
      <c r="N98" s="32">
        <v>0</v>
      </c>
      <c r="O98" s="31">
        <v>8</v>
      </c>
      <c r="P98" s="13">
        <v>4</v>
      </c>
      <c r="Q98" s="13">
        <v>4</v>
      </c>
      <c r="R98" s="13">
        <v>147</v>
      </c>
      <c r="S98" s="13">
        <v>82</v>
      </c>
      <c r="T98" s="13">
        <v>104</v>
      </c>
      <c r="U98" s="13">
        <v>65</v>
      </c>
      <c r="V98" s="13">
        <v>2</v>
      </c>
      <c r="W98" s="13">
        <v>2</v>
      </c>
      <c r="X98" s="13">
        <v>132</v>
      </c>
      <c r="Y98" s="13">
        <v>69</v>
      </c>
      <c r="Z98" s="32">
        <f t="shared" si="21"/>
        <v>89.978999999999999</v>
      </c>
      <c r="AA98" s="13">
        <v>63</v>
      </c>
      <c r="AB98" s="13" t="s">
        <v>55</v>
      </c>
      <c r="AC98" s="13" t="s">
        <v>55</v>
      </c>
      <c r="AD98" s="13" t="s">
        <v>55</v>
      </c>
      <c r="AE98" s="13" t="s">
        <v>55</v>
      </c>
      <c r="AF98" s="13">
        <v>9.9</v>
      </c>
      <c r="AG98" s="13">
        <v>81</v>
      </c>
      <c r="AH98" s="13">
        <v>46.8</v>
      </c>
      <c r="AI98" s="31">
        <f t="shared" si="22"/>
        <v>47.159399999999998</v>
      </c>
      <c r="AJ98" s="13">
        <v>141.62799999999999</v>
      </c>
      <c r="AK98" s="33">
        <f t="shared" si="23"/>
        <v>23.604666666666663</v>
      </c>
      <c r="AL98" s="13">
        <v>4.5</v>
      </c>
      <c r="AM98" s="13">
        <v>0</v>
      </c>
      <c r="AN98" s="34">
        <v>0</v>
      </c>
      <c r="AO98" s="33">
        <f t="shared" si="24"/>
        <v>4.720933333333333</v>
      </c>
      <c r="AP98" s="13">
        <v>3.63</v>
      </c>
      <c r="AQ98" s="13">
        <v>0.62</v>
      </c>
      <c r="AR98" s="34">
        <v>0</v>
      </c>
      <c r="AS98" s="1">
        <v>1.56</v>
      </c>
      <c r="AT98" s="1">
        <v>0</v>
      </c>
      <c r="AU98" s="33">
        <v>1.7881818181818181</v>
      </c>
      <c r="AV98" s="13">
        <v>0.3</v>
      </c>
      <c r="AW98" s="31">
        <f t="shared" si="25"/>
        <v>3</v>
      </c>
      <c r="AX98" s="32">
        <v>1</v>
      </c>
      <c r="AY98" s="32">
        <v>142.30000000000001</v>
      </c>
      <c r="AZ98" s="31">
        <v>4.97</v>
      </c>
      <c r="BA98" s="32">
        <v>92.12</v>
      </c>
      <c r="BB98" s="31">
        <v>4.12</v>
      </c>
      <c r="BC98" s="32">
        <v>71.59</v>
      </c>
      <c r="BD98" s="32">
        <v>47.3</v>
      </c>
      <c r="BE98" s="32">
        <v>138.21</v>
      </c>
      <c r="BF98" s="32">
        <v>33.22</v>
      </c>
      <c r="BG98" s="32">
        <v>15.1</v>
      </c>
      <c r="BH98" s="32"/>
      <c r="BI98" s="32"/>
      <c r="BJ98" s="32"/>
      <c r="BK98" s="32"/>
      <c r="BL98" s="32"/>
      <c r="BM98" s="32"/>
      <c r="BN98" s="32"/>
      <c r="BO98" s="32">
        <v>105</v>
      </c>
      <c r="BP98" s="32">
        <v>70</v>
      </c>
      <c r="BQ98" s="32">
        <v>85.5</v>
      </c>
      <c r="BR98" s="32">
        <v>35</v>
      </c>
      <c r="BS98" s="32">
        <v>-14.5</v>
      </c>
      <c r="BT98" s="32">
        <v>-12.5</v>
      </c>
      <c r="BU98" s="32">
        <v>-5</v>
      </c>
      <c r="BV98" s="32">
        <v>114.5</v>
      </c>
      <c r="BW98" s="32">
        <v>70</v>
      </c>
      <c r="BX98" s="32">
        <v>85</v>
      </c>
      <c r="BY98" s="32">
        <v>44.5</v>
      </c>
      <c r="BZ98" s="32">
        <v>-23</v>
      </c>
      <c r="CA98" s="32">
        <v>-22</v>
      </c>
      <c r="CB98" s="32">
        <v>-8.5</v>
      </c>
      <c r="CC98" s="13">
        <v>8.6</v>
      </c>
      <c r="CD98" s="13">
        <v>5.5</v>
      </c>
      <c r="CE98" s="58">
        <v>36</v>
      </c>
      <c r="CF98" s="32">
        <v>37.5</v>
      </c>
      <c r="CG98" s="32"/>
      <c r="CH98" s="32"/>
      <c r="CI98" s="32">
        <v>147</v>
      </c>
      <c r="CJ98" s="56">
        <v>79</v>
      </c>
      <c r="CK98" s="32">
        <v>76.5</v>
      </c>
      <c r="CL98" s="32">
        <v>138.5</v>
      </c>
      <c r="CM98" s="44">
        <v>8.1</v>
      </c>
      <c r="CN98" s="44">
        <v>4.9000000000000004</v>
      </c>
      <c r="CO98" s="44">
        <v>91</v>
      </c>
    </row>
    <row r="99" spans="1:93" x14ac:dyDescent="0.25">
      <c r="A99" s="13" t="s">
        <v>229</v>
      </c>
      <c r="B99" s="13">
        <v>0</v>
      </c>
      <c r="C99" s="30"/>
      <c r="D99" s="31">
        <v>14</v>
      </c>
      <c r="E99" s="31">
        <v>155.9</v>
      </c>
      <c r="F99" s="31">
        <v>47.8</v>
      </c>
      <c r="G99" s="31">
        <f t="shared" si="18"/>
        <v>19.666888982057458</v>
      </c>
      <c r="H99" s="32">
        <v>0</v>
      </c>
      <c r="I99" s="31">
        <v>73.5</v>
      </c>
      <c r="J99" s="32">
        <v>1</v>
      </c>
      <c r="M99" s="33">
        <f t="shared" si="20"/>
        <v>0.47145606157793457</v>
      </c>
      <c r="N99" s="32">
        <v>0</v>
      </c>
      <c r="O99" s="31">
        <v>9.1999999999999993</v>
      </c>
      <c r="P99" s="13">
        <v>4</v>
      </c>
      <c r="Q99" s="13">
        <v>4</v>
      </c>
      <c r="R99" s="13">
        <v>120</v>
      </c>
      <c r="S99" s="13">
        <v>69</v>
      </c>
      <c r="T99" s="13">
        <v>86</v>
      </c>
      <c r="U99" s="13">
        <v>51</v>
      </c>
      <c r="V99" s="13">
        <v>0</v>
      </c>
      <c r="W99" s="13">
        <v>1</v>
      </c>
      <c r="X99" s="13">
        <v>109</v>
      </c>
      <c r="Y99" s="13">
        <v>59</v>
      </c>
      <c r="Z99" s="32">
        <f t="shared" si="21"/>
        <v>75.650000000000006</v>
      </c>
      <c r="AA99" s="13">
        <v>50</v>
      </c>
      <c r="AB99" s="13">
        <v>107</v>
      </c>
      <c r="AC99" s="13">
        <v>64</v>
      </c>
      <c r="AD99" s="13">
        <v>78</v>
      </c>
      <c r="AE99" s="13">
        <v>43</v>
      </c>
      <c r="AF99" s="13">
        <v>10</v>
      </c>
      <c r="AG99" s="13">
        <v>83</v>
      </c>
      <c r="AH99" s="13">
        <v>46.8</v>
      </c>
      <c r="AI99" s="31">
        <f t="shared" si="22"/>
        <v>49.807400000000001</v>
      </c>
      <c r="AJ99" s="13">
        <v>15.167999999999999</v>
      </c>
      <c r="AK99" s="33">
        <f t="shared" si="23"/>
        <v>2.528</v>
      </c>
      <c r="AL99" s="13">
        <v>4.3</v>
      </c>
      <c r="AM99" s="13">
        <v>0</v>
      </c>
      <c r="AN99" s="34">
        <v>0</v>
      </c>
      <c r="AO99" s="33">
        <f t="shared" si="24"/>
        <v>0.48312888888888889</v>
      </c>
      <c r="AP99" s="13">
        <v>4.3099999999999996</v>
      </c>
      <c r="AQ99" s="13">
        <v>0.83</v>
      </c>
      <c r="AR99" s="34">
        <v>0</v>
      </c>
      <c r="AS99" s="1">
        <v>1.5</v>
      </c>
      <c r="AT99" s="1">
        <v>0</v>
      </c>
      <c r="AU99" s="33">
        <v>2.4327272727272726</v>
      </c>
      <c r="AV99" s="8">
        <v>5.9</v>
      </c>
      <c r="AW99" s="31">
        <f t="shared" si="25"/>
        <v>59</v>
      </c>
      <c r="AX99" s="32">
        <v>2</v>
      </c>
      <c r="AY99" s="32">
        <v>139.63999999999999</v>
      </c>
      <c r="AZ99" s="31">
        <v>4.6399999999999997</v>
      </c>
      <c r="BA99" s="32">
        <v>51.79</v>
      </c>
      <c r="BB99" s="31">
        <v>3.5</v>
      </c>
      <c r="BC99" s="32">
        <v>68.36</v>
      </c>
      <c r="BD99" s="32">
        <v>40.200000000000003</v>
      </c>
      <c r="BE99" s="32">
        <v>252.38</v>
      </c>
      <c r="BF99" s="32">
        <v>18.61</v>
      </c>
      <c r="BG99" s="32">
        <v>6.5</v>
      </c>
      <c r="BH99" s="32"/>
      <c r="BI99" s="32"/>
      <c r="BJ99" s="32"/>
      <c r="BK99" s="32"/>
      <c r="BL99" s="32"/>
      <c r="BM99" s="32"/>
      <c r="BN99" s="32"/>
      <c r="BO99" s="32">
        <v>89.5</v>
      </c>
      <c r="BP99" s="32">
        <v>61</v>
      </c>
      <c r="BQ99" s="32">
        <v>75.5</v>
      </c>
      <c r="BR99" s="32">
        <v>28.5</v>
      </c>
      <c r="BS99" s="32">
        <v>3.5</v>
      </c>
      <c r="BT99" s="32">
        <v>8.5</v>
      </c>
      <c r="BU99" s="32">
        <v>1</v>
      </c>
      <c r="BV99" s="32">
        <v>96.5</v>
      </c>
      <c r="BW99" s="32">
        <v>61</v>
      </c>
      <c r="BX99" s="32">
        <v>77</v>
      </c>
      <c r="BY99" s="32">
        <v>35.5</v>
      </c>
      <c r="BZ99" s="32">
        <v>-2.5</v>
      </c>
      <c r="CA99" s="32">
        <v>1</v>
      </c>
      <c r="CB99" s="32">
        <v>-1</v>
      </c>
      <c r="CC99" s="13">
        <v>6.3</v>
      </c>
      <c r="CD99" s="13">
        <v>4.4000000000000004</v>
      </c>
      <c r="CE99" s="58"/>
      <c r="CF99" s="32">
        <v>29.5</v>
      </c>
      <c r="CG99" s="32"/>
      <c r="CH99" s="32"/>
      <c r="CI99" s="32">
        <v>141.5</v>
      </c>
      <c r="CJ99" s="56">
        <v>85</v>
      </c>
      <c r="CK99" s="32">
        <v>82</v>
      </c>
      <c r="CL99" s="32">
        <v>110.5</v>
      </c>
      <c r="CM99" s="44">
        <v>7.8</v>
      </c>
      <c r="CN99" s="44">
        <v>5.4</v>
      </c>
      <c r="CO99" s="44">
        <v>107</v>
      </c>
    </row>
    <row r="100" spans="1:93" x14ac:dyDescent="0.25">
      <c r="A100" s="13" t="s">
        <v>230</v>
      </c>
      <c r="B100" s="13">
        <v>0</v>
      </c>
      <c r="C100" s="30"/>
      <c r="D100" s="31">
        <v>14</v>
      </c>
      <c r="E100" s="31">
        <v>172</v>
      </c>
      <c r="F100" s="31">
        <v>63</v>
      </c>
      <c r="G100" s="31">
        <f t="shared" si="18"/>
        <v>21.295294753921041</v>
      </c>
      <c r="H100" s="32">
        <v>0</v>
      </c>
      <c r="I100" s="31">
        <v>74.5</v>
      </c>
      <c r="J100" s="32">
        <v>1</v>
      </c>
      <c r="M100" s="33">
        <f t="shared" si="20"/>
        <v>0.43313953488372092</v>
      </c>
      <c r="N100" s="32">
        <v>0</v>
      </c>
      <c r="O100" s="31">
        <v>12</v>
      </c>
      <c r="P100" s="13">
        <v>5</v>
      </c>
      <c r="Q100" s="13">
        <v>4</v>
      </c>
      <c r="R100" s="13">
        <v>131</v>
      </c>
      <c r="S100" s="13">
        <v>80</v>
      </c>
      <c r="T100" s="13">
        <v>97</v>
      </c>
      <c r="U100" s="13">
        <v>51</v>
      </c>
      <c r="V100" s="13">
        <v>1</v>
      </c>
      <c r="W100" s="13">
        <v>2</v>
      </c>
      <c r="X100" s="13">
        <v>123</v>
      </c>
      <c r="Y100" s="13">
        <v>56</v>
      </c>
      <c r="Z100" s="32">
        <f t="shared" si="21"/>
        <v>78.311000000000007</v>
      </c>
      <c r="AA100" s="13">
        <v>67</v>
      </c>
      <c r="AB100" s="13">
        <v>126</v>
      </c>
      <c r="AC100" s="13">
        <v>80</v>
      </c>
      <c r="AD100" s="13">
        <v>95</v>
      </c>
      <c r="AE100" s="13">
        <v>46</v>
      </c>
      <c r="AF100" s="13">
        <v>8.5</v>
      </c>
      <c r="AG100" s="13">
        <v>66</v>
      </c>
      <c r="AH100" s="13">
        <v>41.8</v>
      </c>
      <c r="AI100" s="31">
        <f t="shared" si="22"/>
        <v>44.399000000000001</v>
      </c>
      <c r="AJ100" s="13" t="s">
        <v>55</v>
      </c>
      <c r="AK100" s="33"/>
      <c r="AL100" s="13">
        <v>4.9000000000000004</v>
      </c>
      <c r="AM100" s="13">
        <v>0</v>
      </c>
      <c r="AN100" s="34">
        <v>0</v>
      </c>
      <c r="AO100" s="33">
        <f t="shared" si="24"/>
        <v>0</v>
      </c>
      <c r="AP100" s="13">
        <v>4.0599999999999996</v>
      </c>
      <c r="AQ100" s="13">
        <v>0.55000000000000004</v>
      </c>
      <c r="AR100" s="34">
        <v>0</v>
      </c>
      <c r="AS100" s="1">
        <v>1.72</v>
      </c>
      <c r="AT100" s="1">
        <v>0</v>
      </c>
      <c r="AU100" s="33">
        <v>2.09</v>
      </c>
      <c r="AV100" s="13">
        <v>0.4</v>
      </c>
      <c r="AW100" s="31">
        <f t="shared" si="25"/>
        <v>4</v>
      </c>
      <c r="AX100" s="32">
        <v>2</v>
      </c>
      <c r="AY100" s="32">
        <v>137.94999999999999</v>
      </c>
      <c r="AZ100" s="31">
        <v>5.01</v>
      </c>
      <c r="BA100" s="32">
        <v>66.34</v>
      </c>
      <c r="BB100" s="31">
        <v>4.87</v>
      </c>
      <c r="BC100" s="32">
        <v>68.16</v>
      </c>
      <c r="BD100" s="32">
        <v>42.34</v>
      </c>
      <c r="BE100" s="32">
        <v>281.91000000000003</v>
      </c>
      <c r="BF100" s="32">
        <v>23.16</v>
      </c>
      <c r="BG100" s="32">
        <v>17.97</v>
      </c>
      <c r="BH100" s="32"/>
      <c r="BI100" s="32"/>
      <c r="BJ100" s="32"/>
      <c r="BK100" s="32"/>
      <c r="BL100" s="32"/>
      <c r="BM100" s="32"/>
      <c r="BN100" s="32"/>
      <c r="BO100" s="32">
        <v>95</v>
      </c>
      <c r="BP100" s="32">
        <v>57</v>
      </c>
      <c r="BQ100" s="32">
        <v>71</v>
      </c>
      <c r="BR100" s="32">
        <v>38</v>
      </c>
      <c r="BS100" s="32">
        <v>-22.5</v>
      </c>
      <c r="BT100" s="32">
        <v>-17.5</v>
      </c>
      <c r="BU100" s="32">
        <v>-8.5</v>
      </c>
      <c r="BV100" s="32">
        <v>104</v>
      </c>
      <c r="BW100" s="32">
        <v>56</v>
      </c>
      <c r="BX100" s="32">
        <v>75</v>
      </c>
      <c r="BY100" s="32">
        <v>48</v>
      </c>
      <c r="BZ100" s="32">
        <v>-17</v>
      </c>
      <c r="CA100" s="32">
        <v>-13.5</v>
      </c>
      <c r="CB100" s="32">
        <v>-6.5</v>
      </c>
      <c r="CC100" s="13">
        <v>7.1</v>
      </c>
      <c r="CD100" s="13">
        <v>5</v>
      </c>
      <c r="CE100" s="58">
        <v>38</v>
      </c>
      <c r="CF100" s="32">
        <v>39</v>
      </c>
      <c r="CG100" s="32"/>
      <c r="CH100" s="32"/>
      <c r="CI100" s="32">
        <v>148</v>
      </c>
      <c r="CJ100" s="56">
        <v>86</v>
      </c>
      <c r="CK100" s="32">
        <v>82.5</v>
      </c>
      <c r="CL100" s="32">
        <v>96.5</v>
      </c>
      <c r="CM100" s="44">
        <v>7</v>
      </c>
      <c r="CN100" s="44">
        <v>4</v>
      </c>
      <c r="CO100" s="44">
        <v>79</v>
      </c>
    </row>
    <row r="101" spans="1:93" x14ac:dyDescent="0.25">
      <c r="A101" s="13" t="s">
        <v>231</v>
      </c>
      <c r="B101" s="13">
        <v>0</v>
      </c>
      <c r="C101" s="30"/>
      <c r="D101" s="31">
        <v>13.9</v>
      </c>
      <c r="E101" s="31">
        <v>171</v>
      </c>
      <c r="F101" s="31">
        <v>57</v>
      </c>
      <c r="G101" s="31">
        <f t="shared" si="18"/>
        <v>19.493177387914233</v>
      </c>
      <c r="H101" s="32">
        <v>0</v>
      </c>
      <c r="I101" s="31">
        <v>70.5</v>
      </c>
      <c r="J101" s="32">
        <v>0</v>
      </c>
      <c r="M101" s="33">
        <f t="shared" si="20"/>
        <v>0.41228070175438597</v>
      </c>
      <c r="N101" s="32">
        <v>0</v>
      </c>
      <c r="O101" s="31">
        <v>8.1999999999999993</v>
      </c>
      <c r="P101" s="13">
        <v>4</v>
      </c>
      <c r="Q101" s="13">
        <v>4</v>
      </c>
      <c r="R101" s="13">
        <v>129</v>
      </c>
      <c r="S101" s="13">
        <v>80</v>
      </c>
      <c r="T101" s="13">
        <v>96</v>
      </c>
      <c r="U101" s="13">
        <v>49</v>
      </c>
      <c r="V101" s="13">
        <v>0</v>
      </c>
      <c r="W101" s="13">
        <v>2</v>
      </c>
      <c r="X101" s="13">
        <v>126</v>
      </c>
      <c r="Y101" s="13">
        <v>65</v>
      </c>
      <c r="Z101" s="32">
        <f t="shared" si="21"/>
        <v>85.313000000000002</v>
      </c>
      <c r="AA101" s="13">
        <v>61</v>
      </c>
      <c r="AB101" s="13" t="s">
        <v>55</v>
      </c>
      <c r="AC101" s="13" t="s">
        <v>55</v>
      </c>
      <c r="AD101" s="13" t="s">
        <v>55</v>
      </c>
      <c r="AE101" s="13" t="s">
        <v>55</v>
      </c>
      <c r="AF101" s="13">
        <v>12</v>
      </c>
      <c r="AG101" s="13">
        <v>106</v>
      </c>
      <c r="AH101" s="13">
        <v>53.7</v>
      </c>
      <c r="AI101" s="31">
        <f t="shared" si="22"/>
        <v>51.261000000000003</v>
      </c>
      <c r="AJ101" s="13">
        <v>24.29</v>
      </c>
      <c r="AK101" s="33">
        <f t="shared" si="23"/>
        <v>4.0483333333333329</v>
      </c>
      <c r="AL101" s="13">
        <v>4.9000000000000004</v>
      </c>
      <c r="AM101" s="13">
        <v>0</v>
      </c>
      <c r="AN101" s="34">
        <v>0</v>
      </c>
      <c r="AO101" s="33">
        <f t="shared" si="24"/>
        <v>0.88163703703703689</v>
      </c>
      <c r="AP101" s="13">
        <v>3.61</v>
      </c>
      <c r="AQ101" s="13">
        <v>0.8</v>
      </c>
      <c r="AR101" s="34">
        <v>0</v>
      </c>
      <c r="AS101" s="1">
        <v>1.57</v>
      </c>
      <c r="AT101" s="1">
        <v>0</v>
      </c>
      <c r="AU101" s="33">
        <v>1.6763636363636363</v>
      </c>
      <c r="AV101" s="13" t="s">
        <v>62</v>
      </c>
      <c r="AW101" s="13" t="s">
        <v>62</v>
      </c>
      <c r="AX101" s="32">
        <v>0</v>
      </c>
      <c r="AY101" s="32">
        <v>128.36000000000001</v>
      </c>
      <c r="AZ101" s="31">
        <v>3.88</v>
      </c>
      <c r="BA101" s="32">
        <v>59.1</v>
      </c>
      <c r="BB101" s="31">
        <v>4.6100000000000003</v>
      </c>
      <c r="BC101" s="32">
        <v>68.02</v>
      </c>
      <c r="BD101" s="32">
        <v>40.159999999999997</v>
      </c>
      <c r="BE101" s="32">
        <v>233.85</v>
      </c>
      <c r="BF101" s="32">
        <v>17.78</v>
      </c>
      <c r="BG101" s="32">
        <v>9.0299999999999994</v>
      </c>
      <c r="BH101" s="32"/>
      <c r="BI101" s="32"/>
      <c r="BJ101" s="32"/>
      <c r="BK101" s="32"/>
      <c r="BL101" s="32"/>
      <c r="BM101" s="32"/>
      <c r="BN101" s="32"/>
      <c r="BO101" s="32">
        <v>99.5</v>
      </c>
      <c r="BP101" s="32">
        <v>66</v>
      </c>
      <c r="BQ101" s="32">
        <v>74.5</v>
      </c>
      <c r="BR101" s="32">
        <v>33.5</v>
      </c>
      <c r="BS101" s="32">
        <v>-33.5</v>
      </c>
      <c r="BT101" s="32">
        <v>-33</v>
      </c>
      <c r="BU101" s="32">
        <v>-11.5</v>
      </c>
      <c r="BV101" s="32">
        <v>108</v>
      </c>
      <c r="BW101" s="32">
        <v>65.5</v>
      </c>
      <c r="BX101" s="32">
        <v>80</v>
      </c>
      <c r="BY101" s="32">
        <v>42.5</v>
      </c>
      <c r="BZ101" s="32">
        <v>-29</v>
      </c>
      <c r="CA101" s="32">
        <v>-26</v>
      </c>
      <c r="CB101" s="32">
        <v>-9.5</v>
      </c>
      <c r="CC101" s="13">
        <v>7.5</v>
      </c>
      <c r="CD101" s="13">
        <v>4.7</v>
      </c>
      <c r="CE101" s="58"/>
      <c r="CF101" s="32">
        <v>35.5</v>
      </c>
      <c r="CG101" s="32"/>
      <c r="CH101" s="32"/>
      <c r="CI101" s="32">
        <v>117.5</v>
      </c>
      <c r="CJ101" s="56">
        <v>75</v>
      </c>
      <c r="CK101" s="32">
        <v>76.5</v>
      </c>
      <c r="CL101" s="32">
        <v>135</v>
      </c>
      <c r="CM101" s="44">
        <v>7.7</v>
      </c>
      <c r="CN101" s="44">
        <v>4.5999999999999996</v>
      </c>
      <c r="CO101" s="44">
        <v>87</v>
      </c>
    </row>
    <row r="102" spans="1:93" x14ac:dyDescent="0.25">
      <c r="A102" s="13" t="s">
        <v>232</v>
      </c>
      <c r="B102" s="13">
        <v>0</v>
      </c>
      <c r="C102" s="30"/>
      <c r="D102" s="31">
        <v>14.2</v>
      </c>
      <c r="E102" s="31">
        <v>147.30000000000001</v>
      </c>
      <c r="F102" s="31">
        <v>42.7</v>
      </c>
      <c r="G102" s="31">
        <f t="shared" si="18"/>
        <v>19.679877072205791</v>
      </c>
      <c r="H102" s="32">
        <v>0</v>
      </c>
      <c r="I102" s="31">
        <v>65</v>
      </c>
      <c r="J102" s="32">
        <v>0</v>
      </c>
      <c r="M102" s="33">
        <f t="shared" si="20"/>
        <v>0.4412763068567549</v>
      </c>
      <c r="N102" s="32">
        <v>0</v>
      </c>
      <c r="O102" s="31">
        <v>13.5</v>
      </c>
      <c r="P102" s="13">
        <v>4</v>
      </c>
      <c r="Q102" s="13">
        <v>4</v>
      </c>
      <c r="R102" s="13">
        <v>117</v>
      </c>
      <c r="S102" s="13">
        <v>54</v>
      </c>
      <c r="T102" s="13">
        <v>75</v>
      </c>
      <c r="U102" s="13">
        <v>63</v>
      </c>
      <c r="V102" s="13">
        <v>0</v>
      </c>
      <c r="W102" s="13">
        <v>0</v>
      </c>
      <c r="X102" s="13">
        <v>111</v>
      </c>
      <c r="Y102" s="13">
        <v>65</v>
      </c>
      <c r="Z102" s="32">
        <f t="shared" si="21"/>
        <v>80.317999999999998</v>
      </c>
      <c r="AA102" s="13">
        <v>46</v>
      </c>
      <c r="AB102" s="13">
        <v>96</v>
      </c>
      <c r="AC102" s="13">
        <v>67</v>
      </c>
      <c r="AD102" s="13">
        <v>77</v>
      </c>
      <c r="AE102" s="13">
        <v>29</v>
      </c>
      <c r="AF102" s="13">
        <v>10</v>
      </c>
      <c r="AG102" s="13">
        <v>83</v>
      </c>
      <c r="AH102" s="13">
        <v>46.8</v>
      </c>
      <c r="AI102" s="31">
        <f t="shared" si="22"/>
        <v>50.812100000000001</v>
      </c>
      <c r="AJ102" s="13">
        <v>38.975999999999999</v>
      </c>
      <c r="AK102" s="33">
        <f t="shared" si="23"/>
        <v>6.4959999999999996</v>
      </c>
      <c r="AL102" s="13" t="s">
        <v>55</v>
      </c>
      <c r="AM102" s="13" t="s">
        <v>55</v>
      </c>
      <c r="AN102" s="34" t="s">
        <v>55</v>
      </c>
      <c r="AO102" s="33"/>
      <c r="AP102" s="13">
        <v>4.04</v>
      </c>
      <c r="AQ102" s="13">
        <v>0.66</v>
      </c>
      <c r="AR102" s="34">
        <v>0</v>
      </c>
      <c r="AT102" s="34"/>
      <c r="AU102" s="33"/>
      <c r="AV102" s="13">
        <v>0.4</v>
      </c>
      <c r="AW102" s="31">
        <f>AV102*10</f>
        <v>4</v>
      </c>
      <c r="AX102" s="32">
        <v>2</v>
      </c>
      <c r="AY102" s="32">
        <v>144.97</v>
      </c>
      <c r="AZ102" s="31">
        <v>5.01</v>
      </c>
      <c r="BA102" s="32">
        <v>71.09</v>
      </c>
      <c r="BB102" s="31">
        <v>4.88</v>
      </c>
      <c r="BC102" s="32">
        <v>81.13</v>
      </c>
      <c r="BD102" s="32">
        <v>49.4</v>
      </c>
      <c r="BE102" s="32">
        <v>206.19</v>
      </c>
      <c r="BF102" s="32">
        <v>19.190000000000001</v>
      </c>
      <c r="BG102" s="32">
        <v>13.87</v>
      </c>
      <c r="BH102" s="32"/>
      <c r="BI102" s="32"/>
      <c r="BJ102" s="32"/>
      <c r="BK102" s="32"/>
      <c r="BL102" s="32"/>
      <c r="BM102" s="32"/>
      <c r="BN102" s="32"/>
      <c r="BO102" s="32">
        <v>91.5</v>
      </c>
      <c r="BP102" s="32">
        <v>66</v>
      </c>
      <c r="BQ102" s="32">
        <v>79</v>
      </c>
      <c r="BR102" s="32">
        <v>25.5</v>
      </c>
      <c r="BS102" s="32">
        <v>-2.5</v>
      </c>
      <c r="BT102" s="32">
        <v>-7.5</v>
      </c>
      <c r="BU102" s="32">
        <v>-0.5</v>
      </c>
      <c r="BV102" s="32">
        <v>95</v>
      </c>
      <c r="BW102" s="32">
        <v>66</v>
      </c>
      <c r="BX102" s="32">
        <v>78</v>
      </c>
      <c r="BY102" s="32">
        <v>29</v>
      </c>
      <c r="BZ102" s="32">
        <v>10</v>
      </c>
      <c r="CA102" s="32">
        <v>4.5</v>
      </c>
      <c r="CB102" s="32">
        <v>2.5</v>
      </c>
      <c r="CC102" s="13">
        <v>6.2</v>
      </c>
      <c r="CD102" s="13">
        <v>5.9</v>
      </c>
      <c r="CE102" s="58">
        <v>25</v>
      </c>
      <c r="CF102" s="32">
        <v>23.5</v>
      </c>
      <c r="CG102" s="32"/>
      <c r="CH102" s="32"/>
      <c r="CI102" s="32">
        <v>122.5</v>
      </c>
      <c r="CJ102" s="56">
        <v>65</v>
      </c>
      <c r="CK102" s="32">
        <v>64</v>
      </c>
      <c r="CL102" s="32">
        <v>170</v>
      </c>
      <c r="CM102" s="44">
        <v>4.0999999999999996</v>
      </c>
      <c r="CN102" s="44">
        <v>3.1</v>
      </c>
      <c r="CO102" s="44">
        <v>58</v>
      </c>
    </row>
    <row r="103" spans="1:93" x14ac:dyDescent="0.25">
      <c r="A103" s="13" t="s">
        <v>233</v>
      </c>
      <c r="B103" s="13">
        <v>0</v>
      </c>
      <c r="C103" s="30"/>
      <c r="D103" s="31">
        <v>14.7</v>
      </c>
      <c r="E103" s="31">
        <v>152.5</v>
      </c>
      <c r="F103" s="31">
        <v>42</v>
      </c>
      <c r="G103" s="31">
        <f t="shared" si="18"/>
        <v>18.059661381349102</v>
      </c>
      <c r="H103" s="32">
        <v>0</v>
      </c>
      <c r="I103" s="31">
        <v>64</v>
      </c>
      <c r="J103" s="32">
        <v>0</v>
      </c>
      <c r="M103" s="33">
        <f t="shared" si="20"/>
        <v>0.41967213114754098</v>
      </c>
      <c r="N103" s="32">
        <v>0</v>
      </c>
      <c r="O103" s="31">
        <v>12</v>
      </c>
      <c r="P103" s="13">
        <v>4</v>
      </c>
      <c r="Q103" s="13">
        <v>4</v>
      </c>
      <c r="R103" s="13">
        <v>115</v>
      </c>
      <c r="S103" s="13">
        <v>68</v>
      </c>
      <c r="T103" s="13">
        <v>84</v>
      </c>
      <c r="U103" s="13">
        <v>47</v>
      </c>
      <c r="V103" s="13">
        <v>0</v>
      </c>
      <c r="W103" s="13">
        <v>1</v>
      </c>
      <c r="X103" s="13">
        <v>115</v>
      </c>
      <c r="Y103" s="13">
        <v>54</v>
      </c>
      <c r="Z103" s="32">
        <f t="shared" si="21"/>
        <v>74.313000000000002</v>
      </c>
      <c r="AA103" s="13">
        <v>61</v>
      </c>
      <c r="AB103" s="13">
        <v>113</v>
      </c>
      <c r="AC103" s="13">
        <v>72</v>
      </c>
      <c r="AD103" s="13">
        <v>86</v>
      </c>
      <c r="AE103" s="13">
        <v>41</v>
      </c>
      <c r="AF103" s="13">
        <v>11</v>
      </c>
      <c r="AG103" s="13">
        <v>94</v>
      </c>
      <c r="AH103" s="13">
        <v>50.2</v>
      </c>
      <c r="AI103" s="31">
        <f t="shared" si="22"/>
        <v>52.512</v>
      </c>
      <c r="AJ103" s="13">
        <v>34.311999999999998</v>
      </c>
      <c r="AK103" s="33">
        <f t="shared" si="23"/>
        <v>5.7186666666666666</v>
      </c>
      <c r="AL103" s="13">
        <v>4.9000000000000004</v>
      </c>
      <c r="AM103" s="13">
        <v>0</v>
      </c>
      <c r="AN103" s="34">
        <v>0</v>
      </c>
      <c r="AO103" s="33">
        <f t="shared" si="24"/>
        <v>1.2453985185185186</v>
      </c>
      <c r="AP103" s="13">
        <v>3.77</v>
      </c>
      <c r="AQ103" s="13">
        <v>0.83</v>
      </c>
      <c r="AR103" s="34">
        <v>0</v>
      </c>
      <c r="AS103" s="1">
        <v>1.43</v>
      </c>
      <c r="AT103" s="1">
        <v>0</v>
      </c>
      <c r="AU103" s="33">
        <v>1.9627272727272727</v>
      </c>
      <c r="AV103" s="13" t="s">
        <v>62</v>
      </c>
      <c r="AW103" s="13" t="s">
        <v>62</v>
      </c>
      <c r="AX103" s="32">
        <v>0</v>
      </c>
      <c r="AY103" s="32">
        <v>125.6</v>
      </c>
      <c r="AZ103" s="31">
        <v>3.68</v>
      </c>
      <c r="BA103" s="32">
        <v>54.98</v>
      </c>
      <c r="BB103" s="31">
        <v>3.23</v>
      </c>
      <c r="BC103" s="32">
        <v>69.95</v>
      </c>
      <c r="BD103" s="32">
        <v>42.85</v>
      </c>
      <c r="BE103" s="32">
        <v>228.73</v>
      </c>
      <c r="BF103" s="32">
        <v>10.76</v>
      </c>
      <c r="BG103" s="32">
        <v>12.1</v>
      </c>
      <c r="BH103" s="32"/>
      <c r="BI103" s="32"/>
      <c r="BJ103" s="32"/>
      <c r="BK103" s="32"/>
      <c r="BL103" s="32"/>
      <c r="BM103" s="32"/>
      <c r="BN103" s="32"/>
      <c r="BO103" s="32">
        <v>90</v>
      </c>
      <c r="BP103" s="32">
        <v>55</v>
      </c>
      <c r="BQ103" s="32">
        <v>63.5</v>
      </c>
      <c r="BR103" s="32">
        <v>35</v>
      </c>
      <c r="BS103" s="32">
        <v>-43.5</v>
      </c>
      <c r="BT103" s="32">
        <v>-44.5</v>
      </c>
      <c r="BU103" s="32">
        <v>-15.5</v>
      </c>
      <c r="BV103" s="32">
        <v>94</v>
      </c>
      <c r="BW103" s="32">
        <v>54</v>
      </c>
      <c r="BX103" s="32">
        <v>71</v>
      </c>
      <c r="BY103" s="32">
        <v>40</v>
      </c>
      <c r="BZ103" s="32">
        <v>4.5</v>
      </c>
      <c r="CA103" s="32">
        <v>3.5</v>
      </c>
      <c r="CB103" s="32">
        <v>1.5</v>
      </c>
      <c r="CC103" s="13">
        <v>5.9</v>
      </c>
      <c r="CD103" s="13">
        <v>4.5</v>
      </c>
      <c r="CE103" s="58"/>
      <c r="CF103" s="32">
        <v>32.5</v>
      </c>
      <c r="CG103" s="32"/>
      <c r="CH103" s="32"/>
      <c r="CI103" s="32">
        <v>114</v>
      </c>
      <c r="CJ103" s="56">
        <v>73</v>
      </c>
      <c r="CK103" s="32">
        <v>73</v>
      </c>
      <c r="CL103" s="32">
        <v>132.5</v>
      </c>
      <c r="CM103" s="44">
        <v>7.6</v>
      </c>
      <c r="CN103" s="44">
        <v>5.0999999999999996</v>
      </c>
      <c r="CO103" s="44">
        <v>80</v>
      </c>
    </row>
    <row r="104" spans="1:93" x14ac:dyDescent="0.25">
      <c r="A104" s="13" t="s">
        <v>234</v>
      </c>
      <c r="B104" s="13">
        <v>0</v>
      </c>
      <c r="C104" s="30"/>
      <c r="D104" s="31">
        <v>14.8</v>
      </c>
      <c r="E104" s="31">
        <v>171.6</v>
      </c>
      <c r="F104" s="31">
        <v>61.4</v>
      </c>
      <c r="G104" s="31">
        <f t="shared" si="18"/>
        <v>20.85133204014323</v>
      </c>
      <c r="H104" s="32">
        <v>0</v>
      </c>
      <c r="I104" s="31">
        <v>71</v>
      </c>
      <c r="J104" s="32">
        <v>0</v>
      </c>
      <c r="M104" s="33">
        <f t="shared" si="20"/>
        <v>0.41375291375291379</v>
      </c>
      <c r="N104" s="32">
        <v>0</v>
      </c>
      <c r="O104" s="31">
        <v>11.2</v>
      </c>
      <c r="P104" s="13">
        <v>5</v>
      </c>
      <c r="Q104" s="13">
        <v>4</v>
      </c>
      <c r="R104" s="13">
        <v>136</v>
      </c>
      <c r="S104" s="13">
        <v>67</v>
      </c>
      <c r="T104" s="13">
        <v>90</v>
      </c>
      <c r="U104" s="13">
        <v>69</v>
      </c>
      <c r="V104" s="13">
        <v>1</v>
      </c>
      <c r="W104" s="13">
        <v>0</v>
      </c>
      <c r="X104" s="13">
        <v>123</v>
      </c>
      <c r="Y104" s="13">
        <v>61</v>
      </c>
      <c r="Z104" s="32">
        <f t="shared" si="21"/>
        <v>81.646000000000001</v>
      </c>
      <c r="AA104" s="13">
        <v>62</v>
      </c>
      <c r="AB104" s="13">
        <v>128</v>
      </c>
      <c r="AC104" s="13">
        <v>77</v>
      </c>
      <c r="AD104" s="13">
        <v>94</v>
      </c>
      <c r="AE104" s="13">
        <v>51</v>
      </c>
      <c r="AF104" s="13">
        <v>9</v>
      </c>
      <c r="AG104" s="13">
        <v>72</v>
      </c>
      <c r="AH104" s="13">
        <v>43.3</v>
      </c>
      <c r="AI104" s="31">
        <f t="shared" si="22"/>
        <v>45.566199999999995</v>
      </c>
      <c r="AJ104" s="13" t="s">
        <v>55</v>
      </c>
      <c r="AK104" s="33"/>
      <c r="AL104" s="13" t="s">
        <v>55</v>
      </c>
      <c r="AM104" s="13" t="s">
        <v>55</v>
      </c>
      <c r="AN104" s="34" t="s">
        <v>55</v>
      </c>
      <c r="AO104" s="33"/>
      <c r="AP104" s="13">
        <v>2.59</v>
      </c>
      <c r="AQ104" s="13">
        <v>0.51</v>
      </c>
      <c r="AR104" s="34">
        <v>0</v>
      </c>
      <c r="AT104" s="34"/>
      <c r="AU104" s="33"/>
      <c r="AV104" s="13" t="s">
        <v>62</v>
      </c>
      <c r="AW104" s="13" t="s">
        <v>62</v>
      </c>
      <c r="AX104" s="32">
        <v>0</v>
      </c>
      <c r="AY104" s="32">
        <v>139.96</v>
      </c>
      <c r="AZ104" s="31">
        <v>4.24</v>
      </c>
      <c r="BA104" s="32">
        <v>90.56</v>
      </c>
      <c r="BB104" s="31">
        <v>4.26</v>
      </c>
      <c r="BC104" s="32">
        <v>71.73</v>
      </c>
      <c r="BD104" s="32">
        <v>44.07</v>
      </c>
      <c r="BE104" s="32">
        <v>175.47</v>
      </c>
      <c r="BF104" s="32">
        <v>27.72</v>
      </c>
      <c r="BG104" s="32">
        <v>13.68</v>
      </c>
      <c r="BH104" s="32"/>
      <c r="BI104" s="32"/>
      <c r="BJ104" s="32"/>
      <c r="BK104" s="32"/>
      <c r="BL104" s="32"/>
      <c r="BM104" s="32"/>
      <c r="BN104" s="32"/>
      <c r="BO104" s="32">
        <v>98.5</v>
      </c>
      <c r="BP104" s="32">
        <v>67</v>
      </c>
      <c r="BQ104" s="32">
        <v>78.5</v>
      </c>
      <c r="BR104" s="32">
        <v>31.5</v>
      </c>
      <c r="BS104" s="32">
        <v>-14.5</v>
      </c>
      <c r="BT104" s="32">
        <v>-4</v>
      </c>
      <c r="BU104" s="32">
        <v>-4.5</v>
      </c>
      <c r="BV104" s="32">
        <v>106.5</v>
      </c>
      <c r="BW104" s="32">
        <v>66</v>
      </c>
      <c r="BX104" s="32">
        <v>80</v>
      </c>
      <c r="BY104" s="32">
        <v>40.5</v>
      </c>
      <c r="BZ104" s="32">
        <v>-29</v>
      </c>
      <c r="CA104" s="32">
        <v>-23</v>
      </c>
      <c r="CB104" s="32">
        <v>-9.5</v>
      </c>
      <c r="CC104" s="13">
        <v>6.8</v>
      </c>
      <c r="CD104" s="13">
        <v>3.5</v>
      </c>
      <c r="CE104" s="58"/>
      <c r="CF104" s="32">
        <v>33</v>
      </c>
      <c r="CG104" s="32"/>
      <c r="CH104" s="32"/>
      <c r="CI104" s="32">
        <v>132</v>
      </c>
      <c r="CJ104" s="56"/>
      <c r="CK104" s="32">
        <v>87</v>
      </c>
      <c r="CL104" s="32">
        <v>89</v>
      </c>
      <c r="CM104" s="44">
        <v>7.3</v>
      </c>
      <c r="CN104" s="44">
        <v>4.3</v>
      </c>
      <c r="CO104" s="44">
        <v>65</v>
      </c>
    </row>
    <row r="105" spans="1:93" x14ac:dyDescent="0.25">
      <c r="A105" s="13" t="s">
        <v>235</v>
      </c>
      <c r="B105" s="13">
        <v>0</v>
      </c>
      <c r="C105" s="30"/>
      <c r="D105" s="31">
        <v>14.6</v>
      </c>
      <c r="E105" s="31">
        <v>180.5</v>
      </c>
      <c r="F105" s="31">
        <v>65.3</v>
      </c>
      <c r="G105" s="31">
        <f t="shared" si="18"/>
        <v>20.042817351002522</v>
      </c>
      <c r="H105" s="32">
        <v>0</v>
      </c>
      <c r="I105" s="31">
        <v>74</v>
      </c>
      <c r="J105" s="32">
        <v>1</v>
      </c>
      <c r="M105" s="33">
        <f t="shared" si="20"/>
        <v>0.4099722991689751</v>
      </c>
      <c r="N105" s="32">
        <v>0</v>
      </c>
      <c r="O105" s="31">
        <v>11</v>
      </c>
      <c r="P105" s="13">
        <v>0</v>
      </c>
      <c r="Q105" s="13">
        <v>4</v>
      </c>
      <c r="R105" s="13">
        <v>124</v>
      </c>
      <c r="S105" s="13">
        <v>74</v>
      </c>
      <c r="T105" s="13">
        <v>91</v>
      </c>
      <c r="U105" s="13">
        <v>50</v>
      </c>
      <c r="V105" s="13">
        <v>0</v>
      </c>
      <c r="W105" s="13">
        <v>2</v>
      </c>
      <c r="X105" s="13">
        <v>123</v>
      </c>
      <c r="Y105" s="13">
        <v>65</v>
      </c>
      <c r="Z105" s="32">
        <f t="shared" si="21"/>
        <v>84.313999999999993</v>
      </c>
      <c r="AA105" s="13">
        <v>58</v>
      </c>
      <c r="AB105" s="13">
        <v>135</v>
      </c>
      <c r="AC105" s="13">
        <v>74</v>
      </c>
      <c r="AD105" s="13">
        <v>94</v>
      </c>
      <c r="AE105" s="13">
        <v>61</v>
      </c>
      <c r="AF105" s="13" t="s">
        <v>55</v>
      </c>
      <c r="AI105" s="31"/>
      <c r="AJ105" s="13">
        <v>54.137</v>
      </c>
      <c r="AK105" s="33">
        <f t="shared" si="23"/>
        <v>9.0228333333333328</v>
      </c>
      <c r="AL105" s="13">
        <v>4.8</v>
      </c>
      <c r="AM105" s="13">
        <v>0</v>
      </c>
      <c r="AN105" s="34">
        <v>0</v>
      </c>
      <c r="AO105" s="33">
        <f t="shared" si="24"/>
        <v>1.924871111111111</v>
      </c>
      <c r="AP105" s="13">
        <v>3.11</v>
      </c>
      <c r="AQ105" s="13">
        <v>0.76</v>
      </c>
      <c r="AR105" s="34">
        <v>0</v>
      </c>
      <c r="AS105" s="1">
        <v>1.08</v>
      </c>
      <c r="AT105" s="1">
        <v>1</v>
      </c>
      <c r="AU105" s="33">
        <v>1.6845454545454543</v>
      </c>
      <c r="AV105" s="13">
        <v>0.2</v>
      </c>
      <c r="AW105" s="31">
        <f>AV105*10</f>
        <v>2</v>
      </c>
      <c r="AX105" s="32">
        <v>1</v>
      </c>
      <c r="AY105" s="32">
        <v>143.16999999999999</v>
      </c>
      <c r="AZ105" s="31">
        <v>4.93</v>
      </c>
      <c r="BA105" s="32">
        <v>57.09</v>
      </c>
      <c r="BB105" s="31">
        <v>3.15</v>
      </c>
      <c r="BC105" s="32">
        <v>69.8</v>
      </c>
      <c r="BD105" s="32">
        <v>44.36</v>
      </c>
      <c r="BE105" s="32">
        <v>235.58</v>
      </c>
      <c r="BF105" s="32">
        <v>40.36</v>
      </c>
      <c r="BG105" s="32">
        <v>8.9</v>
      </c>
      <c r="BH105" s="32"/>
      <c r="BI105" s="32"/>
      <c r="BJ105" s="32"/>
      <c r="BK105" s="32"/>
      <c r="BL105" s="32"/>
      <c r="BM105" s="32"/>
      <c r="BN105" s="32"/>
      <c r="BO105" s="32">
        <v>100</v>
      </c>
      <c r="BP105" s="32">
        <v>68.5</v>
      </c>
      <c r="BQ105" s="32">
        <v>81.5</v>
      </c>
      <c r="BR105" s="32">
        <v>31.5</v>
      </c>
      <c r="BS105" s="32">
        <v>-3</v>
      </c>
      <c r="BT105" s="32">
        <v>5</v>
      </c>
      <c r="BU105" s="32">
        <v>-1</v>
      </c>
      <c r="BV105" s="32">
        <v>108</v>
      </c>
      <c r="BW105" s="32">
        <v>67.5</v>
      </c>
      <c r="BX105" s="32">
        <v>84</v>
      </c>
      <c r="BY105" s="32">
        <v>40.5</v>
      </c>
      <c r="BZ105" s="32">
        <v>-17</v>
      </c>
      <c r="CA105" s="32">
        <v>-9</v>
      </c>
      <c r="CB105" s="32">
        <v>-5</v>
      </c>
      <c r="CC105" s="13">
        <v>6.1</v>
      </c>
      <c r="CD105" s="13">
        <v>2.4</v>
      </c>
      <c r="CE105" s="58">
        <v>32</v>
      </c>
      <c r="CF105" s="32">
        <v>32.5</v>
      </c>
      <c r="CG105" s="32"/>
      <c r="CH105" s="32"/>
      <c r="CI105" s="32">
        <v>148.5</v>
      </c>
      <c r="CJ105" s="56">
        <v>93</v>
      </c>
      <c r="CK105" s="32">
        <v>90.5</v>
      </c>
      <c r="CL105" s="32">
        <v>83</v>
      </c>
      <c r="CM105" s="44">
        <v>10.5</v>
      </c>
      <c r="CN105" s="44">
        <v>5.7</v>
      </c>
      <c r="CO105" s="44">
        <v>98</v>
      </c>
    </row>
    <row r="106" spans="1:93" x14ac:dyDescent="0.25">
      <c r="A106" s="13" t="s">
        <v>236</v>
      </c>
      <c r="B106" s="13">
        <v>0</v>
      </c>
      <c r="C106" s="30"/>
      <c r="D106" s="31">
        <v>14.6</v>
      </c>
      <c r="E106" s="31">
        <v>154.9</v>
      </c>
      <c r="F106" s="31">
        <v>44</v>
      </c>
      <c r="G106" s="31">
        <f t="shared" si="18"/>
        <v>18.337910170079944</v>
      </c>
      <c r="H106" s="32">
        <v>0</v>
      </c>
      <c r="I106" s="31">
        <v>69</v>
      </c>
      <c r="J106" s="32">
        <v>0</v>
      </c>
      <c r="M106" s="33">
        <f t="shared" si="20"/>
        <v>0.44544867656552611</v>
      </c>
      <c r="N106" s="32">
        <v>0</v>
      </c>
      <c r="O106" s="31">
        <v>15</v>
      </c>
      <c r="P106" s="13">
        <v>3</v>
      </c>
      <c r="Q106" s="13">
        <v>3</v>
      </c>
      <c r="R106" s="13">
        <v>106</v>
      </c>
      <c r="S106" s="13">
        <v>63</v>
      </c>
      <c r="T106" s="13">
        <v>77</v>
      </c>
      <c r="U106" s="13">
        <v>43</v>
      </c>
      <c r="V106" s="13">
        <v>0</v>
      </c>
      <c r="W106" s="13">
        <v>0</v>
      </c>
      <c r="X106" s="13">
        <v>109</v>
      </c>
      <c r="Y106" s="13">
        <v>60</v>
      </c>
      <c r="Z106" s="32">
        <f t="shared" si="21"/>
        <v>76.317000000000007</v>
      </c>
      <c r="AA106" s="13">
        <v>49</v>
      </c>
      <c r="AB106" s="13">
        <v>104</v>
      </c>
      <c r="AC106" s="13">
        <v>67</v>
      </c>
      <c r="AD106" s="13">
        <v>79</v>
      </c>
      <c r="AE106" s="13">
        <v>37</v>
      </c>
      <c r="AF106" s="13">
        <v>11</v>
      </c>
      <c r="AG106" s="13">
        <v>94</v>
      </c>
      <c r="AH106" s="13">
        <v>50.2</v>
      </c>
      <c r="AI106" s="31">
        <f t="shared" si="22"/>
        <v>52.118000000000002</v>
      </c>
      <c r="AJ106" s="13">
        <v>54.389000000000003</v>
      </c>
      <c r="AK106" s="33">
        <f t="shared" si="23"/>
        <v>9.0648333333333344</v>
      </c>
      <c r="AL106" s="13">
        <v>4.5</v>
      </c>
      <c r="AM106" s="13">
        <v>0</v>
      </c>
      <c r="AN106" s="34">
        <v>0</v>
      </c>
      <c r="AO106" s="33">
        <f t="shared" si="24"/>
        <v>1.8129666666666671</v>
      </c>
      <c r="AP106" s="13">
        <v>3.65</v>
      </c>
      <c r="AQ106" s="13">
        <v>0.55000000000000004</v>
      </c>
      <c r="AR106" s="34">
        <v>0</v>
      </c>
      <c r="AS106" s="1">
        <v>1.46</v>
      </c>
      <c r="AT106" s="1">
        <v>0</v>
      </c>
      <c r="AU106" s="33">
        <v>1.94</v>
      </c>
      <c r="AV106" s="13" t="s">
        <v>62</v>
      </c>
      <c r="AW106" s="13" t="s">
        <v>62</v>
      </c>
      <c r="AX106" s="32">
        <v>0</v>
      </c>
      <c r="AY106" s="32">
        <v>139.27000000000001</v>
      </c>
      <c r="AZ106" s="31">
        <v>4.46</v>
      </c>
      <c r="BA106" s="32">
        <v>48.51</v>
      </c>
      <c r="BB106" s="31">
        <v>3.49</v>
      </c>
      <c r="BC106" s="32">
        <v>75.28</v>
      </c>
      <c r="BD106" s="32">
        <v>47.05</v>
      </c>
      <c r="BE106" s="32">
        <v>305.19</v>
      </c>
      <c r="BF106" s="32">
        <v>23.66</v>
      </c>
      <c r="BG106" s="32">
        <v>13.08</v>
      </c>
      <c r="BH106" s="32"/>
      <c r="BI106" s="32"/>
      <c r="BJ106" s="32"/>
      <c r="BK106" s="32"/>
      <c r="BL106" s="32"/>
      <c r="BM106" s="32"/>
      <c r="BN106" s="32"/>
      <c r="BO106" s="32">
        <v>91</v>
      </c>
      <c r="BP106" s="32">
        <v>61</v>
      </c>
      <c r="BQ106" s="32">
        <v>76</v>
      </c>
      <c r="BR106" s="32">
        <v>30</v>
      </c>
      <c r="BS106" s="32">
        <v>8.5</v>
      </c>
      <c r="BT106" s="32">
        <v>2.5</v>
      </c>
      <c r="BU106" s="32">
        <v>2.5</v>
      </c>
      <c r="BV106" s="32">
        <v>96.5</v>
      </c>
      <c r="BW106" s="32">
        <v>61</v>
      </c>
      <c r="BX106" s="32">
        <v>76</v>
      </c>
      <c r="BY106" s="32">
        <v>35.5</v>
      </c>
      <c r="BZ106" s="32">
        <v>2</v>
      </c>
      <c r="CA106" s="32">
        <v>-3.5</v>
      </c>
      <c r="CB106" s="32">
        <v>0.5</v>
      </c>
      <c r="CC106" s="13">
        <v>7.2</v>
      </c>
      <c r="CD106" s="13">
        <v>4.2</v>
      </c>
      <c r="CE106" s="58">
        <v>28</v>
      </c>
      <c r="CF106" s="32">
        <v>29.5</v>
      </c>
      <c r="CG106" s="32"/>
      <c r="CH106" s="32"/>
      <c r="CI106" s="32">
        <v>138.5</v>
      </c>
      <c r="CJ106" s="56">
        <v>65</v>
      </c>
      <c r="CK106" s="32">
        <v>62.5</v>
      </c>
      <c r="CL106" s="32">
        <v>163</v>
      </c>
      <c r="CM106" s="44">
        <v>3.8</v>
      </c>
      <c r="CN106" s="44">
        <v>2.7</v>
      </c>
      <c r="CO106" s="44">
        <v>59</v>
      </c>
    </row>
    <row r="107" spans="1:93" x14ac:dyDescent="0.25">
      <c r="A107" s="13" t="s">
        <v>237</v>
      </c>
      <c r="B107" s="13">
        <v>0</v>
      </c>
      <c r="C107" s="30"/>
      <c r="D107" s="31">
        <v>14.2</v>
      </c>
      <c r="E107" s="31">
        <v>164.4</v>
      </c>
      <c r="F107" s="31">
        <v>61</v>
      </c>
      <c r="G107" s="31">
        <f t="shared" si="18"/>
        <v>22.569721941025684</v>
      </c>
      <c r="H107" s="32">
        <v>0</v>
      </c>
      <c r="I107" s="31">
        <v>72</v>
      </c>
      <c r="J107" s="32">
        <v>1</v>
      </c>
      <c r="M107" s="33">
        <f t="shared" si="20"/>
        <v>0.43795620437956201</v>
      </c>
      <c r="N107" s="32">
        <v>0</v>
      </c>
      <c r="O107" s="31">
        <v>13</v>
      </c>
      <c r="P107" s="13">
        <v>5</v>
      </c>
      <c r="Q107" s="13">
        <v>4</v>
      </c>
      <c r="R107" s="13">
        <v>125</v>
      </c>
      <c r="S107" s="13">
        <v>67</v>
      </c>
      <c r="T107" s="13">
        <v>86</v>
      </c>
      <c r="U107" s="13">
        <v>58</v>
      </c>
      <c r="V107" s="13">
        <v>0</v>
      </c>
      <c r="W107" s="13">
        <v>0</v>
      </c>
      <c r="X107" s="13">
        <v>120</v>
      </c>
      <c r="Y107" s="13">
        <v>62</v>
      </c>
      <c r="Z107" s="32">
        <f t="shared" si="21"/>
        <v>81.313999999999993</v>
      </c>
      <c r="AA107" s="13">
        <v>58</v>
      </c>
      <c r="AB107" s="13">
        <v>119</v>
      </c>
      <c r="AC107" s="13">
        <v>73</v>
      </c>
      <c r="AD107" s="13">
        <v>88</v>
      </c>
      <c r="AE107" s="13">
        <v>46</v>
      </c>
      <c r="AF107" s="13">
        <v>9.1</v>
      </c>
      <c r="AG107" s="13">
        <v>73</v>
      </c>
      <c r="AH107" s="13">
        <v>43.3</v>
      </c>
      <c r="AI107" s="31">
        <f t="shared" si="22"/>
        <v>45.786999999999999</v>
      </c>
      <c r="AJ107" s="13" t="s">
        <v>55</v>
      </c>
      <c r="AK107" s="33"/>
      <c r="AL107" s="13">
        <v>5</v>
      </c>
      <c r="AM107" s="13">
        <v>0</v>
      </c>
      <c r="AN107" s="34">
        <v>0</v>
      </c>
      <c r="AO107" s="33">
        <f t="shared" si="24"/>
        <v>0</v>
      </c>
      <c r="AP107" s="13">
        <v>3.12</v>
      </c>
      <c r="AQ107" s="13">
        <v>0.7</v>
      </c>
      <c r="AR107" s="34">
        <v>0</v>
      </c>
      <c r="AS107" s="1">
        <v>1.23</v>
      </c>
      <c r="AT107" s="1">
        <v>1</v>
      </c>
      <c r="AU107" s="33">
        <v>1.571818181818182</v>
      </c>
      <c r="AV107" s="50" t="s">
        <v>62</v>
      </c>
      <c r="AW107" s="50" t="s">
        <v>62</v>
      </c>
      <c r="AX107" s="51">
        <v>0</v>
      </c>
      <c r="AY107" s="51">
        <v>92.05</v>
      </c>
      <c r="AZ107" s="52">
        <v>2.97</v>
      </c>
      <c r="BA107" s="51">
        <v>40.54</v>
      </c>
      <c r="BB107" s="52">
        <v>2.62</v>
      </c>
      <c r="BC107" s="51">
        <v>49.01</v>
      </c>
      <c r="BD107" s="51">
        <v>23.31</v>
      </c>
      <c r="BE107" s="51">
        <v>126.21</v>
      </c>
      <c r="BF107" s="51">
        <v>15.8</v>
      </c>
      <c r="BG107" s="51">
        <v>3.9</v>
      </c>
      <c r="BH107" s="32"/>
      <c r="BI107" s="32"/>
      <c r="BJ107" s="32"/>
      <c r="BK107" s="32"/>
      <c r="BL107" s="32"/>
      <c r="BM107" s="32"/>
      <c r="BN107" s="32"/>
      <c r="BO107" s="32">
        <v>99.5</v>
      </c>
      <c r="BP107" s="32">
        <v>64</v>
      </c>
      <c r="BQ107" s="32">
        <v>81.5</v>
      </c>
      <c r="BR107" s="32">
        <v>35.5</v>
      </c>
      <c r="BS107" s="32">
        <v>10.5</v>
      </c>
      <c r="BT107" s="32">
        <v>11</v>
      </c>
      <c r="BU107" s="32">
        <v>3.5</v>
      </c>
      <c r="BV107" s="32">
        <v>106.5</v>
      </c>
      <c r="BW107" s="32">
        <v>64</v>
      </c>
      <c r="BX107" s="32">
        <v>80</v>
      </c>
      <c r="BY107" s="32">
        <v>42.5</v>
      </c>
      <c r="BZ107" s="32">
        <v>-3.5</v>
      </c>
      <c r="CA107" s="32">
        <v>-2.5</v>
      </c>
      <c r="CB107" s="32">
        <v>-1</v>
      </c>
      <c r="CC107" s="13">
        <v>5.9</v>
      </c>
      <c r="CD107" s="13">
        <v>4.5</v>
      </c>
      <c r="CE107" s="58"/>
      <c r="CF107" s="32">
        <v>35</v>
      </c>
      <c r="CG107" s="32"/>
      <c r="CH107" s="32"/>
      <c r="CI107" s="32">
        <v>136</v>
      </c>
      <c r="CJ107" s="56">
        <v>76</v>
      </c>
      <c r="CK107" s="32">
        <v>77.5</v>
      </c>
      <c r="CL107" s="32">
        <v>127.5</v>
      </c>
      <c r="CM107" s="44">
        <v>9.6</v>
      </c>
      <c r="CN107" s="44">
        <v>5.8</v>
      </c>
      <c r="CO107" s="44">
        <v>99</v>
      </c>
    </row>
    <row r="108" spans="1:93" x14ac:dyDescent="0.25">
      <c r="A108" s="13" t="s">
        <v>238</v>
      </c>
      <c r="B108" s="13">
        <v>0</v>
      </c>
      <c r="C108" s="30"/>
      <c r="D108" s="31">
        <v>14</v>
      </c>
      <c r="E108" s="31">
        <v>153.30000000000001</v>
      </c>
      <c r="F108" s="31">
        <v>44.5</v>
      </c>
      <c r="G108" s="31">
        <f t="shared" si="18"/>
        <v>18.935453082840688</v>
      </c>
      <c r="H108" s="32">
        <v>0</v>
      </c>
      <c r="I108" s="31">
        <v>68</v>
      </c>
      <c r="J108" s="32">
        <v>0</v>
      </c>
      <c r="M108" s="33">
        <f t="shared" si="20"/>
        <v>0.44357469015003259</v>
      </c>
      <c r="N108" s="32">
        <v>0</v>
      </c>
      <c r="O108" s="31">
        <v>13</v>
      </c>
      <c r="P108" s="13">
        <v>4</v>
      </c>
      <c r="Q108" s="13">
        <v>4</v>
      </c>
      <c r="R108" s="13">
        <v>117</v>
      </c>
      <c r="S108" s="13">
        <v>77</v>
      </c>
      <c r="T108" s="13">
        <v>90</v>
      </c>
      <c r="U108" s="13">
        <v>40</v>
      </c>
      <c r="V108" s="13">
        <v>0</v>
      </c>
      <c r="W108" s="13">
        <v>2</v>
      </c>
      <c r="X108" s="13">
        <v>108</v>
      </c>
      <c r="Y108" s="13">
        <v>74</v>
      </c>
      <c r="Z108" s="32">
        <f t="shared" si="21"/>
        <v>85.322000000000003</v>
      </c>
      <c r="AA108" s="13">
        <v>34</v>
      </c>
      <c r="AB108" s="13" t="s">
        <v>55</v>
      </c>
      <c r="AC108" s="13" t="s">
        <v>55</v>
      </c>
      <c r="AD108" s="13" t="s">
        <v>55</v>
      </c>
      <c r="AE108" s="13" t="s">
        <v>55</v>
      </c>
      <c r="AF108" s="13">
        <v>11</v>
      </c>
      <c r="AG108" s="13">
        <v>94</v>
      </c>
      <c r="AH108" s="13">
        <v>50.2</v>
      </c>
      <c r="AI108" s="31">
        <f t="shared" si="22"/>
        <v>52.019500000000001</v>
      </c>
      <c r="AJ108" s="13">
        <v>27.826000000000001</v>
      </c>
      <c r="AK108" s="33">
        <f t="shared" si="23"/>
        <v>4.637666666666667</v>
      </c>
      <c r="AL108" s="13">
        <v>4.8</v>
      </c>
      <c r="AM108" s="13">
        <v>0</v>
      </c>
      <c r="AN108" s="34">
        <v>0</v>
      </c>
      <c r="AO108" s="33">
        <f t="shared" si="24"/>
        <v>0.98936888888888885</v>
      </c>
      <c r="AP108" s="13">
        <v>4.7300000000000004</v>
      </c>
      <c r="AQ108" s="13">
        <v>0.68</v>
      </c>
      <c r="AR108" s="34">
        <v>0</v>
      </c>
      <c r="AS108" s="1">
        <v>1.67</v>
      </c>
      <c r="AT108" s="1">
        <v>0</v>
      </c>
      <c r="AU108" s="33">
        <v>2.7509090909090914</v>
      </c>
      <c r="AV108" s="13" t="s">
        <v>62</v>
      </c>
      <c r="AW108" s="13" t="s">
        <v>62</v>
      </c>
      <c r="AX108" s="32">
        <v>0</v>
      </c>
      <c r="AY108" s="32">
        <v>138.03</v>
      </c>
      <c r="AZ108" s="31">
        <v>3.92</v>
      </c>
      <c r="BA108" s="32">
        <v>69.040000000000006</v>
      </c>
      <c r="BB108" s="31">
        <v>6.31</v>
      </c>
      <c r="BC108" s="32">
        <v>75.52</v>
      </c>
      <c r="BD108" s="32">
        <v>46.6</v>
      </c>
      <c r="BE108" s="32">
        <v>276.42</v>
      </c>
      <c r="BF108" s="32">
        <v>18.579999999999998</v>
      </c>
      <c r="BG108" s="32">
        <v>28.38</v>
      </c>
      <c r="BH108" s="32"/>
      <c r="BI108" s="32"/>
      <c r="BJ108" s="32"/>
      <c r="BK108" s="32"/>
      <c r="BL108" s="32"/>
      <c r="BM108" s="32"/>
      <c r="BN108" s="32"/>
      <c r="BO108" s="32">
        <v>94</v>
      </c>
      <c r="BP108" s="32">
        <v>75</v>
      </c>
      <c r="BQ108" s="32">
        <v>85</v>
      </c>
      <c r="BR108" s="32">
        <v>19</v>
      </c>
      <c r="BS108" s="32">
        <v>-6</v>
      </c>
      <c r="BT108" s="32">
        <v>-0.5</v>
      </c>
      <c r="BU108" s="32">
        <v>-1</v>
      </c>
      <c r="BV108" s="32">
        <v>100</v>
      </c>
      <c r="BW108" s="32">
        <v>75</v>
      </c>
      <c r="BX108" s="32">
        <v>85</v>
      </c>
      <c r="BY108" s="32">
        <v>25</v>
      </c>
      <c r="BZ108" s="32">
        <v>-11.5</v>
      </c>
      <c r="CA108" s="32">
        <v>-9.5</v>
      </c>
      <c r="CB108" s="32">
        <v>-2.5</v>
      </c>
      <c r="CC108" s="13">
        <v>8.1</v>
      </c>
      <c r="CD108" s="13">
        <v>5.3</v>
      </c>
      <c r="CE108" s="58">
        <v>18</v>
      </c>
      <c r="CF108" s="32">
        <v>20.5</v>
      </c>
      <c r="CG108" s="32"/>
      <c r="CH108" s="32"/>
      <c r="CI108" s="32">
        <v>143.5</v>
      </c>
      <c r="CJ108" s="56">
        <v>86</v>
      </c>
      <c r="CK108" s="32">
        <v>79</v>
      </c>
      <c r="CL108" s="32">
        <v>115.5</v>
      </c>
      <c r="CM108" s="44">
        <v>5.8</v>
      </c>
      <c r="CN108" s="44">
        <v>4.2</v>
      </c>
      <c r="CO108" s="44">
        <v>64</v>
      </c>
    </row>
    <row r="109" spans="1:93" x14ac:dyDescent="0.25">
      <c r="A109" s="13" t="s">
        <v>239</v>
      </c>
      <c r="B109" s="13">
        <v>0</v>
      </c>
      <c r="C109" s="30"/>
      <c r="D109" s="31">
        <v>14.7</v>
      </c>
      <c r="E109" s="31">
        <v>172.2</v>
      </c>
      <c r="F109" s="31">
        <v>61.9</v>
      </c>
      <c r="G109" s="31">
        <f t="shared" si="18"/>
        <v>20.874897648926712</v>
      </c>
      <c r="H109" s="32">
        <v>0</v>
      </c>
      <c r="I109" s="31">
        <v>72.5</v>
      </c>
      <c r="J109" s="32">
        <v>1</v>
      </c>
      <c r="M109" s="33">
        <f t="shared" si="20"/>
        <v>0.42102206736353082</v>
      </c>
      <c r="N109" s="32">
        <v>0</v>
      </c>
      <c r="O109" s="31">
        <v>13</v>
      </c>
      <c r="P109" s="13">
        <v>5</v>
      </c>
      <c r="Q109" s="13">
        <v>5</v>
      </c>
      <c r="R109" s="13">
        <v>107</v>
      </c>
      <c r="S109" s="13">
        <v>79</v>
      </c>
      <c r="T109" s="13">
        <v>88</v>
      </c>
      <c r="U109" s="13">
        <v>28</v>
      </c>
      <c r="V109" s="13">
        <v>0</v>
      </c>
      <c r="W109" s="13">
        <v>2</v>
      </c>
      <c r="X109" s="13">
        <v>115</v>
      </c>
      <c r="Y109" s="13">
        <v>65</v>
      </c>
      <c r="Z109" s="32">
        <f t="shared" si="21"/>
        <v>81.650000000000006</v>
      </c>
      <c r="AA109" s="13">
        <v>50</v>
      </c>
      <c r="AB109" s="13">
        <v>90</v>
      </c>
      <c r="AC109" s="13">
        <v>69</v>
      </c>
      <c r="AD109" s="13">
        <v>76</v>
      </c>
      <c r="AE109" s="13">
        <v>21</v>
      </c>
      <c r="AF109" s="13">
        <v>9.8000000000000007</v>
      </c>
      <c r="AG109" s="13">
        <v>80</v>
      </c>
      <c r="AH109" s="13">
        <v>45.8</v>
      </c>
      <c r="AI109" s="31">
        <f t="shared" si="22"/>
        <v>46.603700000000003</v>
      </c>
      <c r="AJ109" s="13">
        <v>68.948999999999998</v>
      </c>
      <c r="AK109" s="33">
        <f t="shared" si="23"/>
        <v>11.4915</v>
      </c>
      <c r="AL109" s="13">
        <v>5.2</v>
      </c>
      <c r="AM109" s="13">
        <v>0</v>
      </c>
      <c r="AN109" s="34">
        <v>0</v>
      </c>
      <c r="AO109" s="33">
        <f t="shared" si="24"/>
        <v>2.6558133333333336</v>
      </c>
      <c r="AP109" s="13">
        <v>3.87</v>
      </c>
      <c r="AQ109" s="13">
        <v>0.86</v>
      </c>
      <c r="AR109" s="34">
        <v>0</v>
      </c>
      <c r="AT109" s="34"/>
      <c r="AU109" s="33"/>
      <c r="AV109" s="50">
        <v>0.2</v>
      </c>
      <c r="AW109" s="31">
        <f>AV109*10</f>
        <v>2</v>
      </c>
      <c r="AX109" s="32">
        <v>1</v>
      </c>
      <c r="AY109" s="51">
        <v>85.43</v>
      </c>
      <c r="AZ109" s="52">
        <v>3.01</v>
      </c>
      <c r="BA109" s="51">
        <v>44.32</v>
      </c>
      <c r="BB109" s="52">
        <v>2.91</v>
      </c>
      <c r="BC109" s="51">
        <v>43.4</v>
      </c>
      <c r="BD109" s="51">
        <v>17.48</v>
      </c>
      <c r="BE109" s="51">
        <v>112.59</v>
      </c>
      <c r="BF109" s="51">
        <v>16.3</v>
      </c>
      <c r="BG109" s="51">
        <v>4.43</v>
      </c>
      <c r="BH109" s="32"/>
      <c r="BI109" s="32"/>
      <c r="BJ109" s="32"/>
      <c r="BK109" s="32"/>
      <c r="BL109" s="32"/>
      <c r="BM109" s="32"/>
      <c r="BN109" s="32"/>
      <c r="BO109" s="32">
        <v>96</v>
      </c>
      <c r="BP109" s="32">
        <v>69</v>
      </c>
      <c r="BQ109" s="32">
        <v>80</v>
      </c>
      <c r="BR109" s="32">
        <v>27</v>
      </c>
      <c r="BS109" s="32">
        <v>-1</v>
      </c>
      <c r="BT109" s="32">
        <v>10</v>
      </c>
      <c r="BU109" s="32">
        <v>-0.5</v>
      </c>
      <c r="BV109" s="32">
        <v>101.5</v>
      </c>
      <c r="BW109" s="32">
        <v>68.5</v>
      </c>
      <c r="BX109" s="32">
        <v>81</v>
      </c>
      <c r="BY109" s="32">
        <v>33</v>
      </c>
      <c r="BZ109" s="32">
        <v>-15</v>
      </c>
      <c r="CA109" s="32">
        <v>-7</v>
      </c>
      <c r="CB109" s="32">
        <v>-4</v>
      </c>
      <c r="CC109" s="13">
        <v>6.7</v>
      </c>
      <c r="CD109" s="13">
        <v>3.9</v>
      </c>
      <c r="CE109" s="58">
        <v>26</v>
      </c>
      <c r="CF109" s="32">
        <v>28</v>
      </c>
      <c r="CG109" s="32"/>
      <c r="CH109" s="32"/>
      <c r="CI109" s="32">
        <v>144.5</v>
      </c>
      <c r="CJ109" s="56">
        <v>98</v>
      </c>
      <c r="CK109" s="32">
        <v>91</v>
      </c>
      <c r="CL109" s="32">
        <v>91</v>
      </c>
      <c r="CM109" s="44">
        <v>7.9</v>
      </c>
      <c r="CN109" s="44">
        <v>4.5999999999999996</v>
      </c>
      <c r="CO109" s="44">
        <v>76</v>
      </c>
    </row>
    <row r="110" spans="1:93" x14ac:dyDescent="0.25">
      <c r="A110" s="13" t="s">
        <v>240</v>
      </c>
      <c r="B110" s="13">
        <v>0</v>
      </c>
      <c r="C110" s="30"/>
      <c r="D110" s="31">
        <v>14.5</v>
      </c>
      <c r="E110" s="31">
        <v>160.6</v>
      </c>
      <c r="F110" s="31">
        <v>65.2</v>
      </c>
      <c r="G110" s="31">
        <f t="shared" si="18"/>
        <v>25.278803490646073</v>
      </c>
      <c r="H110" s="32">
        <v>1</v>
      </c>
      <c r="I110" s="31">
        <v>75</v>
      </c>
      <c r="J110" s="32">
        <v>1</v>
      </c>
      <c r="M110" s="33">
        <f t="shared" si="20"/>
        <v>0.46699875466998758</v>
      </c>
      <c r="N110" s="32">
        <v>0</v>
      </c>
      <c r="O110" s="31">
        <v>16.5</v>
      </c>
      <c r="P110" s="13">
        <v>5</v>
      </c>
      <c r="Q110" s="13">
        <v>4</v>
      </c>
      <c r="R110" s="13">
        <v>117</v>
      </c>
      <c r="S110" s="13">
        <v>70</v>
      </c>
      <c r="T110" s="13">
        <v>86</v>
      </c>
      <c r="U110" s="13">
        <v>47</v>
      </c>
      <c r="V110" s="13">
        <v>0</v>
      </c>
      <c r="W110" s="13">
        <v>1</v>
      </c>
      <c r="X110" s="13">
        <v>121</v>
      </c>
      <c r="Y110" s="13">
        <v>75</v>
      </c>
      <c r="Z110" s="32">
        <f t="shared" si="21"/>
        <v>90.317999999999998</v>
      </c>
      <c r="AA110" s="13">
        <v>46</v>
      </c>
      <c r="AB110" s="13">
        <v>110</v>
      </c>
      <c r="AC110" s="13">
        <v>68</v>
      </c>
      <c r="AD110" s="13">
        <v>82</v>
      </c>
      <c r="AE110" s="13">
        <v>42</v>
      </c>
      <c r="AF110" s="13">
        <v>8.9</v>
      </c>
      <c r="AG110" s="13">
        <v>70</v>
      </c>
      <c r="AH110" s="13">
        <v>43.3</v>
      </c>
      <c r="AI110" s="31">
        <f t="shared" si="22"/>
        <v>44.5336</v>
      </c>
      <c r="AJ110" s="13" t="s">
        <v>55</v>
      </c>
      <c r="AK110" s="33"/>
      <c r="AL110" s="13" t="s">
        <v>55</v>
      </c>
      <c r="AM110" s="13" t="s">
        <v>55</v>
      </c>
      <c r="AN110" s="34" t="s">
        <v>55</v>
      </c>
      <c r="AO110" s="33"/>
      <c r="AP110" s="13" t="s">
        <v>55</v>
      </c>
      <c r="AR110" s="34"/>
      <c r="AS110" s="1">
        <v>1.35</v>
      </c>
      <c r="AT110" s="1">
        <v>0</v>
      </c>
      <c r="AU110" s="33"/>
      <c r="AV110" s="13" t="s">
        <v>241</v>
      </c>
      <c r="AW110" s="31"/>
      <c r="AX110" s="32"/>
      <c r="AY110" s="34"/>
      <c r="AZ110" s="34"/>
      <c r="BA110" s="34"/>
      <c r="BB110" s="34"/>
      <c r="BC110" s="34"/>
      <c r="BD110" s="34"/>
      <c r="BE110" s="34"/>
      <c r="BF110" s="34"/>
      <c r="BG110" s="34"/>
      <c r="BH110" s="32"/>
      <c r="BI110" s="32"/>
      <c r="BJ110" s="32"/>
      <c r="BK110" s="32"/>
      <c r="BL110" s="32"/>
      <c r="BM110" s="32"/>
      <c r="BN110" s="32"/>
      <c r="BO110" s="32">
        <v>101</v>
      </c>
      <c r="BP110" s="32">
        <v>75</v>
      </c>
      <c r="BQ110" s="32">
        <v>85</v>
      </c>
      <c r="BR110" s="32">
        <v>26</v>
      </c>
      <c r="BS110" s="32">
        <v>-19.5</v>
      </c>
      <c r="BT110" s="32">
        <v>-20</v>
      </c>
      <c r="BU110" s="32">
        <v>-5</v>
      </c>
      <c r="BV110" s="32">
        <v>106.5</v>
      </c>
      <c r="BW110" s="32">
        <v>75</v>
      </c>
      <c r="BX110" s="32">
        <v>87</v>
      </c>
      <c r="BY110" s="32">
        <v>31.5</v>
      </c>
      <c r="BZ110" s="32">
        <v>-8</v>
      </c>
      <c r="CA110" s="32">
        <v>-11</v>
      </c>
      <c r="CB110" s="32">
        <v>-2</v>
      </c>
      <c r="CC110" s="13">
        <v>5.9</v>
      </c>
      <c r="CD110" s="13">
        <v>4.8</v>
      </c>
      <c r="CE110" s="58">
        <v>26</v>
      </c>
      <c r="CF110" s="32">
        <v>26</v>
      </c>
      <c r="CG110" s="32"/>
      <c r="CH110" s="32"/>
      <c r="CI110" s="32">
        <v>140</v>
      </c>
      <c r="CJ110" s="56">
        <v>73</v>
      </c>
      <c r="CK110" s="32">
        <v>68.5</v>
      </c>
      <c r="CL110" s="32">
        <v>158.5</v>
      </c>
      <c r="CM110" s="44">
        <v>7.6</v>
      </c>
      <c r="CN110" s="44">
        <v>4.5</v>
      </c>
      <c r="CO110" s="44">
        <v>99</v>
      </c>
    </row>
    <row r="111" spans="1:93" x14ac:dyDescent="0.25">
      <c r="A111" s="13" t="s">
        <v>242</v>
      </c>
      <c r="B111" s="13">
        <v>0</v>
      </c>
      <c r="C111" s="30"/>
      <c r="D111" s="31">
        <v>14.2</v>
      </c>
      <c r="E111" s="31">
        <v>175.2</v>
      </c>
      <c r="F111" s="31">
        <v>58.4</v>
      </c>
      <c r="G111" s="31">
        <f t="shared" si="18"/>
        <v>19.025875190258756</v>
      </c>
      <c r="H111" s="32">
        <v>0</v>
      </c>
      <c r="I111" s="31">
        <v>68.5</v>
      </c>
      <c r="J111" s="32">
        <v>0</v>
      </c>
      <c r="M111" s="33">
        <f t="shared" si="20"/>
        <v>0.39098173515981738</v>
      </c>
      <c r="N111" s="32">
        <v>0</v>
      </c>
      <c r="O111" s="31">
        <v>7.6</v>
      </c>
      <c r="P111" s="13">
        <v>4</v>
      </c>
      <c r="Q111" s="13">
        <v>4</v>
      </c>
      <c r="R111" s="13">
        <v>116</v>
      </c>
      <c r="S111" s="13">
        <v>77</v>
      </c>
      <c r="T111" s="13">
        <v>90</v>
      </c>
      <c r="U111" s="13">
        <v>39</v>
      </c>
      <c r="V111" s="13">
        <v>0</v>
      </c>
      <c r="W111" s="13">
        <v>2</v>
      </c>
      <c r="X111" s="13">
        <v>107</v>
      </c>
      <c r="Y111" s="13">
        <v>58</v>
      </c>
      <c r="Z111" s="32">
        <f t="shared" si="21"/>
        <v>74.317000000000007</v>
      </c>
      <c r="AA111" s="13">
        <v>49</v>
      </c>
      <c r="AB111" s="13">
        <v>106</v>
      </c>
      <c r="AC111" s="13">
        <v>79</v>
      </c>
      <c r="AD111" s="13">
        <v>88</v>
      </c>
      <c r="AE111" s="13">
        <v>27</v>
      </c>
      <c r="AF111" s="13" t="s">
        <v>55</v>
      </c>
      <c r="AI111" s="31"/>
      <c r="AJ111" s="13">
        <v>15.439</v>
      </c>
      <c r="AK111" s="33">
        <f t="shared" si="23"/>
        <v>2.5731666666666668</v>
      </c>
      <c r="AL111" s="13">
        <v>4.8</v>
      </c>
      <c r="AM111" s="13">
        <v>0</v>
      </c>
      <c r="AN111" s="34">
        <v>0</v>
      </c>
      <c r="AO111" s="33">
        <f t="shared" si="24"/>
        <v>0.54894222222222222</v>
      </c>
      <c r="AP111" s="13">
        <v>3.7</v>
      </c>
      <c r="AQ111" s="13">
        <v>0.57999999999999996</v>
      </c>
      <c r="AR111" s="34">
        <v>0</v>
      </c>
      <c r="AS111" s="1">
        <v>1.5</v>
      </c>
      <c r="AT111" s="1">
        <v>0</v>
      </c>
      <c r="AU111" s="33">
        <v>1.9363636363636365</v>
      </c>
      <c r="AV111" s="50" t="s">
        <v>62</v>
      </c>
      <c r="AW111" s="50" t="s">
        <v>62</v>
      </c>
      <c r="AX111" s="51">
        <v>0</v>
      </c>
      <c r="AY111" s="51">
        <v>113.46</v>
      </c>
      <c r="AZ111" s="52">
        <v>3.18</v>
      </c>
      <c r="BA111" s="51">
        <v>59.5</v>
      </c>
      <c r="BB111" s="52">
        <v>2.75</v>
      </c>
      <c r="BC111" s="51">
        <v>56.17</v>
      </c>
      <c r="BD111" s="51">
        <v>29.57</v>
      </c>
      <c r="BE111" s="51">
        <v>162.94</v>
      </c>
      <c r="BF111" s="51">
        <v>23.82</v>
      </c>
      <c r="BG111" s="51">
        <v>8.76</v>
      </c>
      <c r="BH111" s="32"/>
      <c r="BI111" s="32"/>
      <c r="BJ111" s="32"/>
      <c r="BK111" s="32"/>
      <c r="BL111" s="32"/>
      <c r="BM111" s="32"/>
      <c r="BN111" s="32"/>
      <c r="BO111" s="32">
        <v>87.5</v>
      </c>
      <c r="BP111" s="32">
        <v>58.5</v>
      </c>
      <c r="BQ111" s="32">
        <v>68</v>
      </c>
      <c r="BR111" s="32">
        <v>29</v>
      </c>
      <c r="BS111" s="32">
        <v>-30</v>
      </c>
      <c r="BT111" s="32">
        <v>-29.5</v>
      </c>
      <c r="BU111" s="32">
        <v>-9</v>
      </c>
      <c r="BV111" s="32">
        <v>94.5</v>
      </c>
      <c r="BW111" s="32">
        <v>58</v>
      </c>
      <c r="BX111" s="32">
        <v>70</v>
      </c>
      <c r="BY111" s="32">
        <v>37</v>
      </c>
      <c r="BZ111" s="32">
        <v>-22</v>
      </c>
      <c r="CA111" s="32">
        <v>-23</v>
      </c>
      <c r="CB111" s="32">
        <v>-6.5</v>
      </c>
      <c r="CC111" s="13">
        <v>8.6999999999999993</v>
      </c>
      <c r="CD111" s="13">
        <v>4.4000000000000004</v>
      </c>
      <c r="CE111" s="58"/>
      <c r="CF111" s="32">
        <v>29.5</v>
      </c>
      <c r="CG111" s="32"/>
      <c r="CH111" s="32"/>
      <c r="CI111" s="32">
        <v>172</v>
      </c>
      <c r="CJ111" s="56">
        <v>80</v>
      </c>
      <c r="CK111" s="32">
        <v>74</v>
      </c>
      <c r="CL111" s="32">
        <v>129.5</v>
      </c>
      <c r="CM111" s="44">
        <v>9.1999999999999993</v>
      </c>
      <c r="CN111" s="44">
        <v>5.4</v>
      </c>
      <c r="CO111" s="44">
        <v>90</v>
      </c>
    </row>
    <row r="112" spans="1:93" x14ac:dyDescent="0.25">
      <c r="A112" s="13" t="s">
        <v>243</v>
      </c>
      <c r="B112" s="13">
        <v>0</v>
      </c>
      <c r="C112" s="30"/>
      <c r="D112" s="31">
        <v>14.3</v>
      </c>
      <c r="E112" s="31">
        <v>176.2</v>
      </c>
      <c r="F112" s="31">
        <v>65.099999999999994</v>
      </c>
      <c r="G112" s="31">
        <f t="shared" si="18"/>
        <v>20.968587702809085</v>
      </c>
      <c r="H112" s="32">
        <v>0</v>
      </c>
      <c r="I112" s="31">
        <v>77</v>
      </c>
      <c r="J112" s="32">
        <v>2</v>
      </c>
      <c r="M112" s="33">
        <f t="shared" si="20"/>
        <v>0.4370034052213394</v>
      </c>
      <c r="N112" s="32">
        <v>0</v>
      </c>
      <c r="O112" s="31">
        <v>10.5</v>
      </c>
      <c r="P112" s="13">
        <v>5</v>
      </c>
      <c r="Q112" s="13">
        <v>4</v>
      </c>
      <c r="R112" s="13">
        <v>119</v>
      </c>
      <c r="S112" s="13">
        <v>75</v>
      </c>
      <c r="T112" s="13">
        <v>90</v>
      </c>
      <c r="U112" s="13">
        <v>44</v>
      </c>
      <c r="V112" s="13">
        <v>0</v>
      </c>
      <c r="W112" s="13">
        <v>2</v>
      </c>
      <c r="X112" s="13">
        <v>108</v>
      </c>
      <c r="Y112" s="13">
        <v>61</v>
      </c>
      <c r="Z112" s="32">
        <f t="shared" si="21"/>
        <v>76.650999999999996</v>
      </c>
      <c r="AA112" s="13">
        <v>47</v>
      </c>
      <c r="AB112" s="13">
        <v>122</v>
      </c>
      <c r="AC112" s="13">
        <v>83</v>
      </c>
      <c r="AD112" s="13">
        <v>96</v>
      </c>
      <c r="AE112" s="13">
        <v>39</v>
      </c>
      <c r="AF112" s="13">
        <v>10</v>
      </c>
      <c r="AG112" s="13">
        <v>83</v>
      </c>
      <c r="AH112" s="13">
        <v>46.8</v>
      </c>
      <c r="AI112" s="31">
        <f t="shared" si="22"/>
        <v>46.399300000000004</v>
      </c>
      <c r="AJ112" s="13">
        <v>28.774000000000001</v>
      </c>
      <c r="AK112" s="33">
        <f t="shared" si="23"/>
        <v>4.7956666666666665</v>
      </c>
      <c r="AL112" s="13">
        <v>4.7</v>
      </c>
      <c r="AM112" s="13">
        <v>0</v>
      </c>
      <c r="AN112" s="34">
        <v>0</v>
      </c>
      <c r="AO112" s="33">
        <f t="shared" si="24"/>
        <v>1.0017614814814815</v>
      </c>
      <c r="AP112" s="13">
        <v>3.84</v>
      </c>
      <c r="AQ112" s="13">
        <v>0.65</v>
      </c>
      <c r="AR112" s="34">
        <v>0</v>
      </c>
      <c r="AS112" s="1">
        <v>1.44</v>
      </c>
      <c r="AT112" s="1">
        <v>0</v>
      </c>
      <c r="AU112" s="33">
        <v>2.1045454545454545</v>
      </c>
      <c r="AV112" s="13" t="s">
        <v>62</v>
      </c>
      <c r="AW112" s="13" t="s">
        <v>62</v>
      </c>
      <c r="AX112" s="32">
        <v>0</v>
      </c>
      <c r="AY112" s="32">
        <v>136.06</v>
      </c>
      <c r="AZ112" s="31">
        <v>4.4000000000000004</v>
      </c>
      <c r="BA112" s="32">
        <v>55.86</v>
      </c>
      <c r="BB112" s="31">
        <v>4.25</v>
      </c>
      <c r="BC112" s="32">
        <v>69.33</v>
      </c>
      <c r="BD112" s="32">
        <v>41.31</v>
      </c>
      <c r="BE112" s="32">
        <v>275.52999999999997</v>
      </c>
      <c r="BF112" s="32">
        <v>22.04</v>
      </c>
      <c r="BG112" s="32">
        <v>10.23</v>
      </c>
      <c r="BH112" s="32"/>
      <c r="BI112" s="32"/>
      <c r="BJ112" s="32"/>
      <c r="BK112" s="32"/>
      <c r="BL112" s="32"/>
      <c r="BM112" s="32"/>
      <c r="BN112" s="32"/>
      <c r="BO112" s="32">
        <v>94.5</v>
      </c>
      <c r="BP112" s="32">
        <v>61.5</v>
      </c>
      <c r="BQ112" s="32">
        <v>78</v>
      </c>
      <c r="BR112" s="32">
        <v>33</v>
      </c>
      <c r="BS112" s="32">
        <v>17</v>
      </c>
      <c r="BT112" s="32">
        <v>10.5</v>
      </c>
      <c r="BU112" s="32">
        <v>5.5</v>
      </c>
      <c r="BV112" s="32">
        <v>100.5</v>
      </c>
      <c r="BW112" s="32">
        <v>61.5</v>
      </c>
      <c r="BX112" s="32">
        <v>76</v>
      </c>
      <c r="BY112" s="32">
        <v>39</v>
      </c>
      <c r="BZ112" s="32">
        <v>-9.5</v>
      </c>
      <c r="CA112" s="32">
        <v>-15.5</v>
      </c>
      <c r="CB112" s="32">
        <v>-3</v>
      </c>
      <c r="CC112" s="13">
        <v>5.8</v>
      </c>
      <c r="CD112" s="13">
        <v>3.9</v>
      </c>
      <c r="CE112" s="58"/>
      <c r="CF112" s="32">
        <v>32.5</v>
      </c>
      <c r="CG112" s="32"/>
      <c r="CH112" s="32"/>
      <c r="CI112" s="32">
        <v>153</v>
      </c>
      <c r="CJ112" s="56">
        <v>62</v>
      </c>
      <c r="CK112" s="32">
        <v>61.5</v>
      </c>
      <c r="CL112" s="32">
        <v>156.5</v>
      </c>
      <c r="CM112" s="44">
        <v>8.8000000000000007</v>
      </c>
      <c r="CN112" s="44">
        <v>4.9000000000000004</v>
      </c>
      <c r="CO112" s="44">
        <v>123</v>
      </c>
    </row>
    <row r="113" spans="1:93" x14ac:dyDescent="0.25">
      <c r="A113" s="13" t="s">
        <v>244</v>
      </c>
      <c r="B113" s="13">
        <v>0</v>
      </c>
      <c r="C113" s="30"/>
      <c r="D113" s="31">
        <v>14.1</v>
      </c>
      <c r="E113" s="31">
        <v>181</v>
      </c>
      <c r="F113" s="31">
        <v>66.7</v>
      </c>
      <c r="G113" s="31">
        <f t="shared" si="18"/>
        <v>20.359573883581088</v>
      </c>
      <c r="H113" s="32">
        <v>0</v>
      </c>
      <c r="I113" s="31">
        <v>76</v>
      </c>
      <c r="J113" s="32">
        <v>1</v>
      </c>
      <c r="M113" s="33">
        <f t="shared" si="20"/>
        <v>0.41988950276243092</v>
      </c>
      <c r="N113" s="32">
        <v>0</v>
      </c>
      <c r="O113" s="31">
        <v>9.5</v>
      </c>
      <c r="P113" s="13">
        <v>5</v>
      </c>
      <c r="Q113" s="13">
        <v>5</v>
      </c>
      <c r="R113" s="13">
        <v>133</v>
      </c>
      <c r="S113" s="13">
        <v>79</v>
      </c>
      <c r="T113" s="13">
        <v>97</v>
      </c>
      <c r="U113" s="13">
        <v>54</v>
      </c>
      <c r="V113" s="13">
        <v>1</v>
      </c>
      <c r="W113" s="13">
        <v>2</v>
      </c>
      <c r="X113" s="13">
        <v>121</v>
      </c>
      <c r="Y113" s="13">
        <v>67</v>
      </c>
      <c r="Z113" s="32">
        <f t="shared" si="21"/>
        <v>84.981999999999999</v>
      </c>
      <c r="AA113" s="13">
        <v>54</v>
      </c>
      <c r="AB113" s="13">
        <v>131</v>
      </c>
      <c r="AC113" s="13">
        <v>93</v>
      </c>
      <c r="AD113" s="13">
        <v>106</v>
      </c>
      <c r="AE113" s="13">
        <v>38</v>
      </c>
      <c r="AF113" s="13" t="s">
        <v>55</v>
      </c>
      <c r="AI113" s="31"/>
      <c r="AJ113" s="13">
        <v>36.415999999999997</v>
      </c>
      <c r="AK113" s="33">
        <f t="shared" si="23"/>
        <v>6.0693333333333328</v>
      </c>
      <c r="AL113" s="13">
        <v>5</v>
      </c>
      <c r="AM113" s="13">
        <v>0</v>
      </c>
      <c r="AN113" s="34">
        <v>0</v>
      </c>
      <c r="AO113" s="33">
        <f t="shared" si="24"/>
        <v>1.3487407407407406</v>
      </c>
      <c r="AP113" s="13">
        <v>3.97</v>
      </c>
      <c r="AQ113" s="13">
        <v>0.86</v>
      </c>
      <c r="AR113" s="34">
        <v>0</v>
      </c>
      <c r="AS113" s="1">
        <v>1.29</v>
      </c>
      <c r="AT113" s="1">
        <v>1</v>
      </c>
      <c r="AU113" s="33">
        <v>2.2890909090909091</v>
      </c>
      <c r="AV113" s="13" t="s">
        <v>62</v>
      </c>
      <c r="AW113" s="13" t="s">
        <v>62</v>
      </c>
      <c r="AX113" s="32">
        <v>0</v>
      </c>
      <c r="AY113" s="32">
        <v>138.32</v>
      </c>
      <c r="AZ113" s="31">
        <v>4.29</v>
      </c>
      <c r="BA113" s="32">
        <v>71.38</v>
      </c>
      <c r="BB113" s="31">
        <v>4.4400000000000004</v>
      </c>
      <c r="BC113" s="32">
        <v>73.819999999999993</v>
      </c>
      <c r="BD113" s="32">
        <v>47.61</v>
      </c>
      <c r="BE113" s="32">
        <v>203.21</v>
      </c>
      <c r="BF113" s="32">
        <v>24.69</v>
      </c>
      <c r="BG113" s="32">
        <v>12.83</v>
      </c>
      <c r="BH113" s="32"/>
      <c r="BI113" s="32"/>
      <c r="BJ113" s="32"/>
      <c r="BK113" s="32"/>
      <c r="BL113" s="32"/>
      <c r="BM113" s="32"/>
      <c r="BN113" s="32"/>
      <c r="BO113" s="32">
        <v>98.5</v>
      </c>
      <c r="BP113" s="32">
        <v>68.5</v>
      </c>
      <c r="BQ113" s="32">
        <v>77.5</v>
      </c>
      <c r="BR113" s="32">
        <v>30</v>
      </c>
      <c r="BS113" s="32">
        <v>-28.5</v>
      </c>
      <c r="BT113" s="32">
        <v>-28.5</v>
      </c>
      <c r="BU113" s="32">
        <v>-8.5</v>
      </c>
      <c r="BV113" s="32">
        <v>105.5</v>
      </c>
      <c r="BW113" s="32">
        <v>68.5</v>
      </c>
      <c r="BX113" s="32">
        <v>83</v>
      </c>
      <c r="BY113" s="32">
        <v>37</v>
      </c>
      <c r="BZ113" s="32">
        <v>-17</v>
      </c>
      <c r="CA113" s="32">
        <v>-18</v>
      </c>
      <c r="CB113" s="32">
        <v>-5.5</v>
      </c>
      <c r="CC113" s="13">
        <v>7</v>
      </c>
      <c r="CD113" s="13">
        <v>7</v>
      </c>
      <c r="CE113" s="58">
        <v>29</v>
      </c>
      <c r="CF113" s="32">
        <v>30.5</v>
      </c>
      <c r="CG113" s="32"/>
      <c r="CH113" s="32"/>
      <c r="CI113" s="32">
        <v>130</v>
      </c>
      <c r="CJ113" s="56">
        <v>77</v>
      </c>
      <c r="CK113" s="32">
        <v>74</v>
      </c>
      <c r="CL113" s="32">
        <v>143</v>
      </c>
      <c r="CM113" s="44">
        <v>9.1999999999999993</v>
      </c>
      <c r="CN113" s="44">
        <v>5</v>
      </c>
      <c r="CO113" s="36">
        <v>95</v>
      </c>
    </row>
    <row r="114" spans="1:93" x14ac:dyDescent="0.25">
      <c r="A114" s="13" t="s">
        <v>245</v>
      </c>
      <c r="B114" s="13">
        <v>0</v>
      </c>
      <c r="C114" s="30"/>
      <c r="D114" s="31">
        <v>14.3</v>
      </c>
      <c r="E114" s="31">
        <v>156.4</v>
      </c>
      <c r="F114" s="31">
        <v>55.4</v>
      </c>
      <c r="G114" s="31">
        <f t="shared" si="18"/>
        <v>22.648334325390334</v>
      </c>
      <c r="H114" s="32">
        <v>0</v>
      </c>
      <c r="I114" s="31">
        <v>76.5</v>
      </c>
      <c r="J114" s="32">
        <v>1</v>
      </c>
      <c r="M114" s="33">
        <f t="shared" si="20"/>
        <v>0.4891304347826087</v>
      </c>
      <c r="N114" s="32">
        <v>0</v>
      </c>
      <c r="O114" s="31">
        <v>19</v>
      </c>
      <c r="P114" s="13">
        <v>4</v>
      </c>
      <c r="Q114" s="13">
        <v>3</v>
      </c>
      <c r="R114" s="13">
        <v>128</v>
      </c>
      <c r="S114" s="13">
        <v>78</v>
      </c>
      <c r="T114" s="13">
        <v>95</v>
      </c>
      <c r="U114" s="13">
        <v>50</v>
      </c>
      <c r="V114" s="13">
        <v>0</v>
      </c>
      <c r="W114" s="13">
        <v>2</v>
      </c>
      <c r="X114" s="13">
        <v>118</v>
      </c>
      <c r="Y114" s="13">
        <v>74</v>
      </c>
      <c r="Z114" s="32">
        <f t="shared" si="21"/>
        <v>88.652000000000001</v>
      </c>
      <c r="AA114" s="13">
        <v>44</v>
      </c>
      <c r="AB114" s="13">
        <v>120</v>
      </c>
      <c r="AC114" s="13">
        <v>82</v>
      </c>
      <c r="AD114" s="13">
        <v>95</v>
      </c>
      <c r="AE114" s="13">
        <v>38</v>
      </c>
      <c r="AF114" s="13">
        <v>6.5</v>
      </c>
      <c r="AG114" s="13">
        <v>46</v>
      </c>
      <c r="AH114" s="13">
        <v>35</v>
      </c>
      <c r="AI114" s="31">
        <f t="shared" si="22"/>
        <v>43.056199999999997</v>
      </c>
      <c r="AJ114" s="13">
        <v>18.05</v>
      </c>
      <c r="AK114" s="33">
        <f t="shared" si="23"/>
        <v>3.0083333333333333</v>
      </c>
      <c r="AL114" s="13">
        <v>4.8</v>
      </c>
      <c r="AM114" s="13">
        <v>0</v>
      </c>
      <c r="AN114" s="34">
        <v>0</v>
      </c>
      <c r="AO114" s="33">
        <f t="shared" si="24"/>
        <v>0.64177777777777778</v>
      </c>
      <c r="AP114" s="13">
        <v>4.7699999999999996</v>
      </c>
      <c r="AQ114" s="13">
        <v>0.61</v>
      </c>
      <c r="AR114" s="34">
        <v>0</v>
      </c>
      <c r="AS114" s="1">
        <v>1.68</v>
      </c>
      <c r="AT114" s="1">
        <v>0</v>
      </c>
      <c r="AU114" s="33">
        <v>2.8127272727272725</v>
      </c>
      <c r="AV114" s="13">
        <v>0.2</v>
      </c>
      <c r="AW114" s="31">
        <f>AV114*10</f>
        <v>2</v>
      </c>
      <c r="AX114" s="32">
        <v>1</v>
      </c>
      <c r="AY114" s="32">
        <v>139.27000000000001</v>
      </c>
      <c r="AZ114" s="31">
        <v>4.5999999999999996</v>
      </c>
      <c r="BA114" s="32">
        <v>60.79</v>
      </c>
      <c r="BB114" s="31">
        <v>3.21</v>
      </c>
      <c r="BC114" s="32">
        <v>75.62</v>
      </c>
      <c r="BD114" s="32">
        <v>45.74</v>
      </c>
      <c r="BE114" s="32">
        <v>219.12</v>
      </c>
      <c r="BF114" s="32">
        <v>22.04</v>
      </c>
      <c r="BG114" s="32">
        <v>11.45</v>
      </c>
      <c r="BH114" s="32"/>
      <c r="BI114" s="32"/>
      <c r="BJ114" s="32"/>
      <c r="BK114" s="32"/>
      <c r="BL114" s="32"/>
      <c r="BM114" s="32"/>
      <c r="BN114" s="32"/>
      <c r="BO114" s="32">
        <v>99.5</v>
      </c>
      <c r="BP114" s="32">
        <v>75.5</v>
      </c>
      <c r="BQ114" s="32">
        <v>87</v>
      </c>
      <c r="BR114" s="32">
        <v>24</v>
      </c>
      <c r="BS114" s="32">
        <v>-2.5</v>
      </c>
      <c r="BT114" s="32">
        <v>5</v>
      </c>
      <c r="BU114" s="32">
        <v>-0.5</v>
      </c>
      <c r="BV114" s="32">
        <v>106.5</v>
      </c>
      <c r="BW114" s="32">
        <v>73.5</v>
      </c>
      <c r="BX114" s="32">
        <v>87</v>
      </c>
      <c r="BY114" s="32">
        <v>33</v>
      </c>
      <c r="BZ114" s="32">
        <v>0.5</v>
      </c>
      <c r="CA114" s="32">
        <v>13</v>
      </c>
      <c r="CB114" s="32">
        <v>-0.5</v>
      </c>
      <c r="CC114" s="13">
        <v>6</v>
      </c>
      <c r="CD114" s="13">
        <v>5.4</v>
      </c>
      <c r="CE114" s="58"/>
      <c r="CF114" s="32">
        <v>23</v>
      </c>
      <c r="CG114" s="32"/>
      <c r="CH114" s="32"/>
      <c r="CI114" s="32">
        <v>123</v>
      </c>
      <c r="CJ114" s="56">
        <v>91</v>
      </c>
      <c r="CK114" s="32">
        <v>90.5</v>
      </c>
      <c r="CL114" s="32">
        <v>89</v>
      </c>
      <c r="CM114" s="44">
        <v>8.1</v>
      </c>
      <c r="CN114" s="44">
        <v>5.3</v>
      </c>
      <c r="CO114" s="44">
        <v>71</v>
      </c>
    </row>
    <row r="115" spans="1:93" x14ac:dyDescent="0.25">
      <c r="A115" s="13" t="s">
        <v>246</v>
      </c>
      <c r="B115" s="13">
        <v>0</v>
      </c>
      <c r="C115" s="30"/>
      <c r="D115" s="31">
        <v>14.2</v>
      </c>
      <c r="E115" s="31">
        <v>152.5</v>
      </c>
      <c r="F115" s="31">
        <v>36.700000000000003</v>
      </c>
      <c r="G115" s="31">
        <f t="shared" si="18"/>
        <v>15.780704111797908</v>
      </c>
      <c r="H115" s="32">
        <v>0</v>
      </c>
      <c r="I115" s="31">
        <v>66</v>
      </c>
      <c r="J115" s="32">
        <v>0</v>
      </c>
      <c r="M115" s="33">
        <f t="shared" si="20"/>
        <v>0.43278688524590164</v>
      </c>
      <c r="N115" s="32">
        <v>0</v>
      </c>
      <c r="O115" s="31">
        <v>8</v>
      </c>
      <c r="P115" s="13">
        <v>3</v>
      </c>
      <c r="Q115" s="13">
        <v>3</v>
      </c>
      <c r="R115" s="13">
        <v>103</v>
      </c>
      <c r="S115" s="13">
        <v>62</v>
      </c>
      <c r="T115" s="13">
        <v>76</v>
      </c>
      <c r="U115" s="13">
        <v>41</v>
      </c>
      <c r="V115" s="13">
        <v>0</v>
      </c>
      <c r="W115" s="13">
        <v>0</v>
      </c>
      <c r="X115" s="13">
        <v>97</v>
      </c>
      <c r="Y115" s="13">
        <v>59</v>
      </c>
      <c r="Z115" s="32">
        <f t="shared" si="21"/>
        <v>71.653999999999996</v>
      </c>
      <c r="AA115" s="13">
        <v>38</v>
      </c>
      <c r="AB115" s="13" t="s">
        <v>55</v>
      </c>
      <c r="AC115" s="13" t="s">
        <v>55</v>
      </c>
      <c r="AD115" s="13" t="s">
        <v>55</v>
      </c>
      <c r="AE115" s="13" t="s">
        <v>55</v>
      </c>
      <c r="AF115" s="13" t="s">
        <v>55</v>
      </c>
      <c r="AI115" s="31"/>
      <c r="AJ115" s="13">
        <v>12.372</v>
      </c>
      <c r="AK115" s="33">
        <f t="shared" si="23"/>
        <v>2.0619999999999998</v>
      </c>
      <c r="AL115" s="13">
        <v>4.3</v>
      </c>
      <c r="AM115" s="13">
        <v>0</v>
      </c>
      <c r="AN115" s="34">
        <v>0</v>
      </c>
      <c r="AO115" s="33">
        <f t="shared" si="24"/>
        <v>0.39407111111111104</v>
      </c>
      <c r="AP115" s="13">
        <v>3.16</v>
      </c>
      <c r="AQ115" s="13">
        <v>0.39</v>
      </c>
      <c r="AR115" s="34">
        <v>0</v>
      </c>
      <c r="AS115" s="1">
        <v>1.45</v>
      </c>
      <c r="AT115" s="1">
        <v>0</v>
      </c>
      <c r="AU115" s="33">
        <v>1.5327272727272729</v>
      </c>
      <c r="AV115" s="13">
        <v>0.1</v>
      </c>
      <c r="AW115" s="31">
        <f>AV115*10</f>
        <v>1</v>
      </c>
      <c r="AX115" s="32">
        <v>1</v>
      </c>
      <c r="AY115" s="32">
        <v>137.88999999999999</v>
      </c>
      <c r="AZ115" s="31">
        <v>4.32</v>
      </c>
      <c r="BA115" s="32">
        <v>49.93</v>
      </c>
      <c r="BB115" s="31">
        <v>2.66</v>
      </c>
      <c r="BC115" s="32">
        <v>69.23</v>
      </c>
      <c r="BD115" s="32">
        <v>42.93</v>
      </c>
      <c r="BE115" s="32">
        <v>342.79</v>
      </c>
      <c r="BF115" s="32">
        <v>28.52</v>
      </c>
      <c r="BG115" s="32">
        <v>5.36</v>
      </c>
      <c r="BH115" s="32"/>
      <c r="BI115" s="32"/>
      <c r="BJ115" s="32"/>
      <c r="BK115" s="32"/>
      <c r="BL115" s="32"/>
      <c r="BM115" s="32"/>
      <c r="BN115" s="32"/>
      <c r="BO115" s="32">
        <v>83.5</v>
      </c>
      <c r="BP115" s="32">
        <v>60.5</v>
      </c>
      <c r="BQ115" s="32">
        <v>73</v>
      </c>
      <c r="BR115" s="32">
        <v>23</v>
      </c>
      <c r="BS115" s="32">
        <v>6</v>
      </c>
      <c r="BT115" s="32">
        <v>11.5</v>
      </c>
      <c r="BU115" s="32">
        <v>1.5</v>
      </c>
      <c r="BV115" s="32">
        <v>88.5</v>
      </c>
      <c r="BW115" s="32">
        <v>60.5</v>
      </c>
      <c r="BX115" s="32">
        <v>71</v>
      </c>
      <c r="BY115" s="32">
        <v>28</v>
      </c>
      <c r="BZ115" s="32">
        <v>-13.5</v>
      </c>
      <c r="CA115" s="32">
        <v>-12.5</v>
      </c>
      <c r="CB115" s="32">
        <v>-3.5</v>
      </c>
      <c r="CC115" s="13">
        <v>5.7</v>
      </c>
      <c r="CD115" s="13">
        <v>4</v>
      </c>
      <c r="CE115" s="58"/>
      <c r="CF115" s="32">
        <v>23</v>
      </c>
      <c r="CG115" s="32"/>
      <c r="CH115" s="32"/>
      <c r="CI115" s="32">
        <v>140.5</v>
      </c>
      <c r="CJ115" s="56">
        <v>86</v>
      </c>
      <c r="CK115" s="32">
        <v>78</v>
      </c>
      <c r="CL115" s="32">
        <v>125</v>
      </c>
      <c r="CM115" s="44">
        <v>5.2</v>
      </c>
      <c r="CN115" s="44">
        <v>4.0999999999999996</v>
      </c>
      <c r="CO115" s="44">
        <v>59</v>
      </c>
    </row>
    <row r="116" spans="1:93" x14ac:dyDescent="0.25">
      <c r="A116" s="13" t="s">
        <v>247</v>
      </c>
      <c r="B116" s="13">
        <v>0</v>
      </c>
      <c r="C116" s="30"/>
      <c r="D116" s="31">
        <v>14.1</v>
      </c>
      <c r="E116" s="31">
        <v>171</v>
      </c>
      <c r="F116" s="31">
        <v>79.7</v>
      </c>
      <c r="G116" s="31">
        <f t="shared" si="18"/>
        <v>27.256249786259023</v>
      </c>
      <c r="H116" s="32">
        <v>1</v>
      </c>
      <c r="I116" s="31">
        <v>101</v>
      </c>
      <c r="J116" s="32">
        <v>2</v>
      </c>
      <c r="M116" s="33">
        <f t="shared" si="20"/>
        <v>0.59064327485380119</v>
      </c>
      <c r="N116" s="32">
        <v>1</v>
      </c>
      <c r="O116" s="31">
        <v>29</v>
      </c>
      <c r="P116" s="13">
        <v>2</v>
      </c>
      <c r="Q116" s="13">
        <v>2</v>
      </c>
      <c r="R116" s="13">
        <v>133</v>
      </c>
      <c r="S116" s="13">
        <v>85</v>
      </c>
      <c r="T116" s="13">
        <v>101</v>
      </c>
      <c r="U116" s="13">
        <v>48</v>
      </c>
      <c r="V116" s="13">
        <v>1</v>
      </c>
      <c r="W116" s="13">
        <v>2</v>
      </c>
      <c r="X116" s="13">
        <v>122</v>
      </c>
      <c r="Y116" s="13">
        <v>75</v>
      </c>
      <c r="Z116" s="32">
        <f t="shared" si="21"/>
        <v>90.650999999999996</v>
      </c>
      <c r="AA116" s="13">
        <v>47</v>
      </c>
      <c r="AB116" s="13">
        <v>116</v>
      </c>
      <c r="AC116" s="13">
        <v>82</v>
      </c>
      <c r="AD116" s="13">
        <v>93</v>
      </c>
      <c r="AE116" s="13">
        <v>34</v>
      </c>
      <c r="AF116" s="13" t="s">
        <v>55</v>
      </c>
      <c r="AI116" s="31"/>
      <c r="AJ116" s="13">
        <v>49.725000000000001</v>
      </c>
      <c r="AK116" s="33">
        <f t="shared" si="23"/>
        <v>8.2874999999999996</v>
      </c>
      <c r="AL116" s="13" t="s">
        <v>55</v>
      </c>
      <c r="AM116" s="13" t="s">
        <v>55</v>
      </c>
      <c r="AN116" s="34" t="s">
        <v>55</v>
      </c>
      <c r="AO116" s="33"/>
      <c r="AP116" s="13" t="s">
        <v>55</v>
      </c>
      <c r="AR116" s="34"/>
      <c r="AT116" s="34"/>
      <c r="AU116" s="33"/>
      <c r="AW116" s="31"/>
      <c r="AX116" s="32"/>
      <c r="BD116" s="32"/>
      <c r="BH116" s="32"/>
      <c r="BI116" s="32"/>
      <c r="BJ116" s="32"/>
      <c r="BK116" s="32"/>
      <c r="BL116" s="32"/>
      <c r="BM116" s="32"/>
      <c r="BN116" s="32"/>
      <c r="BO116" s="32">
        <v>105</v>
      </c>
      <c r="BP116" s="32">
        <v>77</v>
      </c>
      <c r="BQ116" s="32">
        <v>90.5</v>
      </c>
      <c r="BR116" s="32">
        <v>28</v>
      </c>
      <c r="BS116" s="32">
        <v>8</v>
      </c>
      <c r="BT116" s="32">
        <v>19.5</v>
      </c>
      <c r="BU116" s="32">
        <v>2</v>
      </c>
      <c r="BV116" s="32">
        <v>111.5</v>
      </c>
      <c r="BW116" s="32">
        <v>77</v>
      </c>
      <c r="BX116" s="32">
        <v>90</v>
      </c>
      <c r="BY116" s="32">
        <v>34.5</v>
      </c>
      <c r="BZ116" s="32">
        <v>-8.5</v>
      </c>
      <c r="CA116" s="32">
        <v>0</v>
      </c>
      <c r="CB116" s="32">
        <v>-2.5</v>
      </c>
      <c r="CC116" s="13">
        <v>7.1</v>
      </c>
      <c r="CE116" s="58"/>
      <c r="CF116" s="32">
        <v>28.5</v>
      </c>
      <c r="CG116" s="32"/>
      <c r="CH116" s="32"/>
      <c r="CI116" s="32">
        <v>126.5</v>
      </c>
      <c r="CJ116" s="56">
        <v>98</v>
      </c>
      <c r="CK116" s="32">
        <v>92.5</v>
      </c>
      <c r="CL116" s="32">
        <v>88</v>
      </c>
      <c r="CM116" s="44">
        <v>7.7</v>
      </c>
      <c r="CN116" s="44">
        <v>4</v>
      </c>
      <c r="CO116" s="44">
        <v>74</v>
      </c>
    </row>
    <row r="117" spans="1:93" x14ac:dyDescent="0.25">
      <c r="A117" s="13" t="s">
        <v>248</v>
      </c>
      <c r="B117" s="13">
        <v>0</v>
      </c>
      <c r="C117" s="30"/>
      <c r="D117" s="31">
        <v>14.6</v>
      </c>
      <c r="E117" s="31">
        <v>170</v>
      </c>
      <c r="F117" s="31">
        <v>55.5</v>
      </c>
      <c r="G117" s="31">
        <f t="shared" si="18"/>
        <v>19.20415224913495</v>
      </c>
      <c r="H117" s="32">
        <v>0</v>
      </c>
      <c r="I117" s="31">
        <v>78</v>
      </c>
      <c r="J117" s="32">
        <v>2</v>
      </c>
      <c r="M117" s="33">
        <f t="shared" si="20"/>
        <v>0.45882352941176469</v>
      </c>
      <c r="N117" s="32">
        <v>0</v>
      </c>
      <c r="O117" s="31">
        <v>15.5</v>
      </c>
      <c r="P117" s="13">
        <v>2</v>
      </c>
      <c r="Q117" s="13">
        <v>4</v>
      </c>
      <c r="R117" s="13">
        <v>142</v>
      </c>
      <c r="S117" s="13">
        <v>86</v>
      </c>
      <c r="T117" s="13">
        <v>105</v>
      </c>
      <c r="U117" s="13">
        <v>56</v>
      </c>
      <c r="V117" s="13">
        <v>2</v>
      </c>
      <c r="W117" s="13">
        <v>2</v>
      </c>
      <c r="X117" s="13">
        <v>128</v>
      </c>
      <c r="Y117" s="13">
        <v>75</v>
      </c>
      <c r="Z117" s="32">
        <f t="shared" si="21"/>
        <v>92.649000000000001</v>
      </c>
      <c r="AA117" s="13">
        <v>53</v>
      </c>
      <c r="AB117" s="13">
        <v>135</v>
      </c>
      <c r="AC117" s="13">
        <v>80</v>
      </c>
      <c r="AD117" s="13">
        <v>98</v>
      </c>
      <c r="AE117" s="13">
        <v>55</v>
      </c>
      <c r="AF117" s="13" t="s">
        <v>55</v>
      </c>
      <c r="AI117" s="31"/>
      <c r="AJ117" s="13">
        <v>204.65100000000001</v>
      </c>
      <c r="AK117" s="33">
        <f t="shared" si="23"/>
        <v>34.108499999999999</v>
      </c>
      <c r="AL117" s="13">
        <v>4.5999999999999996</v>
      </c>
      <c r="AM117" s="13">
        <v>0</v>
      </c>
      <c r="AN117" s="34">
        <v>0</v>
      </c>
      <c r="AO117" s="33">
        <f t="shared" si="24"/>
        <v>6.9732933333333325</v>
      </c>
      <c r="AP117" s="13">
        <v>3.81</v>
      </c>
      <c r="AQ117" s="13">
        <v>0.6</v>
      </c>
      <c r="AR117" s="34">
        <v>0</v>
      </c>
      <c r="AS117" s="1">
        <v>1.5</v>
      </c>
      <c r="AT117" s="1">
        <v>0</v>
      </c>
      <c r="AU117" s="33">
        <v>2.0372727272727271</v>
      </c>
      <c r="AV117" s="13">
        <v>0.2</v>
      </c>
      <c r="AW117" s="31">
        <f>AV117*10</f>
        <v>2</v>
      </c>
      <c r="AX117" s="32">
        <v>1</v>
      </c>
      <c r="AY117" s="32">
        <v>141.68</v>
      </c>
      <c r="AZ117" s="31">
        <v>4.4400000000000004</v>
      </c>
      <c r="BA117" s="32">
        <v>61.93</v>
      </c>
      <c r="BB117" s="31">
        <v>3.59</v>
      </c>
      <c r="BC117" s="32">
        <v>83.43</v>
      </c>
      <c r="BD117" s="32">
        <v>51.7</v>
      </c>
      <c r="BE117" s="32">
        <v>299.77999999999997</v>
      </c>
      <c r="BF117" s="32">
        <v>24.03</v>
      </c>
      <c r="BG117" s="32">
        <v>13.93</v>
      </c>
      <c r="BH117" s="32"/>
      <c r="BI117" s="32"/>
      <c r="BJ117" s="32"/>
      <c r="BK117" s="32"/>
      <c r="BL117" s="32"/>
      <c r="BM117" s="32"/>
      <c r="BN117" s="32"/>
      <c r="BO117" s="32">
        <v>105.5</v>
      </c>
      <c r="BP117" s="32">
        <v>76</v>
      </c>
      <c r="BQ117" s="32">
        <v>90</v>
      </c>
      <c r="BR117" s="32">
        <v>29.5</v>
      </c>
      <c r="BS117" s="32">
        <v>-9.5</v>
      </c>
      <c r="BT117" s="32">
        <v>-11.5</v>
      </c>
      <c r="BU117" s="32">
        <v>-2.5</v>
      </c>
      <c r="BV117" s="32">
        <v>111.5</v>
      </c>
      <c r="BW117" s="32">
        <v>76</v>
      </c>
      <c r="BX117" s="32">
        <v>89</v>
      </c>
      <c r="BY117" s="32">
        <v>35.5</v>
      </c>
      <c r="BZ117" s="32">
        <v>-2.5</v>
      </c>
      <c r="CA117" s="32">
        <v>-5</v>
      </c>
      <c r="CB117" s="32">
        <v>-0.5</v>
      </c>
      <c r="CC117" s="13">
        <v>7.1</v>
      </c>
      <c r="CD117" s="13">
        <v>5</v>
      </c>
      <c r="CE117" s="58">
        <v>31</v>
      </c>
      <c r="CF117" s="32">
        <v>29</v>
      </c>
      <c r="CG117" s="32"/>
      <c r="CH117" s="32"/>
      <c r="CI117" s="32">
        <v>160</v>
      </c>
      <c r="CJ117" s="56">
        <v>70</v>
      </c>
      <c r="CK117" s="32">
        <v>69.5</v>
      </c>
      <c r="CL117" s="32">
        <v>148.5</v>
      </c>
      <c r="CM117" s="44">
        <v>7.3</v>
      </c>
      <c r="CN117" s="44">
        <v>4.5</v>
      </c>
      <c r="CO117" s="44">
        <v>94</v>
      </c>
    </row>
    <row r="118" spans="1:93" x14ac:dyDescent="0.25">
      <c r="A118" s="13" t="s">
        <v>249</v>
      </c>
      <c r="B118" s="13">
        <v>0</v>
      </c>
      <c r="C118" s="30"/>
      <c r="D118" s="31">
        <v>14.3</v>
      </c>
      <c r="E118" s="31">
        <v>173</v>
      </c>
      <c r="F118" s="31">
        <v>59.8</v>
      </c>
      <c r="G118" s="31">
        <f t="shared" si="18"/>
        <v>19.980620802566072</v>
      </c>
      <c r="H118" s="32">
        <v>0</v>
      </c>
      <c r="I118" s="31">
        <v>67</v>
      </c>
      <c r="J118" s="32">
        <v>0</v>
      </c>
      <c r="M118" s="33">
        <f t="shared" si="20"/>
        <v>0.38728323699421963</v>
      </c>
      <c r="N118" s="32">
        <v>0</v>
      </c>
      <c r="O118" s="31">
        <v>9</v>
      </c>
      <c r="P118" s="13">
        <v>4</v>
      </c>
      <c r="Q118" s="13">
        <v>5</v>
      </c>
      <c r="R118" s="13">
        <v>121</v>
      </c>
      <c r="S118" s="13">
        <v>76</v>
      </c>
      <c r="T118" s="13">
        <v>91</v>
      </c>
      <c r="U118" s="13">
        <v>45</v>
      </c>
      <c r="V118" s="13">
        <v>0</v>
      </c>
      <c r="W118" s="13">
        <v>2</v>
      </c>
      <c r="X118" s="13">
        <v>121</v>
      </c>
      <c r="Y118" s="13">
        <v>71</v>
      </c>
      <c r="Z118" s="32">
        <f t="shared" si="21"/>
        <v>87.65</v>
      </c>
      <c r="AA118" s="13">
        <v>50</v>
      </c>
      <c r="AB118" s="13">
        <v>134</v>
      </c>
      <c r="AC118" s="13">
        <v>94</v>
      </c>
      <c r="AD118" s="13">
        <v>107</v>
      </c>
      <c r="AE118" s="13">
        <v>40</v>
      </c>
      <c r="AF118" s="13" t="s">
        <v>55</v>
      </c>
      <c r="AI118" s="31"/>
      <c r="AJ118" s="13">
        <v>56.744</v>
      </c>
      <c r="AK118" s="33">
        <f t="shared" si="23"/>
        <v>9.4573333333333327</v>
      </c>
      <c r="AL118" s="13">
        <v>4.5999999999999996</v>
      </c>
      <c r="AM118" s="13">
        <v>0</v>
      </c>
      <c r="AN118" s="34">
        <v>0</v>
      </c>
      <c r="AO118" s="33">
        <f t="shared" si="24"/>
        <v>1.933499259259259</v>
      </c>
      <c r="AP118" s="13">
        <v>4.3899999999999997</v>
      </c>
      <c r="AQ118" s="13">
        <v>0.97</v>
      </c>
      <c r="AR118" s="34">
        <v>0</v>
      </c>
      <c r="AS118" s="1">
        <v>1.58</v>
      </c>
      <c r="AT118" s="1">
        <v>0</v>
      </c>
      <c r="AU118" s="33">
        <v>2.3690909090909087</v>
      </c>
      <c r="AV118" s="37">
        <v>2.8</v>
      </c>
      <c r="AW118" s="31">
        <f>AV118*10</f>
        <v>28</v>
      </c>
      <c r="AX118" s="32">
        <v>2</v>
      </c>
      <c r="AY118" s="32">
        <v>138.35</v>
      </c>
      <c r="AZ118" s="31">
        <v>4.3499999999999996</v>
      </c>
      <c r="BA118" s="32">
        <v>62</v>
      </c>
      <c r="BB118" s="31">
        <v>3.54</v>
      </c>
      <c r="BC118" s="32">
        <v>71.819999999999993</v>
      </c>
      <c r="BD118" s="32">
        <v>42.68</v>
      </c>
      <c r="BE118" s="32">
        <v>177.93</v>
      </c>
      <c r="BF118" s="32">
        <v>18.079999999999998</v>
      </c>
      <c r="BG118" s="32">
        <v>31.75</v>
      </c>
      <c r="BH118" s="32"/>
      <c r="BI118" s="32"/>
      <c r="BJ118" s="32"/>
      <c r="BK118" s="32"/>
      <c r="BL118" s="32"/>
      <c r="BM118" s="32"/>
      <c r="BN118" s="32"/>
      <c r="BO118" s="32">
        <v>100.5</v>
      </c>
      <c r="BP118" s="32">
        <v>74</v>
      </c>
      <c r="BQ118" s="32">
        <v>87</v>
      </c>
      <c r="BR118" s="32">
        <v>26.5</v>
      </c>
      <c r="BS118" s="32">
        <v>-13.5</v>
      </c>
      <c r="BT118" s="32">
        <v>-9</v>
      </c>
      <c r="BU118" s="32">
        <v>-3.5</v>
      </c>
      <c r="BV118" s="32">
        <v>107.5</v>
      </c>
      <c r="BW118" s="32">
        <v>74</v>
      </c>
      <c r="BX118" s="32">
        <v>85</v>
      </c>
      <c r="BY118" s="32">
        <v>33.5</v>
      </c>
      <c r="BZ118" s="32">
        <v>-41</v>
      </c>
      <c r="CA118" s="32">
        <v>-30</v>
      </c>
      <c r="CB118" s="32">
        <v>-11</v>
      </c>
      <c r="CC118" s="13">
        <v>10.8</v>
      </c>
      <c r="CD118" s="13">
        <v>6.8</v>
      </c>
      <c r="CE118" s="58">
        <v>28</v>
      </c>
      <c r="CF118" s="32">
        <v>27.5</v>
      </c>
      <c r="CG118" s="32"/>
      <c r="CH118" s="32"/>
      <c r="CI118" s="32">
        <v>149</v>
      </c>
      <c r="CJ118" s="56">
        <v>99</v>
      </c>
      <c r="CK118" s="32">
        <v>91</v>
      </c>
      <c r="CL118" s="32">
        <v>103.5</v>
      </c>
      <c r="CM118" s="44">
        <v>11.3</v>
      </c>
      <c r="CN118" s="44">
        <v>6.6</v>
      </c>
      <c r="CO118" s="44">
        <v>107</v>
      </c>
    </row>
    <row r="119" spans="1:93" x14ac:dyDescent="0.25">
      <c r="A119" s="13" t="s">
        <v>250</v>
      </c>
      <c r="B119" s="13">
        <v>0</v>
      </c>
      <c r="C119" s="30"/>
      <c r="D119" s="31">
        <v>14.7</v>
      </c>
      <c r="E119" s="31">
        <v>172.8</v>
      </c>
      <c r="F119" s="31">
        <v>55.5</v>
      </c>
      <c r="G119" s="31">
        <f t="shared" si="18"/>
        <v>18.586837705761312</v>
      </c>
      <c r="H119" s="32">
        <v>0</v>
      </c>
      <c r="I119" s="31">
        <v>68</v>
      </c>
      <c r="J119" s="32">
        <v>0</v>
      </c>
      <c r="M119" s="33">
        <f t="shared" si="20"/>
        <v>0.39351851851851849</v>
      </c>
      <c r="N119" s="32">
        <v>0</v>
      </c>
      <c r="O119" s="31">
        <v>6</v>
      </c>
      <c r="P119" s="13">
        <v>5</v>
      </c>
      <c r="Q119" s="13">
        <v>5</v>
      </c>
      <c r="R119" s="13">
        <v>102</v>
      </c>
      <c r="S119" s="13">
        <v>56</v>
      </c>
      <c r="T119" s="13">
        <v>71</v>
      </c>
      <c r="U119" s="13">
        <v>46</v>
      </c>
      <c r="V119" s="13">
        <v>0</v>
      </c>
      <c r="W119" s="13">
        <v>0</v>
      </c>
      <c r="X119" s="13">
        <v>104</v>
      </c>
      <c r="Y119" s="13">
        <v>54</v>
      </c>
      <c r="Z119" s="32">
        <f t="shared" si="21"/>
        <v>70.650000000000006</v>
      </c>
      <c r="AA119" s="13">
        <v>50</v>
      </c>
      <c r="AB119" s="13">
        <v>105</v>
      </c>
      <c r="AC119" s="13">
        <v>68</v>
      </c>
      <c r="AD119" s="13">
        <v>80</v>
      </c>
      <c r="AE119" s="13">
        <v>37</v>
      </c>
      <c r="AF119" s="13">
        <v>11</v>
      </c>
      <c r="AG119" s="13">
        <v>94</v>
      </c>
      <c r="AH119" s="13">
        <v>50.2</v>
      </c>
      <c r="AI119" s="31">
        <f t="shared" si="22"/>
        <v>49.852499999999999</v>
      </c>
      <c r="AJ119" s="13">
        <v>17.913</v>
      </c>
      <c r="AK119" s="33">
        <f t="shared" si="23"/>
        <v>2.9855</v>
      </c>
      <c r="AL119" s="13">
        <v>3.8</v>
      </c>
      <c r="AM119" s="13">
        <v>0</v>
      </c>
      <c r="AN119" s="34">
        <v>0</v>
      </c>
      <c r="AO119" s="33">
        <f t="shared" si="24"/>
        <v>0.50421777777777776</v>
      </c>
      <c r="AP119" s="13">
        <v>3.22</v>
      </c>
      <c r="AQ119" s="13">
        <v>0.46</v>
      </c>
      <c r="AR119" s="34">
        <v>0</v>
      </c>
      <c r="AS119" s="1">
        <v>1.66</v>
      </c>
      <c r="AT119" s="1">
        <v>0</v>
      </c>
      <c r="AU119" s="33">
        <v>1.3509090909090913</v>
      </c>
      <c r="AV119" s="13">
        <v>0.1</v>
      </c>
      <c r="AW119" s="31">
        <f>AV119*10</f>
        <v>1</v>
      </c>
      <c r="AX119" s="32">
        <v>1</v>
      </c>
      <c r="AY119" s="32">
        <v>138.91</v>
      </c>
      <c r="AZ119" s="31">
        <v>4.66</v>
      </c>
      <c r="BA119" s="32">
        <v>73.45</v>
      </c>
      <c r="BB119" s="31">
        <v>5.26</v>
      </c>
      <c r="BC119" s="32">
        <v>74.16</v>
      </c>
      <c r="BD119" s="32">
        <v>43.63</v>
      </c>
      <c r="BE119" s="32">
        <v>174.51</v>
      </c>
      <c r="BF119" s="32">
        <v>20.77</v>
      </c>
      <c r="BG119" s="32">
        <v>13.8</v>
      </c>
      <c r="BH119" s="32"/>
      <c r="BI119" s="32"/>
      <c r="BJ119" s="32"/>
      <c r="BK119" s="32"/>
      <c r="BL119" s="32"/>
      <c r="BM119" s="32"/>
      <c r="BN119" s="32"/>
      <c r="BO119" s="32">
        <v>84</v>
      </c>
      <c r="BP119" s="32">
        <v>54.5</v>
      </c>
      <c r="BQ119" s="32">
        <v>66.5</v>
      </c>
      <c r="BR119" s="32">
        <v>29.5</v>
      </c>
      <c r="BS119" s="32">
        <v>-2</v>
      </c>
      <c r="BT119" s="32">
        <v>-6.5</v>
      </c>
      <c r="BU119" s="32">
        <v>-0.5</v>
      </c>
      <c r="BV119" s="32">
        <v>91</v>
      </c>
      <c r="BW119" s="32">
        <v>54.5</v>
      </c>
      <c r="BX119" s="32">
        <v>67</v>
      </c>
      <c r="BY119" s="32">
        <v>36.5</v>
      </c>
      <c r="BZ119" s="32">
        <v>-21</v>
      </c>
      <c r="CA119" s="32">
        <v>-25</v>
      </c>
      <c r="CB119" s="32">
        <v>-6.5</v>
      </c>
      <c r="CC119" s="13">
        <v>5.9</v>
      </c>
      <c r="CD119" s="13">
        <v>3.8</v>
      </c>
      <c r="CE119" s="58">
        <v>30</v>
      </c>
      <c r="CF119" s="32">
        <v>29.5</v>
      </c>
      <c r="CG119" s="32"/>
      <c r="CH119" s="32"/>
      <c r="CI119" s="32">
        <v>144</v>
      </c>
      <c r="CJ119" s="56">
        <v>66</v>
      </c>
      <c r="CK119" s="32">
        <v>66</v>
      </c>
      <c r="CL119" s="32">
        <v>155</v>
      </c>
      <c r="CM119" s="44">
        <v>9.3000000000000007</v>
      </c>
      <c r="CN119" s="44">
        <v>5.6</v>
      </c>
      <c r="CO119" s="44">
        <v>107</v>
      </c>
    </row>
    <row r="120" spans="1:93" x14ac:dyDescent="0.25">
      <c r="A120" s="13" t="s">
        <v>251</v>
      </c>
      <c r="B120" s="13">
        <v>0</v>
      </c>
      <c r="C120" s="30"/>
      <c r="D120" s="31">
        <v>14.5</v>
      </c>
      <c r="E120" s="31">
        <v>176.5</v>
      </c>
      <c r="F120" s="31">
        <v>69.5</v>
      </c>
      <c r="G120" s="31">
        <f t="shared" si="18"/>
        <v>22.309785007503471</v>
      </c>
      <c r="H120" s="32">
        <v>0</v>
      </c>
      <c r="I120" s="31">
        <v>87</v>
      </c>
      <c r="J120" s="32">
        <v>2</v>
      </c>
      <c r="M120" s="33">
        <f t="shared" si="20"/>
        <v>0.49291784702549574</v>
      </c>
      <c r="N120" s="32">
        <v>0</v>
      </c>
      <c r="O120" s="31">
        <v>17</v>
      </c>
      <c r="P120" s="13">
        <v>2</v>
      </c>
      <c r="Q120" s="13">
        <v>4</v>
      </c>
      <c r="R120" s="13">
        <v>113</v>
      </c>
      <c r="S120" s="13">
        <v>77</v>
      </c>
      <c r="T120" s="13">
        <v>89</v>
      </c>
      <c r="U120" s="13">
        <v>36</v>
      </c>
      <c r="V120" s="13">
        <v>0</v>
      </c>
      <c r="W120" s="13">
        <v>2</v>
      </c>
      <c r="X120" s="13">
        <v>113</v>
      </c>
      <c r="Y120" s="13">
        <v>67</v>
      </c>
      <c r="Z120" s="32">
        <f t="shared" si="21"/>
        <v>82.317999999999998</v>
      </c>
      <c r="AA120" s="13">
        <v>46</v>
      </c>
      <c r="AB120" s="13">
        <v>110</v>
      </c>
      <c r="AC120" s="13">
        <v>69</v>
      </c>
      <c r="AD120" s="13">
        <v>83</v>
      </c>
      <c r="AE120" s="13">
        <v>41</v>
      </c>
      <c r="AF120" s="13" t="s">
        <v>55</v>
      </c>
      <c r="AI120" s="31"/>
      <c r="AJ120" s="13" t="s">
        <v>55</v>
      </c>
      <c r="AK120" s="33"/>
      <c r="AL120" s="13" t="s">
        <v>55</v>
      </c>
      <c r="AM120" s="13" t="s">
        <v>55</v>
      </c>
      <c r="AN120" s="34" t="s">
        <v>55</v>
      </c>
      <c r="AO120" s="33"/>
      <c r="AP120" s="13" t="s">
        <v>55</v>
      </c>
      <c r="AR120" s="34"/>
      <c r="AT120" s="34"/>
      <c r="AU120" s="33"/>
      <c r="AV120" s="13" t="s">
        <v>241</v>
      </c>
      <c r="AW120" s="31"/>
      <c r="AX120" s="32"/>
      <c r="AY120" s="34"/>
      <c r="AZ120" s="34"/>
      <c r="BA120" s="34"/>
      <c r="BB120" s="34"/>
      <c r="BC120" s="34"/>
      <c r="BD120" s="34"/>
      <c r="BE120" s="34"/>
      <c r="BF120" s="34"/>
      <c r="BG120" s="34"/>
      <c r="BH120" s="32"/>
      <c r="BI120" s="32"/>
      <c r="BJ120" s="32"/>
      <c r="BK120" s="32"/>
      <c r="BL120" s="32"/>
      <c r="BM120" s="32"/>
      <c r="BN120" s="32"/>
      <c r="BO120" s="32">
        <v>97.5</v>
      </c>
      <c r="BP120" s="32">
        <v>69</v>
      </c>
      <c r="BQ120" s="32">
        <v>82</v>
      </c>
      <c r="BR120" s="32">
        <v>28.5</v>
      </c>
      <c r="BS120" s="32">
        <v>10.5</v>
      </c>
      <c r="BT120" s="32">
        <v>18.5</v>
      </c>
      <c r="BU120" s="32">
        <v>3</v>
      </c>
      <c r="BV120" s="32">
        <v>103</v>
      </c>
      <c r="BW120" s="32">
        <v>69.5</v>
      </c>
      <c r="BX120" s="32">
        <v>82</v>
      </c>
      <c r="BY120" s="32">
        <v>33.5</v>
      </c>
      <c r="BZ120" s="32">
        <v>-15.5</v>
      </c>
      <c r="CA120" s="32">
        <v>-8.5</v>
      </c>
      <c r="CB120" s="32">
        <v>-4.5</v>
      </c>
      <c r="CC120" s="13">
        <v>5.8</v>
      </c>
      <c r="CD120" s="13">
        <v>4</v>
      </c>
      <c r="CE120" s="58"/>
      <c r="CF120" s="32">
        <v>27.5</v>
      </c>
      <c r="CG120" s="32"/>
      <c r="CH120" s="32"/>
      <c r="CI120" s="32">
        <v>147</v>
      </c>
      <c r="CJ120" s="56">
        <v>91</v>
      </c>
      <c r="CK120" s="32">
        <v>90.5</v>
      </c>
      <c r="CL120" s="32">
        <v>80</v>
      </c>
      <c r="CM120" s="44">
        <v>10.199999999999999</v>
      </c>
      <c r="CN120" s="44">
        <v>5.5</v>
      </c>
      <c r="CO120" s="44">
        <v>94</v>
      </c>
    </row>
    <row r="121" spans="1:93" x14ac:dyDescent="0.25">
      <c r="A121" s="13" t="s">
        <v>252</v>
      </c>
      <c r="B121" s="13">
        <v>0</v>
      </c>
      <c r="C121" s="30"/>
      <c r="D121" s="31">
        <v>14.3</v>
      </c>
      <c r="E121" s="31">
        <v>169.8</v>
      </c>
      <c r="F121" s="31">
        <v>55.7</v>
      </c>
      <c r="G121" s="31">
        <f t="shared" si="18"/>
        <v>19.318785628765774</v>
      </c>
      <c r="H121" s="32">
        <v>0</v>
      </c>
      <c r="I121" s="31">
        <v>71.5</v>
      </c>
      <c r="J121" s="32">
        <v>0</v>
      </c>
      <c r="M121" s="33">
        <f t="shared" si="20"/>
        <v>0.42108362779740871</v>
      </c>
      <c r="N121" s="32">
        <v>0</v>
      </c>
      <c r="O121" s="31">
        <v>9</v>
      </c>
      <c r="P121" s="13">
        <v>5</v>
      </c>
      <c r="Q121" s="13">
        <v>5</v>
      </c>
      <c r="R121" s="13">
        <v>130</v>
      </c>
      <c r="S121" s="13">
        <v>72</v>
      </c>
      <c r="T121" s="13">
        <v>91</v>
      </c>
      <c r="U121" s="13">
        <v>58</v>
      </c>
      <c r="V121" s="13">
        <v>0</v>
      </c>
      <c r="W121" s="13">
        <v>1</v>
      </c>
      <c r="X121" s="13">
        <v>123</v>
      </c>
      <c r="Y121" s="13">
        <v>67</v>
      </c>
      <c r="Z121" s="32">
        <f t="shared" si="21"/>
        <v>85.647999999999996</v>
      </c>
      <c r="AA121" s="13">
        <v>56</v>
      </c>
      <c r="AB121" s="13">
        <v>140</v>
      </c>
      <c r="AC121" s="13">
        <v>88</v>
      </c>
      <c r="AD121" s="13">
        <v>105</v>
      </c>
      <c r="AE121" s="13">
        <v>52</v>
      </c>
      <c r="AF121" s="13">
        <v>14</v>
      </c>
      <c r="AG121" s="13">
        <v>131</v>
      </c>
      <c r="AH121" s="13">
        <v>60.6</v>
      </c>
      <c r="AI121" s="31">
        <f t="shared" si="22"/>
        <v>55.067099999999989</v>
      </c>
      <c r="AJ121" s="13">
        <v>25.11</v>
      </c>
      <c r="AK121" s="33">
        <f t="shared" si="23"/>
        <v>4.1849999999999996</v>
      </c>
      <c r="AL121" s="13">
        <v>4.7</v>
      </c>
      <c r="AM121" s="13">
        <v>0</v>
      </c>
      <c r="AN121" s="34">
        <v>0</v>
      </c>
      <c r="AO121" s="33">
        <f t="shared" si="24"/>
        <v>0.87419999999999998</v>
      </c>
      <c r="AP121" s="13">
        <v>4.29</v>
      </c>
      <c r="AQ121" s="13">
        <v>0.67</v>
      </c>
      <c r="AR121" s="34">
        <v>0</v>
      </c>
      <c r="AS121" s="1">
        <v>1.88</v>
      </c>
      <c r="AT121" s="1">
        <v>0</v>
      </c>
      <c r="AU121" s="33">
        <v>2.1054545454545455</v>
      </c>
      <c r="AV121" s="13" t="s">
        <v>62</v>
      </c>
      <c r="AW121" s="13" t="s">
        <v>62</v>
      </c>
      <c r="AX121" s="32">
        <v>0</v>
      </c>
      <c r="AY121" s="32">
        <v>138.79</v>
      </c>
      <c r="AZ121" s="31">
        <v>4.8499999999999996</v>
      </c>
      <c r="BA121" s="32">
        <v>64.55</v>
      </c>
      <c r="BB121" s="31">
        <v>4.6500000000000004</v>
      </c>
      <c r="BC121" s="32">
        <v>71.89</v>
      </c>
      <c r="BD121" s="32">
        <v>45</v>
      </c>
      <c r="BE121" s="32">
        <v>284.64999999999998</v>
      </c>
      <c r="BF121" s="32">
        <v>26.55</v>
      </c>
      <c r="BG121" s="32">
        <v>14.93</v>
      </c>
      <c r="BH121" s="32"/>
      <c r="BI121" s="32"/>
      <c r="BJ121" s="32"/>
      <c r="BK121" s="32"/>
      <c r="BL121" s="32"/>
      <c r="BM121" s="32"/>
      <c r="BN121" s="32"/>
      <c r="BO121" s="32">
        <v>99</v>
      </c>
      <c r="BP121" s="32">
        <v>68.5</v>
      </c>
      <c r="BQ121" s="32">
        <v>83.5</v>
      </c>
      <c r="BR121" s="32">
        <v>30.5</v>
      </c>
      <c r="BS121" s="32">
        <v>-6.5</v>
      </c>
      <c r="BT121" s="32">
        <v>-3</v>
      </c>
      <c r="BU121" s="32">
        <v>-2</v>
      </c>
      <c r="BV121" s="32">
        <v>106</v>
      </c>
      <c r="BW121" s="32">
        <v>68.5</v>
      </c>
      <c r="BX121" s="32">
        <v>83</v>
      </c>
      <c r="BY121" s="32">
        <v>37.5</v>
      </c>
      <c r="BZ121" s="32">
        <v>-13.5</v>
      </c>
      <c r="CA121" s="32">
        <v>-14.5</v>
      </c>
      <c r="CB121" s="32">
        <v>-4</v>
      </c>
      <c r="CC121" s="13">
        <v>6.3</v>
      </c>
      <c r="CD121" s="13">
        <v>4.8</v>
      </c>
      <c r="CE121" s="58"/>
      <c r="CF121" s="32">
        <v>31</v>
      </c>
      <c r="CG121" s="32"/>
      <c r="CH121" s="32"/>
      <c r="CI121" s="32">
        <v>129.5</v>
      </c>
      <c r="CJ121" s="56">
        <v>83</v>
      </c>
      <c r="CK121" s="32">
        <v>83</v>
      </c>
      <c r="CL121" s="32">
        <v>121.5</v>
      </c>
      <c r="CM121" s="44">
        <v>9.1</v>
      </c>
      <c r="CN121" s="44">
        <v>5.0999999999999996</v>
      </c>
      <c r="CO121" s="44">
        <v>93</v>
      </c>
    </row>
    <row r="122" spans="1:93" x14ac:dyDescent="0.25">
      <c r="A122" s="13" t="s">
        <v>253</v>
      </c>
      <c r="B122" s="13">
        <v>0</v>
      </c>
      <c r="C122" s="30"/>
      <c r="D122" s="31">
        <v>14.2</v>
      </c>
      <c r="E122" s="31">
        <v>166</v>
      </c>
      <c r="F122" s="31">
        <v>67.099999999999994</v>
      </c>
      <c r="G122" s="31">
        <f t="shared" si="18"/>
        <v>24.35041370300479</v>
      </c>
      <c r="H122" s="32">
        <v>1</v>
      </c>
      <c r="I122" s="31">
        <v>87</v>
      </c>
      <c r="J122" s="32">
        <v>2</v>
      </c>
      <c r="M122" s="33">
        <f>(I122/E122)</f>
        <v>0.52409638554216864</v>
      </c>
      <c r="N122" s="32">
        <v>1</v>
      </c>
      <c r="O122" s="31">
        <v>19</v>
      </c>
      <c r="P122" s="13">
        <v>3</v>
      </c>
      <c r="Q122" s="13">
        <v>3</v>
      </c>
      <c r="R122" s="13">
        <v>121</v>
      </c>
      <c r="S122" s="13">
        <v>71</v>
      </c>
      <c r="T122" s="13">
        <v>88</v>
      </c>
      <c r="U122" s="13">
        <v>50</v>
      </c>
      <c r="V122" s="13">
        <v>0</v>
      </c>
      <c r="W122" s="13">
        <v>1</v>
      </c>
      <c r="X122" s="13">
        <v>124</v>
      </c>
      <c r="Y122" s="13">
        <v>70</v>
      </c>
      <c r="Z122" s="32">
        <f t="shared" si="21"/>
        <v>87.981999999999999</v>
      </c>
      <c r="AA122" s="13">
        <v>54</v>
      </c>
      <c r="AB122" s="13">
        <v>130</v>
      </c>
      <c r="AC122" s="13">
        <v>81</v>
      </c>
      <c r="AD122" s="13">
        <v>97</v>
      </c>
      <c r="AE122" s="13">
        <v>49</v>
      </c>
      <c r="AF122" s="13">
        <v>9.5</v>
      </c>
      <c r="AG122" s="13">
        <v>77</v>
      </c>
      <c r="AH122" s="13">
        <v>45.2</v>
      </c>
      <c r="AI122" s="31">
        <f t="shared" si="22"/>
        <v>45.153300000000002</v>
      </c>
      <c r="AJ122" s="13">
        <v>21.655000000000001</v>
      </c>
      <c r="AK122" s="33">
        <f t="shared" si="23"/>
        <v>3.6091666666666669</v>
      </c>
      <c r="AL122" s="13">
        <v>4.3</v>
      </c>
      <c r="AM122" s="13">
        <v>0</v>
      </c>
      <c r="AN122" s="34">
        <v>0</v>
      </c>
      <c r="AO122" s="33">
        <f t="shared" si="24"/>
        <v>0.68975185185185184</v>
      </c>
      <c r="AP122" s="13">
        <v>4.3099999999999996</v>
      </c>
      <c r="AQ122" s="13">
        <v>0.78</v>
      </c>
      <c r="AR122" s="34">
        <v>0</v>
      </c>
      <c r="AS122" s="1">
        <v>1.43</v>
      </c>
      <c r="AT122" s="1">
        <v>0</v>
      </c>
      <c r="AU122" s="33">
        <v>2.5254545454545454</v>
      </c>
      <c r="AV122" s="13">
        <v>1.1000000000000001</v>
      </c>
      <c r="AW122" s="31">
        <f>AV122*10</f>
        <v>11</v>
      </c>
      <c r="AX122" s="32">
        <v>2</v>
      </c>
      <c r="AY122" s="32">
        <v>140.16999999999999</v>
      </c>
      <c r="AZ122" s="31">
        <v>4.42</v>
      </c>
      <c r="BA122" s="32">
        <v>59.42</v>
      </c>
      <c r="BB122" s="31">
        <v>4.1100000000000003</v>
      </c>
      <c r="BC122" s="32">
        <v>72.39</v>
      </c>
      <c r="BD122" s="32">
        <v>43.53</v>
      </c>
      <c r="BE122" s="32">
        <v>230.08</v>
      </c>
      <c r="BF122" s="32">
        <v>25.36</v>
      </c>
      <c r="BG122" s="32">
        <v>12.98</v>
      </c>
      <c r="BH122" s="32"/>
      <c r="BI122" s="32"/>
      <c r="BJ122" s="32"/>
      <c r="BK122" s="32"/>
      <c r="BL122" s="32"/>
      <c r="BM122" s="32"/>
      <c r="BN122" s="32"/>
      <c r="BO122" s="32">
        <v>101.5</v>
      </c>
      <c r="BP122" s="32">
        <v>70.5</v>
      </c>
      <c r="BQ122" s="32">
        <v>84</v>
      </c>
      <c r="BR122" s="32">
        <v>31</v>
      </c>
      <c r="BS122" s="32">
        <v>-17.5</v>
      </c>
      <c r="BT122" s="32">
        <v>-16.5</v>
      </c>
      <c r="BU122" s="32">
        <v>-5.5</v>
      </c>
      <c r="BV122" s="32">
        <v>108</v>
      </c>
      <c r="BW122" s="32">
        <v>70</v>
      </c>
      <c r="BX122" s="32">
        <v>85</v>
      </c>
      <c r="BY122" s="32">
        <v>38</v>
      </c>
      <c r="BZ122" s="32">
        <v>-2</v>
      </c>
      <c r="CA122" s="32">
        <v>-3</v>
      </c>
      <c r="CB122" s="32">
        <v>-1</v>
      </c>
      <c r="CC122" s="13">
        <v>6.8</v>
      </c>
      <c r="CD122" s="13">
        <v>5.2</v>
      </c>
      <c r="CE122" s="58">
        <v>31</v>
      </c>
      <c r="CF122" s="32">
        <v>31</v>
      </c>
      <c r="CG122" s="32"/>
      <c r="CH122" s="32"/>
      <c r="CI122" s="32">
        <v>165</v>
      </c>
      <c r="CJ122" s="56">
        <v>78</v>
      </c>
      <c r="CK122" s="32">
        <v>72.5</v>
      </c>
      <c r="CL122" s="32">
        <v>139</v>
      </c>
      <c r="CM122" s="44">
        <v>9.6</v>
      </c>
      <c r="CN122" s="44">
        <v>5.5</v>
      </c>
      <c r="CO122" s="44">
        <v>90</v>
      </c>
    </row>
    <row r="123" spans="1:93" x14ac:dyDescent="0.25">
      <c r="A123" s="13" t="s">
        <v>254</v>
      </c>
      <c r="B123" s="13">
        <v>0</v>
      </c>
      <c r="C123" s="30"/>
      <c r="D123" s="31">
        <v>14.6</v>
      </c>
      <c r="E123" s="31">
        <v>171</v>
      </c>
      <c r="F123" s="31">
        <v>66.3</v>
      </c>
      <c r="G123" s="31">
        <f t="shared" si="18"/>
        <v>22.673643172258132</v>
      </c>
      <c r="H123" s="32">
        <v>0</v>
      </c>
      <c r="I123" s="31">
        <v>78</v>
      </c>
      <c r="J123" s="32">
        <v>2</v>
      </c>
      <c r="M123" s="33">
        <f>(I123/E123)</f>
        <v>0.45614035087719296</v>
      </c>
      <c r="N123" s="32">
        <v>0</v>
      </c>
      <c r="O123" s="31">
        <v>8.9</v>
      </c>
      <c r="P123" s="13">
        <v>2</v>
      </c>
      <c r="Q123" s="13">
        <v>4</v>
      </c>
      <c r="R123" s="13">
        <v>138</v>
      </c>
      <c r="S123" s="13">
        <v>76</v>
      </c>
      <c r="T123" s="13">
        <v>97</v>
      </c>
      <c r="U123" s="13">
        <v>62</v>
      </c>
      <c r="V123" s="13">
        <v>1</v>
      </c>
      <c r="W123" s="13">
        <v>2</v>
      </c>
      <c r="X123" s="13">
        <v>128</v>
      </c>
      <c r="Y123" s="13">
        <v>71</v>
      </c>
      <c r="Z123" s="32">
        <f t="shared" si="21"/>
        <v>89.980999999999995</v>
      </c>
      <c r="AA123" s="13">
        <v>57</v>
      </c>
      <c r="AB123" s="13">
        <v>133</v>
      </c>
      <c r="AC123" s="13">
        <v>87</v>
      </c>
      <c r="AD123" s="13">
        <v>102</v>
      </c>
      <c r="AE123" s="13">
        <v>46</v>
      </c>
      <c r="AF123" s="13">
        <v>11</v>
      </c>
      <c r="AG123" s="13">
        <v>94</v>
      </c>
      <c r="AH123" s="13">
        <v>50.2</v>
      </c>
      <c r="AI123" s="31">
        <f t="shared" si="22"/>
        <v>47.724900000000005</v>
      </c>
      <c r="AJ123" s="13">
        <v>21.108000000000001</v>
      </c>
      <c r="AK123" s="33">
        <f t="shared" si="23"/>
        <v>3.5180000000000002</v>
      </c>
      <c r="AL123" s="13">
        <v>4.9000000000000004</v>
      </c>
      <c r="AM123" s="13">
        <v>0</v>
      </c>
      <c r="AN123" s="34">
        <v>0</v>
      </c>
      <c r="AO123" s="33">
        <f t="shared" si="24"/>
        <v>0.76614222222222239</v>
      </c>
      <c r="AP123" s="13">
        <v>3.77</v>
      </c>
      <c r="AQ123" s="13">
        <v>0.44</v>
      </c>
      <c r="AR123" s="34">
        <v>0</v>
      </c>
      <c r="AS123" s="1">
        <v>1.38</v>
      </c>
      <c r="AT123" s="1">
        <v>0</v>
      </c>
      <c r="AU123" s="33">
        <v>2.19</v>
      </c>
      <c r="AV123" s="13">
        <v>0.5</v>
      </c>
      <c r="AW123" s="31">
        <f>AV123*10</f>
        <v>5</v>
      </c>
      <c r="AX123" s="32">
        <v>2</v>
      </c>
      <c r="AY123" s="32">
        <v>140.07</v>
      </c>
      <c r="AZ123" s="31">
        <v>4.38</v>
      </c>
      <c r="BA123" s="32">
        <v>84.69</v>
      </c>
      <c r="BB123" s="31">
        <v>5.2</v>
      </c>
      <c r="BC123" s="32">
        <v>78.930000000000007</v>
      </c>
      <c r="BD123" s="32">
        <v>47.75</v>
      </c>
      <c r="BE123" s="32">
        <v>192.97</v>
      </c>
      <c r="BF123" s="32">
        <v>22.13</v>
      </c>
      <c r="BG123" s="32">
        <v>15.52</v>
      </c>
      <c r="BH123" s="32"/>
      <c r="BI123" s="32"/>
      <c r="BJ123" s="32"/>
      <c r="BK123" s="32"/>
      <c r="BL123" s="32"/>
      <c r="BM123" s="32"/>
      <c r="BN123" s="32"/>
      <c r="BO123" s="32">
        <v>104.5</v>
      </c>
      <c r="BP123" s="32">
        <v>75</v>
      </c>
      <c r="BQ123" s="32">
        <v>85.5</v>
      </c>
      <c r="BR123" s="32">
        <v>29.5</v>
      </c>
      <c r="BS123" s="32">
        <v>-11</v>
      </c>
      <c r="BT123" s="32">
        <v>-7.5</v>
      </c>
      <c r="BU123" s="32">
        <v>-3.5</v>
      </c>
      <c r="BV123" s="32">
        <v>110.5</v>
      </c>
      <c r="BW123" s="32">
        <v>75</v>
      </c>
      <c r="BX123" s="32">
        <v>85</v>
      </c>
      <c r="BY123" s="32">
        <v>35.5</v>
      </c>
      <c r="BZ123" s="32">
        <v>-28.5</v>
      </c>
      <c r="CA123" s="32">
        <v>-25</v>
      </c>
      <c r="CB123" s="32">
        <v>-8.5</v>
      </c>
      <c r="CC123" s="13">
        <v>6</v>
      </c>
      <c r="CD123" s="13">
        <v>5.4</v>
      </c>
      <c r="CE123" s="58">
        <v>30</v>
      </c>
      <c r="CF123" s="32">
        <v>29.5</v>
      </c>
      <c r="CG123" s="32"/>
      <c r="CH123" s="32"/>
      <c r="CI123" s="32">
        <v>127</v>
      </c>
      <c r="CJ123" s="56">
        <v>83</v>
      </c>
      <c r="CK123" s="32">
        <v>83.5</v>
      </c>
      <c r="CL123" s="32">
        <v>99</v>
      </c>
      <c r="CM123" s="44">
        <v>9.5</v>
      </c>
      <c r="CN123" s="44">
        <v>5.4</v>
      </c>
      <c r="CO123" s="44">
        <v>99</v>
      </c>
    </row>
    <row r="124" spans="1:93" x14ac:dyDescent="0.25">
      <c r="A124" s="13" t="s">
        <v>255</v>
      </c>
      <c r="B124" s="13">
        <v>0</v>
      </c>
      <c r="C124" s="30"/>
      <c r="D124" s="31">
        <v>14</v>
      </c>
      <c r="E124" s="31">
        <v>164.7</v>
      </c>
      <c r="F124" s="31">
        <v>52.8</v>
      </c>
      <c r="G124" s="31">
        <f t="shared" si="18"/>
        <v>19.464655613838932</v>
      </c>
      <c r="H124" s="32">
        <v>0</v>
      </c>
      <c r="I124" s="31">
        <v>70.5</v>
      </c>
      <c r="J124" s="32">
        <v>0</v>
      </c>
      <c r="M124" s="33">
        <f>(I124/E124)</f>
        <v>0.42805100182149364</v>
      </c>
      <c r="N124" s="32">
        <v>0</v>
      </c>
      <c r="O124" s="31">
        <v>14</v>
      </c>
      <c r="P124" s="13">
        <v>4</v>
      </c>
      <c r="Q124" s="13">
        <v>3</v>
      </c>
      <c r="R124" s="13">
        <v>122</v>
      </c>
      <c r="S124" s="13">
        <v>73</v>
      </c>
      <c r="T124" s="13">
        <v>89</v>
      </c>
      <c r="U124" s="13">
        <v>49</v>
      </c>
      <c r="V124" s="13">
        <v>0</v>
      </c>
      <c r="W124" s="13">
        <v>1</v>
      </c>
      <c r="X124" s="13">
        <v>125</v>
      </c>
      <c r="Y124" s="13">
        <v>61</v>
      </c>
      <c r="Z124" s="32">
        <f t="shared" si="21"/>
        <v>82.311999999999998</v>
      </c>
      <c r="AA124" s="13">
        <v>64</v>
      </c>
      <c r="AB124" s="13">
        <v>117</v>
      </c>
      <c r="AC124" s="13">
        <v>73</v>
      </c>
      <c r="AD124" s="13">
        <v>88</v>
      </c>
      <c r="AE124" s="13">
        <v>44</v>
      </c>
      <c r="AF124" s="13" t="s">
        <v>55</v>
      </c>
      <c r="AI124" s="31"/>
      <c r="AJ124" s="13">
        <v>17.09</v>
      </c>
      <c r="AK124" s="33">
        <f t="shared" si="23"/>
        <v>2.8483333333333332</v>
      </c>
      <c r="AL124" s="13">
        <v>4.4000000000000004</v>
      </c>
      <c r="AM124" s="13">
        <v>0</v>
      </c>
      <c r="AN124" s="34">
        <v>0</v>
      </c>
      <c r="AO124" s="33">
        <f t="shared" si="24"/>
        <v>0.5570074074074074</v>
      </c>
      <c r="AP124" s="13">
        <v>3.75</v>
      </c>
      <c r="AQ124" s="13">
        <v>0.62</v>
      </c>
      <c r="AR124" s="34">
        <v>0</v>
      </c>
      <c r="AS124" s="1">
        <v>1.47</v>
      </c>
      <c r="AT124" s="1">
        <v>0</v>
      </c>
      <c r="AU124" s="33">
        <v>1.9981818181818185</v>
      </c>
      <c r="AV124" s="13" t="s">
        <v>62</v>
      </c>
      <c r="AW124" s="13" t="s">
        <v>62</v>
      </c>
      <c r="AX124" s="32">
        <v>0</v>
      </c>
      <c r="AY124" s="32">
        <v>139.71</v>
      </c>
      <c r="AZ124" s="31">
        <v>4.5</v>
      </c>
      <c r="BA124" s="32">
        <v>75.08</v>
      </c>
      <c r="BB124" s="31">
        <v>3.69</v>
      </c>
      <c r="BC124" s="32">
        <v>73.97</v>
      </c>
      <c r="BD124" s="32">
        <v>47.05</v>
      </c>
      <c r="BE124" s="32">
        <v>221.6</v>
      </c>
      <c r="BF124" s="32">
        <v>26.99</v>
      </c>
      <c r="BG124" s="32">
        <v>19.559999999999999</v>
      </c>
      <c r="BH124" s="32"/>
      <c r="BI124" s="32"/>
      <c r="BJ124" s="32"/>
      <c r="BK124" s="32"/>
      <c r="BL124" s="32"/>
      <c r="BM124" s="32"/>
      <c r="BN124" s="32"/>
      <c r="BO124" s="32">
        <v>104</v>
      </c>
      <c r="BP124" s="32">
        <v>69</v>
      </c>
      <c r="BQ124" s="32">
        <v>82</v>
      </c>
      <c r="BR124" s="32">
        <v>35</v>
      </c>
      <c r="BS124" s="32">
        <v>-24</v>
      </c>
      <c r="BT124" s="32">
        <v>-9</v>
      </c>
      <c r="BU124" s="32">
        <v>-8</v>
      </c>
      <c r="BV124" s="32">
        <v>111.5</v>
      </c>
      <c r="BW124" s="32">
        <v>68</v>
      </c>
      <c r="BX124" s="32">
        <v>84</v>
      </c>
      <c r="BY124" s="32">
        <v>43.5</v>
      </c>
      <c r="BZ124" s="32">
        <v>-21</v>
      </c>
      <c r="CA124" s="32">
        <v>-6.5</v>
      </c>
      <c r="CB124" s="32">
        <v>-7.5</v>
      </c>
      <c r="CC124" s="13">
        <v>6.9</v>
      </c>
      <c r="CD124" s="13">
        <v>4.5</v>
      </c>
      <c r="CE124" s="58">
        <v>32</v>
      </c>
      <c r="CF124" s="32">
        <v>35.5</v>
      </c>
      <c r="CG124" s="32"/>
      <c r="CH124" s="32"/>
      <c r="CI124" s="32">
        <v>110</v>
      </c>
      <c r="CJ124" s="56">
        <v>105</v>
      </c>
      <c r="CK124" s="32">
        <v>105.5</v>
      </c>
      <c r="CL124" s="32">
        <v>60</v>
      </c>
      <c r="CM124" s="44">
        <v>8.1999999999999993</v>
      </c>
      <c r="CN124" s="44">
        <v>5.2</v>
      </c>
      <c r="CO124" s="44">
        <v>73</v>
      </c>
    </row>
    <row r="125" spans="1:93" x14ac:dyDescent="0.25">
      <c r="A125" s="13" t="s">
        <v>256</v>
      </c>
      <c r="B125" s="13">
        <v>0</v>
      </c>
      <c r="C125" s="30"/>
      <c r="D125" s="31">
        <v>14</v>
      </c>
      <c r="E125" s="31">
        <v>169.2</v>
      </c>
      <c r="F125" s="31">
        <v>64.8</v>
      </c>
      <c r="G125" s="31">
        <f t="shared" si="18"/>
        <v>22.634676324128566</v>
      </c>
      <c r="H125" s="32">
        <v>1</v>
      </c>
      <c r="I125" s="31">
        <v>71.5</v>
      </c>
      <c r="J125" s="32">
        <v>1</v>
      </c>
      <c r="M125" s="33">
        <f>(I125/E125)</f>
        <v>0.42257683215130026</v>
      </c>
      <c r="N125" s="32">
        <v>0</v>
      </c>
      <c r="O125" s="31">
        <v>10.4</v>
      </c>
      <c r="P125" s="13">
        <v>4</v>
      </c>
      <c r="Q125" s="13">
        <v>4</v>
      </c>
      <c r="R125" s="13">
        <v>119</v>
      </c>
      <c r="S125" s="13">
        <v>75</v>
      </c>
      <c r="T125" s="13">
        <v>90</v>
      </c>
      <c r="U125" s="13">
        <v>44</v>
      </c>
      <c r="V125" s="13">
        <v>0</v>
      </c>
      <c r="W125" s="13">
        <v>2</v>
      </c>
      <c r="X125" s="13">
        <v>114</v>
      </c>
      <c r="Y125" s="13">
        <v>71</v>
      </c>
      <c r="Z125" s="32">
        <f t="shared" si="21"/>
        <v>85.319000000000003</v>
      </c>
      <c r="AA125" s="13">
        <v>43</v>
      </c>
      <c r="AB125" s="13">
        <v>115</v>
      </c>
      <c r="AC125" s="13">
        <v>87</v>
      </c>
      <c r="AD125" s="13">
        <v>96</v>
      </c>
      <c r="AE125" s="13">
        <v>28</v>
      </c>
      <c r="AF125" s="13">
        <v>8.3000000000000007</v>
      </c>
      <c r="AG125" s="13">
        <v>64</v>
      </c>
      <c r="AH125" s="13">
        <v>41.1</v>
      </c>
      <c r="AI125" s="31">
        <f t="shared" si="22"/>
        <v>43.760400000000004</v>
      </c>
      <c r="AJ125" s="13">
        <v>38.067</v>
      </c>
      <c r="AK125" s="33">
        <f t="shared" si="23"/>
        <v>6.3445</v>
      </c>
      <c r="AL125" s="13" t="s">
        <v>55</v>
      </c>
      <c r="AM125" s="13" t="s">
        <v>55</v>
      </c>
      <c r="AN125" s="34" t="s">
        <v>55</v>
      </c>
      <c r="AO125" s="33"/>
      <c r="AP125" s="13">
        <v>3.36</v>
      </c>
      <c r="AQ125" s="13">
        <v>0.62</v>
      </c>
      <c r="AR125" s="34">
        <v>0</v>
      </c>
      <c r="AS125" s="1">
        <v>1.33</v>
      </c>
      <c r="AT125" s="1">
        <v>0</v>
      </c>
      <c r="AU125" s="33">
        <v>1.7481818181818181</v>
      </c>
      <c r="AV125" s="13">
        <v>0.4</v>
      </c>
      <c r="AW125" s="31">
        <f>AV125*10</f>
        <v>4</v>
      </c>
      <c r="AX125" s="32">
        <v>2</v>
      </c>
      <c r="AY125" s="32">
        <v>141.22999999999999</v>
      </c>
      <c r="AZ125" s="31">
        <v>4.78</v>
      </c>
      <c r="BA125" s="32">
        <v>66.94</v>
      </c>
      <c r="BB125" s="31">
        <v>4.0999999999999996</v>
      </c>
      <c r="BC125" s="32">
        <v>75.41</v>
      </c>
      <c r="BD125" s="32">
        <v>47.25</v>
      </c>
      <c r="BE125" s="32">
        <v>245.94</v>
      </c>
      <c r="BF125" s="32">
        <v>24.27</v>
      </c>
      <c r="BG125" s="32">
        <v>11.19</v>
      </c>
      <c r="BH125" s="32"/>
      <c r="BI125" s="32"/>
      <c r="BJ125" s="32"/>
      <c r="BK125" s="32"/>
      <c r="BL125" s="32"/>
      <c r="BM125" s="32"/>
      <c r="BN125" s="32"/>
      <c r="BO125" s="32">
        <v>95.5</v>
      </c>
      <c r="BP125" s="32">
        <v>73</v>
      </c>
      <c r="BQ125" s="32">
        <v>82</v>
      </c>
      <c r="BR125" s="32">
        <v>22.5</v>
      </c>
      <c r="BS125" s="32">
        <v>-14</v>
      </c>
      <c r="BT125" s="32">
        <v>-2.5</v>
      </c>
      <c r="BU125" s="32">
        <v>-3</v>
      </c>
      <c r="BV125" s="32">
        <v>100.5</v>
      </c>
      <c r="BW125" s="32">
        <v>72.5</v>
      </c>
      <c r="BX125" s="32">
        <v>84</v>
      </c>
      <c r="BY125" s="32">
        <v>28</v>
      </c>
      <c r="BZ125" s="32">
        <v>-10</v>
      </c>
      <c r="CA125" s="32">
        <v>-0.5</v>
      </c>
      <c r="CB125" s="32">
        <v>-2.5</v>
      </c>
      <c r="CC125" s="13">
        <v>6.9</v>
      </c>
      <c r="CD125" s="13">
        <v>4.5999999999999996</v>
      </c>
      <c r="CE125" s="58">
        <v>23</v>
      </c>
      <c r="CF125" s="32">
        <v>23</v>
      </c>
      <c r="CG125" s="32"/>
      <c r="CH125" s="32"/>
      <c r="CI125" s="32">
        <v>130</v>
      </c>
      <c r="CJ125" s="56">
        <v>99</v>
      </c>
      <c r="CK125" s="32">
        <v>95</v>
      </c>
      <c r="CL125" s="32">
        <v>83.5</v>
      </c>
      <c r="CM125" s="44">
        <v>11.2</v>
      </c>
      <c r="CN125" s="44">
        <v>6.4</v>
      </c>
      <c r="CO125" s="44">
        <v>93</v>
      </c>
    </row>
    <row r="126" spans="1:93" x14ac:dyDescent="0.25">
      <c r="A126" s="13" t="s">
        <v>257</v>
      </c>
      <c r="B126" s="13">
        <v>1</v>
      </c>
      <c r="C126" s="30" t="s">
        <v>258</v>
      </c>
      <c r="D126" s="31">
        <v>12.3</v>
      </c>
      <c r="E126" s="31">
        <v>157.6</v>
      </c>
      <c r="F126" s="31">
        <v>57.8</v>
      </c>
      <c r="G126" s="31">
        <f t="shared" si="18"/>
        <v>23.271019608853621</v>
      </c>
      <c r="H126" s="32">
        <v>1</v>
      </c>
      <c r="I126" s="31">
        <v>74</v>
      </c>
      <c r="J126" s="32">
        <v>2</v>
      </c>
      <c r="K126" s="31">
        <v>98</v>
      </c>
      <c r="L126" s="33">
        <f t="shared" ref="L126:L174" si="26">I126/K126</f>
        <v>0.75510204081632648</v>
      </c>
      <c r="M126" s="33">
        <f t="shared" ref="M126:M174" si="27">(I126/E126)</f>
        <v>0.46954314720812185</v>
      </c>
      <c r="N126" s="32">
        <v>0</v>
      </c>
      <c r="O126" s="31">
        <v>24.8</v>
      </c>
      <c r="P126" s="32">
        <v>4</v>
      </c>
      <c r="Q126" s="32">
        <v>4</v>
      </c>
      <c r="R126" s="13">
        <v>117</v>
      </c>
      <c r="S126" s="13">
        <v>82</v>
      </c>
      <c r="T126" s="32">
        <f t="shared" ref="T126:T176" si="28">S126+(0.333*(R126-S126))</f>
        <v>93.655000000000001</v>
      </c>
      <c r="U126" s="13">
        <f t="shared" ref="U126:U176" si="29">R126-S126</f>
        <v>35</v>
      </c>
      <c r="V126" s="13">
        <v>0</v>
      </c>
      <c r="W126" s="13">
        <v>2</v>
      </c>
      <c r="X126" s="13">
        <v>119</v>
      </c>
      <c r="Y126" s="13">
        <v>76</v>
      </c>
      <c r="Z126" s="32">
        <f t="shared" si="21"/>
        <v>90.319000000000003</v>
      </c>
      <c r="AA126" s="13">
        <f t="shared" ref="AA126:AA176" si="30">X126-Y126</f>
        <v>43</v>
      </c>
      <c r="AB126" s="13">
        <v>117</v>
      </c>
      <c r="AC126" s="13">
        <v>82</v>
      </c>
      <c r="AD126" s="32">
        <f t="shared" ref="AD126:AD176" si="31">AC126+(0.333*(AB126-AC126))</f>
        <v>93.655000000000001</v>
      </c>
      <c r="AE126" s="13">
        <f t="shared" ref="AE126:AE176" si="32">AB126-AC126</f>
        <v>35</v>
      </c>
      <c r="AF126" s="13">
        <v>4.2</v>
      </c>
      <c r="AG126" s="13">
        <v>25</v>
      </c>
      <c r="AH126" s="13">
        <v>26.8</v>
      </c>
      <c r="AI126" s="31">
        <f t="shared" si="22"/>
        <v>44.735399999999998</v>
      </c>
      <c r="AJ126" s="13">
        <v>55.731999999999999</v>
      </c>
      <c r="AK126" s="33">
        <f t="shared" si="23"/>
        <v>9.288666666666666</v>
      </c>
      <c r="AL126" s="13">
        <v>4.8</v>
      </c>
      <c r="AM126" s="13">
        <v>0</v>
      </c>
      <c r="AN126" s="34">
        <v>0</v>
      </c>
      <c r="AO126" s="33">
        <f t="shared" si="24"/>
        <v>1.9815822222222219</v>
      </c>
      <c r="AP126" s="13">
        <v>4.1900000000000004</v>
      </c>
      <c r="AQ126" s="13">
        <v>0.38</v>
      </c>
      <c r="AR126" s="34">
        <v>0</v>
      </c>
      <c r="AS126" s="13">
        <v>1.97</v>
      </c>
      <c r="AT126" s="34">
        <v>0</v>
      </c>
      <c r="AU126" s="33">
        <v>2.0472727272727278</v>
      </c>
      <c r="AV126" s="13" t="s">
        <v>62</v>
      </c>
      <c r="AW126" s="13" t="s">
        <v>62</v>
      </c>
      <c r="AX126" s="32">
        <v>0</v>
      </c>
      <c r="AY126" s="32">
        <v>142</v>
      </c>
      <c r="AZ126" s="31">
        <v>5.41</v>
      </c>
      <c r="BA126" s="32">
        <v>72.930000000000007</v>
      </c>
      <c r="BB126" s="31">
        <v>4.4000000000000004</v>
      </c>
      <c r="BC126" s="32">
        <v>76.94</v>
      </c>
      <c r="BD126" s="32">
        <v>47.45</v>
      </c>
      <c r="BE126" s="32">
        <v>161.19999999999999</v>
      </c>
      <c r="BF126" s="32">
        <v>25.52</v>
      </c>
      <c r="BG126" s="32">
        <v>8.3800000000000008</v>
      </c>
      <c r="BH126" s="32">
        <v>102</v>
      </c>
      <c r="BI126" s="32">
        <v>82.5</v>
      </c>
      <c r="BJ126" s="32">
        <v>90.5</v>
      </c>
      <c r="BK126" s="32">
        <v>19.5</v>
      </c>
      <c r="BL126" s="32">
        <v>-25.5</v>
      </c>
      <c r="BM126" s="32">
        <v>-20.5</v>
      </c>
      <c r="BN126" s="32">
        <v>-5</v>
      </c>
      <c r="BO126" s="32">
        <v>100.5</v>
      </c>
      <c r="BP126" s="32">
        <v>77</v>
      </c>
      <c r="BQ126" s="32">
        <v>86</v>
      </c>
      <c r="BR126" s="32">
        <v>23.5</v>
      </c>
      <c r="BS126" s="32">
        <v>-14</v>
      </c>
      <c r="BT126" s="32">
        <v>-17</v>
      </c>
      <c r="BU126" s="32">
        <v>-3</v>
      </c>
      <c r="BV126" s="32">
        <v>104.5</v>
      </c>
      <c r="BW126" s="32">
        <v>77</v>
      </c>
      <c r="BX126" s="32">
        <v>89</v>
      </c>
      <c r="BY126" s="32">
        <v>27.5</v>
      </c>
      <c r="BZ126" s="32">
        <v>8.5</v>
      </c>
      <c r="CA126" s="32">
        <v>7.5</v>
      </c>
      <c r="CB126" s="32">
        <v>2</v>
      </c>
      <c r="CC126" s="31">
        <v>8.6999999999999993</v>
      </c>
      <c r="CD126" s="31">
        <v>4.9000000000000004</v>
      </c>
      <c r="CE126" s="56">
        <v>19.5</v>
      </c>
      <c r="CF126" s="32">
        <v>22</v>
      </c>
      <c r="CG126" s="32"/>
      <c r="CH126" s="32"/>
      <c r="CI126" s="32">
        <v>139.5</v>
      </c>
      <c r="CJ126" s="56">
        <v>85.5</v>
      </c>
      <c r="CK126" s="32">
        <v>73</v>
      </c>
      <c r="CL126" s="32">
        <v>146</v>
      </c>
      <c r="CM126" s="35">
        <v>6.4370000000000003</v>
      </c>
      <c r="CN126" s="35">
        <v>4.0629999999999997</v>
      </c>
      <c r="CO126" s="36">
        <v>67.052000000000007</v>
      </c>
    </row>
    <row r="127" spans="1:93" x14ac:dyDescent="0.25">
      <c r="A127" s="13" t="s">
        <v>259</v>
      </c>
      <c r="B127" s="13">
        <v>1</v>
      </c>
      <c r="C127" s="30" t="s">
        <v>260</v>
      </c>
      <c r="D127" s="31">
        <v>11.73</v>
      </c>
      <c r="E127" s="31">
        <v>146.5</v>
      </c>
      <c r="F127" s="31">
        <v>30.45</v>
      </c>
      <c r="G127" s="31">
        <f t="shared" si="18"/>
        <v>14.187701662220874</v>
      </c>
      <c r="H127" s="32">
        <v>0</v>
      </c>
      <c r="I127" s="31">
        <v>60</v>
      </c>
      <c r="J127" s="32">
        <v>0</v>
      </c>
      <c r="K127" s="31">
        <v>77</v>
      </c>
      <c r="L127" s="33">
        <f t="shared" si="26"/>
        <v>0.77922077922077926</v>
      </c>
      <c r="M127" s="33">
        <f t="shared" si="27"/>
        <v>0.40955631399317405</v>
      </c>
      <c r="N127" s="32">
        <v>0</v>
      </c>
      <c r="O127" s="31">
        <v>14.8</v>
      </c>
      <c r="P127" s="32">
        <v>2</v>
      </c>
      <c r="Q127" s="32">
        <v>2</v>
      </c>
      <c r="R127" s="13">
        <v>107</v>
      </c>
      <c r="S127" s="13">
        <v>73</v>
      </c>
      <c r="T127" s="32">
        <f t="shared" si="28"/>
        <v>84.322000000000003</v>
      </c>
      <c r="U127" s="13">
        <f t="shared" si="29"/>
        <v>34</v>
      </c>
      <c r="V127" s="13">
        <v>0</v>
      </c>
      <c r="W127" s="13">
        <v>1</v>
      </c>
      <c r="X127" s="13">
        <v>105</v>
      </c>
      <c r="Y127" s="13">
        <v>71</v>
      </c>
      <c r="Z127" s="32">
        <f t="shared" si="21"/>
        <v>82.322000000000003</v>
      </c>
      <c r="AA127" s="13">
        <f t="shared" si="30"/>
        <v>34</v>
      </c>
      <c r="AB127" s="13">
        <v>111</v>
      </c>
      <c r="AC127" s="13">
        <v>78</v>
      </c>
      <c r="AD127" s="32">
        <f t="shared" si="31"/>
        <v>88.989000000000004</v>
      </c>
      <c r="AE127" s="13">
        <f t="shared" si="32"/>
        <v>33</v>
      </c>
      <c r="AF127" s="13">
        <v>3.5</v>
      </c>
      <c r="AG127" s="13">
        <v>21</v>
      </c>
      <c r="AH127" s="13">
        <v>26.8</v>
      </c>
      <c r="AI127" s="31">
        <f t="shared" si="22"/>
        <v>49.555350000000004</v>
      </c>
      <c r="AJ127" s="13">
        <v>23.838999999999999</v>
      </c>
      <c r="AK127" s="33">
        <f t="shared" si="23"/>
        <v>3.9731666666666663</v>
      </c>
      <c r="AL127" s="13">
        <v>4.7</v>
      </c>
      <c r="AM127" s="13">
        <v>0</v>
      </c>
      <c r="AN127" s="34">
        <v>0</v>
      </c>
      <c r="AO127" s="33">
        <f t="shared" si="24"/>
        <v>0.82995037037037034</v>
      </c>
      <c r="AP127" s="13" t="s">
        <v>55</v>
      </c>
      <c r="AR127" s="34"/>
      <c r="AS127" s="1">
        <v>1.65</v>
      </c>
      <c r="AT127" s="34">
        <v>0</v>
      </c>
      <c r="AU127" s="33"/>
      <c r="AW127" s="31"/>
      <c r="AX127" s="32"/>
      <c r="BD127" s="32"/>
      <c r="BH127" s="32">
        <v>96</v>
      </c>
      <c r="BI127" s="32">
        <v>74</v>
      </c>
      <c r="BJ127" s="32">
        <v>85</v>
      </c>
      <c r="BK127" s="32">
        <v>22</v>
      </c>
      <c r="BL127" s="32">
        <v>17</v>
      </c>
      <c r="BM127" s="32">
        <v>15.5</v>
      </c>
      <c r="BN127" s="32">
        <v>4</v>
      </c>
      <c r="BO127" s="32">
        <v>91</v>
      </c>
      <c r="BP127" s="32">
        <v>71.5</v>
      </c>
      <c r="BQ127" s="32">
        <v>81.5</v>
      </c>
      <c r="BR127" s="32">
        <v>19.5</v>
      </c>
      <c r="BS127" s="32">
        <v>-1</v>
      </c>
      <c r="BT127" s="32">
        <v>-3</v>
      </c>
      <c r="BU127" s="32">
        <v>0</v>
      </c>
      <c r="BV127" s="32">
        <v>91.5</v>
      </c>
      <c r="BW127" s="32">
        <v>71.5</v>
      </c>
      <c r="BX127" s="32">
        <v>81</v>
      </c>
      <c r="BY127" s="32">
        <v>20</v>
      </c>
      <c r="BZ127" s="32">
        <v>17</v>
      </c>
      <c r="CA127" s="32">
        <v>16</v>
      </c>
      <c r="CB127" s="32">
        <v>3</v>
      </c>
      <c r="CC127" s="31">
        <v>8.3000000000000007</v>
      </c>
      <c r="CD127" s="31">
        <v>4.5999999999999996</v>
      </c>
      <c r="CE127" s="58">
        <v>18</v>
      </c>
      <c r="CF127" s="32">
        <v>16.5</v>
      </c>
      <c r="CG127" s="32"/>
      <c r="CH127" s="32"/>
      <c r="CI127" s="32">
        <v>128</v>
      </c>
      <c r="CJ127" s="56">
        <v>72</v>
      </c>
      <c r="CK127" s="32">
        <v>73</v>
      </c>
      <c r="CL127" s="32">
        <v>175.5</v>
      </c>
      <c r="CM127" s="35">
        <v>4.3289999999999997</v>
      </c>
      <c r="CN127" s="35">
        <v>3.81</v>
      </c>
      <c r="CO127" s="36">
        <v>46.548999999999999</v>
      </c>
    </row>
    <row r="128" spans="1:93" x14ac:dyDescent="0.25">
      <c r="A128" s="13" t="s">
        <v>261</v>
      </c>
      <c r="B128" s="13">
        <v>1</v>
      </c>
      <c r="C128" s="30" t="s">
        <v>262</v>
      </c>
      <c r="D128" s="31">
        <v>11.51</v>
      </c>
      <c r="E128" s="31">
        <v>154</v>
      </c>
      <c r="F128" s="31">
        <v>39.5</v>
      </c>
      <c r="G128" s="31">
        <f t="shared" si="18"/>
        <v>16.655422499578343</v>
      </c>
      <c r="H128" s="32">
        <v>0</v>
      </c>
      <c r="I128" s="31">
        <v>63.5</v>
      </c>
      <c r="J128" s="32">
        <v>1</v>
      </c>
      <c r="K128" s="31">
        <v>80</v>
      </c>
      <c r="L128" s="33">
        <f t="shared" si="26"/>
        <v>0.79374999999999996</v>
      </c>
      <c r="M128" s="33">
        <f t="shared" si="27"/>
        <v>0.41233766233766234</v>
      </c>
      <c r="N128" s="32">
        <v>0</v>
      </c>
      <c r="O128" s="31">
        <v>14.1</v>
      </c>
      <c r="P128" s="32">
        <v>2</v>
      </c>
      <c r="Q128" s="32">
        <v>3</v>
      </c>
      <c r="R128" s="13">
        <v>105</v>
      </c>
      <c r="S128" s="13">
        <v>66</v>
      </c>
      <c r="T128" s="32">
        <f t="shared" si="28"/>
        <v>78.986999999999995</v>
      </c>
      <c r="U128" s="13">
        <f t="shared" si="29"/>
        <v>39</v>
      </c>
      <c r="V128" s="13">
        <v>0</v>
      </c>
      <c r="W128" s="13">
        <v>0</v>
      </c>
      <c r="X128" s="13">
        <v>94</v>
      </c>
      <c r="Y128" s="13">
        <v>62</v>
      </c>
      <c r="Z128" s="32">
        <f t="shared" si="21"/>
        <v>72.656000000000006</v>
      </c>
      <c r="AA128" s="13">
        <f t="shared" si="30"/>
        <v>32</v>
      </c>
      <c r="AB128" s="13">
        <v>99</v>
      </c>
      <c r="AC128" s="13">
        <v>68</v>
      </c>
      <c r="AD128" s="32">
        <f t="shared" si="31"/>
        <v>78.323000000000008</v>
      </c>
      <c r="AE128" s="13">
        <f t="shared" si="32"/>
        <v>31</v>
      </c>
      <c r="AF128" s="13">
        <v>7</v>
      </c>
      <c r="AG128" s="13">
        <v>51</v>
      </c>
      <c r="AH128" s="13">
        <v>36.4</v>
      </c>
      <c r="AI128" s="31">
        <f t="shared" si="22"/>
        <v>52.032499999999999</v>
      </c>
      <c r="AJ128" s="13">
        <v>50.246000000000002</v>
      </c>
      <c r="AK128" s="33">
        <f t="shared" si="23"/>
        <v>8.3743333333333343</v>
      </c>
      <c r="AL128" s="13">
        <v>4.9000000000000004</v>
      </c>
      <c r="AM128" s="13">
        <v>0</v>
      </c>
      <c r="AN128" s="34">
        <v>0</v>
      </c>
      <c r="AO128" s="33">
        <f t="shared" si="24"/>
        <v>1.8237437037037041</v>
      </c>
      <c r="AP128" s="13">
        <v>4.8499999999999996</v>
      </c>
      <c r="AQ128" s="13">
        <v>0.63</v>
      </c>
      <c r="AR128" s="34">
        <v>0</v>
      </c>
      <c r="AS128" s="1">
        <v>1.66</v>
      </c>
      <c r="AT128" s="34">
        <v>0</v>
      </c>
      <c r="AU128" s="33">
        <v>2.9036363636363633</v>
      </c>
      <c r="AV128" s="13" t="s">
        <v>62</v>
      </c>
      <c r="AW128" s="13" t="s">
        <v>62</v>
      </c>
      <c r="AX128" s="32">
        <v>0</v>
      </c>
      <c r="AY128" s="32">
        <v>142.6</v>
      </c>
      <c r="AZ128" s="31">
        <v>4.82</v>
      </c>
      <c r="BA128" s="32">
        <v>48.83</v>
      </c>
      <c r="BB128" s="31">
        <v>2.96</v>
      </c>
      <c r="BC128" s="32">
        <v>79.44</v>
      </c>
      <c r="BD128" s="32">
        <v>45.65</v>
      </c>
      <c r="BE128" s="32">
        <v>171.78</v>
      </c>
      <c r="BF128" s="32">
        <v>21.65</v>
      </c>
      <c r="BG128" s="32">
        <v>16.39</v>
      </c>
      <c r="BH128" s="32">
        <v>88.5</v>
      </c>
      <c r="BI128" s="32">
        <v>67.5</v>
      </c>
      <c r="BJ128" s="32">
        <v>77</v>
      </c>
      <c r="BK128" s="32">
        <v>21</v>
      </c>
      <c r="BL128" s="32">
        <v>-4</v>
      </c>
      <c r="BM128" s="32">
        <v>-2.5</v>
      </c>
      <c r="BN128" s="32">
        <v>-0.5</v>
      </c>
      <c r="BO128" s="32">
        <v>80</v>
      </c>
      <c r="BP128" s="32">
        <v>62.5</v>
      </c>
      <c r="BQ128" s="32">
        <v>70.5</v>
      </c>
      <c r="BR128" s="32">
        <v>17.5</v>
      </c>
      <c r="BS128" s="32">
        <v>-1.5</v>
      </c>
      <c r="BT128" s="32">
        <v>-2</v>
      </c>
      <c r="BU128" s="32">
        <v>0</v>
      </c>
      <c r="BV128" s="32">
        <v>84</v>
      </c>
      <c r="BW128" s="32">
        <v>62.5</v>
      </c>
      <c r="BX128" s="32">
        <v>71</v>
      </c>
      <c r="BY128" s="32">
        <v>21.5</v>
      </c>
      <c r="BZ128" s="32">
        <v>-4</v>
      </c>
      <c r="CA128" s="32">
        <v>-7</v>
      </c>
      <c r="CB128" s="32">
        <v>-1</v>
      </c>
      <c r="CC128" s="31">
        <v>8.1</v>
      </c>
      <c r="CD128" s="31">
        <v>3.9</v>
      </c>
      <c r="CE128" s="58">
        <v>21</v>
      </c>
      <c r="CF128" s="32">
        <v>18</v>
      </c>
      <c r="CG128" s="32"/>
      <c r="CH128" s="32"/>
      <c r="CI128" s="32">
        <v>122</v>
      </c>
      <c r="CJ128" s="56">
        <v>77</v>
      </c>
      <c r="CK128" s="32">
        <v>68.5</v>
      </c>
      <c r="CL128" s="32">
        <v>144</v>
      </c>
      <c r="CM128" s="35">
        <v>6.5419999999999998</v>
      </c>
      <c r="CN128" s="35">
        <v>4.9269999999999996</v>
      </c>
      <c r="CO128" s="36">
        <v>68.867000000000004</v>
      </c>
    </row>
    <row r="129" spans="1:93" x14ac:dyDescent="0.25">
      <c r="A129" s="13" t="s">
        <v>263</v>
      </c>
      <c r="B129" s="13">
        <v>1</v>
      </c>
      <c r="C129" s="30">
        <v>33944</v>
      </c>
      <c r="D129" s="31">
        <v>12.18</v>
      </c>
      <c r="E129" s="31">
        <v>143.4</v>
      </c>
      <c r="F129" s="31">
        <v>30.56</v>
      </c>
      <c r="G129" s="31">
        <f t="shared" si="18"/>
        <v>14.861239979847843</v>
      </c>
      <c r="H129" s="32">
        <v>0</v>
      </c>
      <c r="I129" s="31">
        <v>64.5</v>
      </c>
      <c r="J129" s="32">
        <v>1</v>
      </c>
      <c r="K129" s="31">
        <v>76</v>
      </c>
      <c r="L129" s="33">
        <f t="shared" si="26"/>
        <v>0.84868421052631582</v>
      </c>
      <c r="M129" s="33">
        <f t="shared" si="27"/>
        <v>0.44979079497907948</v>
      </c>
      <c r="N129" s="32">
        <v>0</v>
      </c>
      <c r="O129" s="31">
        <v>17</v>
      </c>
      <c r="P129" s="32">
        <v>2</v>
      </c>
      <c r="Q129" s="32">
        <v>1</v>
      </c>
      <c r="R129" s="13">
        <v>101</v>
      </c>
      <c r="S129" s="13">
        <v>79</v>
      </c>
      <c r="T129" s="32">
        <f t="shared" si="28"/>
        <v>86.325999999999993</v>
      </c>
      <c r="U129" s="13">
        <f t="shared" si="29"/>
        <v>22</v>
      </c>
      <c r="V129" s="13">
        <v>0</v>
      </c>
      <c r="W129" s="13">
        <v>2</v>
      </c>
      <c r="X129" s="13">
        <v>91</v>
      </c>
      <c r="Y129" s="13">
        <v>69</v>
      </c>
      <c r="Z129" s="32">
        <f t="shared" si="21"/>
        <v>76.325999999999993</v>
      </c>
      <c r="AA129" s="13">
        <f t="shared" si="30"/>
        <v>22</v>
      </c>
      <c r="AB129" s="13">
        <v>97</v>
      </c>
      <c r="AC129" s="13">
        <v>77</v>
      </c>
      <c r="AD129" s="32">
        <f t="shared" si="31"/>
        <v>83.66</v>
      </c>
      <c r="AE129" s="13">
        <f t="shared" si="32"/>
        <v>20</v>
      </c>
      <c r="AF129" s="13">
        <v>3.5</v>
      </c>
      <c r="AG129" s="13">
        <v>21</v>
      </c>
      <c r="AH129" s="13">
        <v>26.8</v>
      </c>
      <c r="AI129" s="31">
        <f t="shared" si="22"/>
        <v>49.533680000000004</v>
      </c>
      <c r="AJ129" s="13" t="s">
        <v>55</v>
      </c>
      <c r="AK129" s="33"/>
      <c r="AL129" s="13" t="s">
        <v>55</v>
      </c>
      <c r="AM129" s="13" t="s">
        <v>55</v>
      </c>
      <c r="AN129" s="34" t="s">
        <v>55</v>
      </c>
      <c r="AO129" s="33"/>
      <c r="AP129" s="13" t="s">
        <v>55</v>
      </c>
      <c r="AR129" s="34"/>
      <c r="AT129" s="34"/>
      <c r="AU129" s="33"/>
      <c r="AW129" s="31"/>
      <c r="AX129" s="32"/>
      <c r="BD129" s="32"/>
      <c r="BH129" s="32">
        <v>96.5</v>
      </c>
      <c r="BI129" s="32">
        <v>78.5</v>
      </c>
      <c r="BJ129" s="32">
        <v>87</v>
      </c>
      <c r="BK129" s="32">
        <v>18</v>
      </c>
      <c r="BL129" s="32">
        <v>31</v>
      </c>
      <c r="BM129" s="32">
        <v>32</v>
      </c>
      <c r="BN129" s="32">
        <v>5.5</v>
      </c>
      <c r="BO129" s="32">
        <v>86.5</v>
      </c>
      <c r="BP129" s="32">
        <v>70.5</v>
      </c>
      <c r="BQ129" s="32">
        <v>79.5</v>
      </c>
      <c r="BR129" s="32">
        <v>16</v>
      </c>
      <c r="BS129" s="32">
        <v>28</v>
      </c>
      <c r="BT129" s="32">
        <v>34.5</v>
      </c>
      <c r="BU129" s="32">
        <v>4.5</v>
      </c>
      <c r="BV129" s="32">
        <v>88.5</v>
      </c>
      <c r="BW129" s="32">
        <v>70.5</v>
      </c>
      <c r="BX129" s="32">
        <v>79</v>
      </c>
      <c r="BY129" s="32">
        <v>18</v>
      </c>
      <c r="BZ129" s="32">
        <v>14</v>
      </c>
      <c r="CA129" s="32">
        <v>15.5</v>
      </c>
      <c r="CB129" s="32">
        <v>2.5</v>
      </c>
      <c r="CC129" s="31">
        <v>10.7</v>
      </c>
      <c r="CD129" s="31">
        <v>4.2</v>
      </c>
      <c r="CE129" s="58">
        <v>12</v>
      </c>
      <c r="CF129" s="32">
        <v>14</v>
      </c>
      <c r="CG129" s="32"/>
      <c r="CH129" s="32"/>
      <c r="CI129" s="32">
        <v>129</v>
      </c>
      <c r="CJ129" s="56">
        <v>77</v>
      </c>
      <c r="CK129" s="32">
        <v>77</v>
      </c>
      <c r="CL129" s="32">
        <v>154.5</v>
      </c>
      <c r="CM129" s="35">
        <v>5.5679999999999996</v>
      </c>
      <c r="CN129" s="35">
        <v>4.8639999999999999</v>
      </c>
      <c r="CO129" s="36">
        <v>62.558</v>
      </c>
    </row>
    <row r="130" spans="1:93" x14ac:dyDescent="0.25">
      <c r="A130" s="13" t="s">
        <v>264</v>
      </c>
      <c r="B130" s="13">
        <v>1</v>
      </c>
      <c r="C130" s="30">
        <v>34190</v>
      </c>
      <c r="D130" s="31">
        <v>11.5</v>
      </c>
      <c r="E130" s="31">
        <v>149.5</v>
      </c>
      <c r="F130" s="31">
        <v>37.5</v>
      </c>
      <c r="G130" s="31">
        <f t="shared" si="18"/>
        <v>16.778335812798513</v>
      </c>
      <c r="H130" s="32">
        <v>0</v>
      </c>
      <c r="I130" s="31">
        <v>64</v>
      </c>
      <c r="J130" s="32">
        <v>1</v>
      </c>
      <c r="K130" s="31">
        <v>76</v>
      </c>
      <c r="L130" s="33">
        <f t="shared" si="26"/>
        <v>0.84210526315789469</v>
      </c>
      <c r="M130" s="33">
        <f t="shared" si="27"/>
        <v>0.42809364548494983</v>
      </c>
      <c r="N130" s="32">
        <v>0</v>
      </c>
      <c r="O130" s="31">
        <v>10.4</v>
      </c>
      <c r="P130" s="32">
        <v>2</v>
      </c>
      <c r="Q130" s="32">
        <v>1</v>
      </c>
      <c r="R130" s="13">
        <v>104</v>
      </c>
      <c r="S130" s="13">
        <v>78</v>
      </c>
      <c r="T130" s="32">
        <f t="shared" si="28"/>
        <v>86.658000000000001</v>
      </c>
      <c r="U130" s="13">
        <f t="shared" si="29"/>
        <v>26</v>
      </c>
      <c r="V130" s="13">
        <v>0</v>
      </c>
      <c r="W130" s="13">
        <v>2</v>
      </c>
      <c r="X130" s="13">
        <v>100</v>
      </c>
      <c r="Y130" s="13">
        <v>76</v>
      </c>
      <c r="Z130" s="32">
        <f t="shared" si="21"/>
        <v>83.992000000000004</v>
      </c>
      <c r="AA130" s="13">
        <f t="shared" si="30"/>
        <v>24</v>
      </c>
      <c r="AB130" s="13">
        <v>104</v>
      </c>
      <c r="AC130" s="13">
        <v>87</v>
      </c>
      <c r="AD130" s="32">
        <f t="shared" si="31"/>
        <v>92.661000000000001</v>
      </c>
      <c r="AE130" s="13">
        <f t="shared" si="32"/>
        <v>17</v>
      </c>
      <c r="AF130" s="13">
        <v>6.1</v>
      </c>
      <c r="AG130" s="13">
        <v>42</v>
      </c>
      <c r="AH130" s="13">
        <v>33.6</v>
      </c>
      <c r="AI130" s="31">
        <f t="shared" si="22"/>
        <v>51.148499999999999</v>
      </c>
      <c r="AJ130" s="13">
        <v>30.492999999999999</v>
      </c>
      <c r="AK130" s="33">
        <f t="shared" si="23"/>
        <v>5.0821666666666667</v>
      </c>
      <c r="AL130" s="13">
        <v>4.4000000000000004</v>
      </c>
      <c r="AM130" s="13">
        <v>0</v>
      </c>
      <c r="AN130" s="34">
        <v>0</v>
      </c>
      <c r="AO130" s="33">
        <f t="shared" si="24"/>
        <v>0.99384592592592591</v>
      </c>
      <c r="AP130" s="13">
        <v>4.55</v>
      </c>
      <c r="AQ130" s="13">
        <v>0.5</v>
      </c>
      <c r="AR130" s="34">
        <v>0</v>
      </c>
      <c r="AS130" s="1">
        <v>1.42</v>
      </c>
      <c r="AT130" s="1">
        <v>0</v>
      </c>
      <c r="AU130" s="33">
        <v>2.9027272727272728</v>
      </c>
      <c r="AV130" s="13" t="s">
        <v>62</v>
      </c>
      <c r="AW130" s="13" t="s">
        <v>62</v>
      </c>
      <c r="AX130" s="32">
        <v>0</v>
      </c>
      <c r="AY130" s="32">
        <v>138.19</v>
      </c>
      <c r="AZ130" s="31">
        <v>4.4400000000000004</v>
      </c>
      <c r="BA130" s="32">
        <v>48.09</v>
      </c>
      <c r="BB130" s="31">
        <v>4.04</v>
      </c>
      <c r="BC130" s="32">
        <v>70.03</v>
      </c>
      <c r="BD130" s="32">
        <v>43.66</v>
      </c>
      <c r="BE130" s="32">
        <v>323.85000000000002</v>
      </c>
      <c r="BF130" s="32">
        <v>25.52</v>
      </c>
      <c r="BG130" s="32">
        <v>9.8699999999999992</v>
      </c>
      <c r="BH130" s="32">
        <v>94</v>
      </c>
      <c r="BI130" s="32">
        <v>79.5</v>
      </c>
      <c r="BJ130" s="32">
        <v>87.5</v>
      </c>
      <c r="BK130" s="32">
        <v>14.5</v>
      </c>
      <c r="BL130" s="32">
        <v>4.5</v>
      </c>
      <c r="BM130" s="32">
        <v>13.5</v>
      </c>
      <c r="BN130" s="32">
        <v>0.5</v>
      </c>
      <c r="BO130" s="32">
        <v>91</v>
      </c>
      <c r="BP130" s="32">
        <v>76.5</v>
      </c>
      <c r="BQ130" s="32">
        <v>85</v>
      </c>
      <c r="BR130" s="32">
        <v>14.5</v>
      </c>
      <c r="BS130" s="32">
        <v>6.5</v>
      </c>
      <c r="BT130" s="32">
        <v>11</v>
      </c>
      <c r="BU130" s="32">
        <v>1</v>
      </c>
      <c r="BV130" s="32">
        <v>91</v>
      </c>
      <c r="BW130" s="32">
        <v>77.5</v>
      </c>
      <c r="BX130" s="32">
        <v>84</v>
      </c>
      <c r="BY130" s="32">
        <v>14.5</v>
      </c>
      <c r="BZ130" s="32">
        <v>-3.5</v>
      </c>
      <c r="CA130" s="32">
        <v>1</v>
      </c>
      <c r="CB130" s="32">
        <v>-0.5</v>
      </c>
      <c r="CC130" s="31">
        <v>9.6999999999999993</v>
      </c>
      <c r="CD130" s="31">
        <v>4.8</v>
      </c>
      <c r="CE130" s="58">
        <v>14</v>
      </c>
      <c r="CF130" s="32">
        <v>14.5</v>
      </c>
      <c r="CG130" s="32"/>
      <c r="CH130" s="32"/>
      <c r="CI130" s="32">
        <v>126</v>
      </c>
      <c r="CJ130" s="56">
        <v>94</v>
      </c>
      <c r="CK130" s="32">
        <v>85</v>
      </c>
      <c r="CL130" s="32">
        <v>122</v>
      </c>
      <c r="CM130" s="35">
        <v>5.8789999999999996</v>
      </c>
      <c r="CN130" s="35">
        <v>4.6120000000000001</v>
      </c>
      <c r="CO130" s="36">
        <v>77.355000000000004</v>
      </c>
    </row>
    <row r="131" spans="1:93" x14ac:dyDescent="0.25">
      <c r="A131" s="13" t="s">
        <v>265</v>
      </c>
      <c r="B131" s="13">
        <v>1</v>
      </c>
      <c r="C131" s="30">
        <v>34127</v>
      </c>
      <c r="D131" s="31">
        <v>11.68</v>
      </c>
      <c r="E131" s="31">
        <v>146.9</v>
      </c>
      <c r="F131" s="31">
        <v>47.4</v>
      </c>
      <c r="G131" s="31">
        <f t="shared" si="18"/>
        <v>21.965179166815339</v>
      </c>
      <c r="H131" s="32">
        <v>1</v>
      </c>
      <c r="I131" s="31">
        <v>73</v>
      </c>
      <c r="J131" s="32">
        <v>2</v>
      </c>
      <c r="K131" s="31">
        <v>86</v>
      </c>
      <c r="L131" s="33">
        <f t="shared" si="26"/>
        <v>0.84883720930232553</v>
      </c>
      <c r="M131" s="33">
        <f t="shared" si="27"/>
        <v>0.49693669162695708</v>
      </c>
      <c r="N131" s="32">
        <v>0</v>
      </c>
      <c r="O131" s="31">
        <v>17.2</v>
      </c>
      <c r="P131" s="32">
        <v>3</v>
      </c>
      <c r="Q131" s="32">
        <v>2</v>
      </c>
      <c r="R131" s="13">
        <v>95</v>
      </c>
      <c r="S131" s="13">
        <v>72</v>
      </c>
      <c r="T131" s="32">
        <f t="shared" si="28"/>
        <v>79.659000000000006</v>
      </c>
      <c r="U131" s="13">
        <f t="shared" si="29"/>
        <v>23</v>
      </c>
      <c r="V131" s="13">
        <v>0</v>
      </c>
      <c r="W131" s="13">
        <v>1</v>
      </c>
      <c r="X131" s="13">
        <v>108</v>
      </c>
      <c r="Y131" s="13">
        <v>64</v>
      </c>
      <c r="Z131" s="32">
        <f t="shared" si="21"/>
        <v>78.652000000000001</v>
      </c>
      <c r="AA131" s="13">
        <f t="shared" si="30"/>
        <v>44</v>
      </c>
      <c r="AB131" s="13">
        <v>108</v>
      </c>
      <c r="AC131" s="13">
        <v>73</v>
      </c>
      <c r="AD131" s="32">
        <f t="shared" si="31"/>
        <v>84.655000000000001</v>
      </c>
      <c r="AE131" s="13">
        <f t="shared" si="32"/>
        <v>35</v>
      </c>
      <c r="AF131" s="13">
        <v>8</v>
      </c>
      <c r="AG131" s="13">
        <v>61</v>
      </c>
      <c r="AH131" s="13">
        <v>39.9</v>
      </c>
      <c r="AI131" s="31">
        <f t="shared" si="22"/>
        <v>51.8962</v>
      </c>
      <c r="AJ131" s="13">
        <v>50.036000000000001</v>
      </c>
      <c r="AK131" s="33">
        <f t="shared" si="23"/>
        <v>8.3393333333333342</v>
      </c>
      <c r="AL131" s="13">
        <v>4.5999999999999996</v>
      </c>
      <c r="AM131" s="13">
        <v>0</v>
      </c>
      <c r="AN131" s="34">
        <v>0</v>
      </c>
      <c r="AO131" s="33">
        <f t="shared" si="24"/>
        <v>1.7049303703703704</v>
      </c>
      <c r="AP131" s="13">
        <v>3.3</v>
      </c>
      <c r="AQ131" s="13">
        <v>0.56999999999999995</v>
      </c>
      <c r="AR131" s="34">
        <v>0</v>
      </c>
      <c r="AS131" s="1">
        <v>1.62</v>
      </c>
      <c r="AT131" s="1">
        <v>0</v>
      </c>
      <c r="AU131" s="33">
        <v>1.4209090909090907</v>
      </c>
      <c r="AV131" s="13">
        <v>0.4</v>
      </c>
      <c r="AW131" s="31">
        <f>AV131*10</f>
        <v>4</v>
      </c>
      <c r="AX131" s="32">
        <v>2</v>
      </c>
      <c r="AY131" s="32">
        <v>138.53</v>
      </c>
      <c r="AZ131" s="31">
        <v>5.39</v>
      </c>
      <c r="BA131" s="32">
        <v>55.14</v>
      </c>
      <c r="BB131" s="31">
        <v>3.97</v>
      </c>
      <c r="BC131" s="32">
        <v>70.849999999999994</v>
      </c>
      <c r="BD131" s="32">
        <v>40.75</v>
      </c>
      <c r="BE131" s="32">
        <v>263.57</v>
      </c>
      <c r="BF131" s="32">
        <v>29.94</v>
      </c>
      <c r="BG131" s="32">
        <v>5.8</v>
      </c>
      <c r="BH131" s="32">
        <v>85</v>
      </c>
      <c r="BI131" s="32">
        <v>73</v>
      </c>
      <c r="BJ131" s="32">
        <v>79</v>
      </c>
      <c r="BK131" s="32">
        <v>12</v>
      </c>
      <c r="BL131" s="32">
        <v>-11</v>
      </c>
      <c r="BM131" s="32">
        <v>-8.5</v>
      </c>
      <c r="BN131" s="32">
        <v>-1.5</v>
      </c>
      <c r="BO131" s="32">
        <v>89</v>
      </c>
      <c r="BP131" s="32">
        <v>65</v>
      </c>
      <c r="BQ131" s="32">
        <v>76.5</v>
      </c>
      <c r="BR131" s="32">
        <v>24</v>
      </c>
      <c r="BS131" s="32">
        <v>-8.5</v>
      </c>
      <c r="BT131" s="32">
        <v>-13</v>
      </c>
      <c r="BU131" s="32">
        <v>-2</v>
      </c>
      <c r="BV131" s="32">
        <v>93</v>
      </c>
      <c r="BW131" s="32">
        <v>65</v>
      </c>
      <c r="BX131" s="32">
        <v>78</v>
      </c>
      <c r="BY131" s="32">
        <v>28</v>
      </c>
      <c r="BZ131" s="32">
        <v>11</v>
      </c>
      <c r="CA131" s="32">
        <v>9</v>
      </c>
      <c r="CB131" s="32">
        <v>3</v>
      </c>
      <c r="CC131" s="31">
        <v>8.4</v>
      </c>
      <c r="CD131" s="31">
        <v>4.7</v>
      </c>
      <c r="CE131" s="58">
        <v>13</v>
      </c>
      <c r="CF131" s="32">
        <v>23</v>
      </c>
      <c r="CG131" s="32"/>
      <c r="CH131" s="32"/>
      <c r="CI131" s="32">
        <v>131.5</v>
      </c>
      <c r="CJ131" s="56">
        <v>80</v>
      </c>
      <c r="CK131" s="32">
        <v>70.5</v>
      </c>
      <c r="CL131" s="32">
        <v>165</v>
      </c>
      <c r="CM131" s="35">
        <v>7.0609999999999999</v>
      </c>
      <c r="CN131" s="35">
        <v>5.1349999999999998</v>
      </c>
      <c r="CO131" s="36">
        <v>72.05</v>
      </c>
    </row>
    <row r="132" spans="1:93" x14ac:dyDescent="0.25">
      <c r="A132" s="13" t="s">
        <v>266</v>
      </c>
      <c r="B132" s="13">
        <v>1</v>
      </c>
      <c r="C132" s="30">
        <v>34131</v>
      </c>
      <c r="D132" s="31">
        <v>11.67</v>
      </c>
      <c r="E132" s="31">
        <v>138.5</v>
      </c>
      <c r="F132" s="31">
        <v>44.2</v>
      </c>
      <c r="G132" s="31">
        <f t="shared" ref="G132:G195" si="33">F132/((E132/100)*(E132/100))</f>
        <v>23.042135307380523</v>
      </c>
      <c r="H132" s="32">
        <v>1</v>
      </c>
      <c r="I132" s="31">
        <v>77.5</v>
      </c>
      <c r="J132" s="32">
        <v>2</v>
      </c>
      <c r="K132" s="31">
        <v>82.5</v>
      </c>
      <c r="L132" s="33">
        <f t="shared" si="26"/>
        <v>0.93939393939393945</v>
      </c>
      <c r="M132" s="33">
        <f t="shared" si="27"/>
        <v>0.55956678700361007</v>
      </c>
      <c r="N132" s="32">
        <v>1</v>
      </c>
      <c r="O132" s="31">
        <v>21.6</v>
      </c>
      <c r="P132" s="32">
        <v>2</v>
      </c>
      <c r="Q132" s="32" t="s">
        <v>55</v>
      </c>
      <c r="R132" s="13">
        <v>115</v>
      </c>
      <c r="S132" s="13">
        <v>75</v>
      </c>
      <c r="T132" s="32">
        <f t="shared" si="28"/>
        <v>88.32</v>
      </c>
      <c r="U132" s="13">
        <f t="shared" si="29"/>
        <v>40</v>
      </c>
      <c r="V132" s="13">
        <v>0</v>
      </c>
      <c r="W132" s="13">
        <v>2</v>
      </c>
      <c r="X132" s="13">
        <v>124</v>
      </c>
      <c r="Y132" s="13">
        <v>76</v>
      </c>
      <c r="Z132" s="32">
        <f t="shared" si="21"/>
        <v>91.984000000000009</v>
      </c>
      <c r="AA132" s="13">
        <f t="shared" si="30"/>
        <v>48</v>
      </c>
      <c r="AB132" s="13">
        <v>116</v>
      </c>
      <c r="AC132" s="13">
        <v>78</v>
      </c>
      <c r="AD132" s="32">
        <f t="shared" si="31"/>
        <v>90.653999999999996</v>
      </c>
      <c r="AE132" s="13">
        <f t="shared" si="32"/>
        <v>38</v>
      </c>
      <c r="AI132" s="31"/>
      <c r="AJ132" s="13">
        <v>85.887</v>
      </c>
      <c r="AK132" s="33">
        <f t="shared" si="23"/>
        <v>14.314500000000001</v>
      </c>
      <c r="AL132" s="13">
        <v>4.9000000000000004</v>
      </c>
      <c r="AM132" s="13">
        <v>0</v>
      </c>
      <c r="AN132" s="34">
        <v>0</v>
      </c>
      <c r="AO132" s="33">
        <f t="shared" si="24"/>
        <v>3.1173800000000003</v>
      </c>
      <c r="AP132" s="13">
        <v>5.04</v>
      </c>
      <c r="AQ132" s="13">
        <v>1.29</v>
      </c>
      <c r="AR132" s="34">
        <v>1</v>
      </c>
      <c r="AS132" s="1">
        <v>1.36</v>
      </c>
      <c r="AT132" s="1">
        <v>0</v>
      </c>
      <c r="AU132" s="33">
        <v>3.0936363636363633</v>
      </c>
      <c r="AV132" s="13">
        <v>0.4</v>
      </c>
      <c r="AW132" s="31">
        <f>AV132*10</f>
        <v>4</v>
      </c>
      <c r="AX132" s="32">
        <v>2</v>
      </c>
      <c r="AY132" s="32">
        <v>141.05000000000001</v>
      </c>
      <c r="AZ132" s="31">
        <v>6.29</v>
      </c>
      <c r="BA132" s="32">
        <v>50.57</v>
      </c>
      <c r="BB132" s="31">
        <v>5.87</v>
      </c>
      <c r="BC132" s="32">
        <v>77.22</v>
      </c>
      <c r="BD132" s="32">
        <v>45.47</v>
      </c>
      <c r="BE132" s="32">
        <v>238.35</v>
      </c>
      <c r="BF132" s="32">
        <v>35.86</v>
      </c>
      <c r="BG132" s="32">
        <v>6.82</v>
      </c>
      <c r="BH132" s="32">
        <v>98.5</v>
      </c>
      <c r="BI132" s="32">
        <v>77</v>
      </c>
      <c r="BJ132" s="32">
        <v>89.5</v>
      </c>
      <c r="BK132" s="32">
        <v>21.5</v>
      </c>
      <c r="BL132" s="32">
        <v>1</v>
      </c>
      <c r="BM132" s="32">
        <v>15.5</v>
      </c>
      <c r="BN132" s="32">
        <v>0.5</v>
      </c>
      <c r="BO132" s="32">
        <v>104</v>
      </c>
      <c r="BP132" s="32">
        <v>79</v>
      </c>
      <c r="BQ132" s="32">
        <v>92.5</v>
      </c>
      <c r="BR132" s="32">
        <v>25</v>
      </c>
      <c r="BS132" s="32">
        <v>-0.5</v>
      </c>
      <c r="BT132" s="32">
        <v>11</v>
      </c>
      <c r="BU132" s="32">
        <v>-0.5</v>
      </c>
      <c r="BV132" s="32">
        <v>111</v>
      </c>
      <c r="BW132" s="32">
        <v>78</v>
      </c>
      <c r="BX132" s="32">
        <v>92</v>
      </c>
      <c r="BY132" s="32">
        <v>33</v>
      </c>
      <c r="BZ132" s="32">
        <v>-7.5</v>
      </c>
      <c r="CA132" s="32">
        <v>5.5</v>
      </c>
      <c r="CB132" s="32">
        <v>-2</v>
      </c>
      <c r="CC132" s="31">
        <v>6.9</v>
      </c>
      <c r="CD132" s="31">
        <v>5.7</v>
      </c>
      <c r="CE132" s="58">
        <v>21</v>
      </c>
      <c r="CF132" s="32">
        <v>26</v>
      </c>
      <c r="CG132" s="32"/>
      <c r="CH132" s="32"/>
      <c r="CI132" s="32">
        <v>133</v>
      </c>
      <c r="CJ132" s="56">
        <v>104.5</v>
      </c>
      <c r="CK132" s="32">
        <v>102</v>
      </c>
      <c r="CL132" s="32">
        <v>104.5</v>
      </c>
      <c r="CM132" s="35"/>
      <c r="CN132" s="35"/>
      <c r="CO132" s="36"/>
    </row>
    <row r="133" spans="1:93" x14ac:dyDescent="0.25">
      <c r="A133" s="13" t="s">
        <v>267</v>
      </c>
      <c r="B133" s="13">
        <v>1</v>
      </c>
      <c r="C133" s="30">
        <v>34096</v>
      </c>
      <c r="D133" s="31">
        <v>11.76</v>
      </c>
      <c r="E133" s="31">
        <v>149.1</v>
      </c>
      <c r="F133" s="31">
        <v>37.700000000000003</v>
      </c>
      <c r="G133" s="31">
        <f t="shared" si="33"/>
        <v>16.958446408385484</v>
      </c>
      <c r="H133" s="32">
        <v>0</v>
      </c>
      <c r="I133" s="31">
        <v>62</v>
      </c>
      <c r="J133" s="32">
        <v>0</v>
      </c>
      <c r="K133" s="31">
        <v>76.2</v>
      </c>
      <c r="L133" s="33">
        <f t="shared" si="26"/>
        <v>0.81364829396325455</v>
      </c>
      <c r="M133" s="33">
        <f t="shared" si="27"/>
        <v>0.41582830315224684</v>
      </c>
      <c r="N133" s="32">
        <v>0</v>
      </c>
      <c r="O133" s="31">
        <v>14.7</v>
      </c>
      <c r="P133" s="32">
        <v>2</v>
      </c>
      <c r="Q133" s="32">
        <v>2</v>
      </c>
      <c r="R133" s="13">
        <v>111</v>
      </c>
      <c r="S133" s="13">
        <v>77</v>
      </c>
      <c r="T133" s="32">
        <f t="shared" si="28"/>
        <v>88.322000000000003</v>
      </c>
      <c r="U133" s="13">
        <f t="shared" si="29"/>
        <v>34</v>
      </c>
      <c r="V133" s="13">
        <v>0</v>
      </c>
      <c r="W133" s="13">
        <v>2</v>
      </c>
      <c r="X133" s="13">
        <v>102</v>
      </c>
      <c r="Y133" s="13">
        <v>70</v>
      </c>
      <c r="Z133" s="32">
        <f t="shared" ref="Z133:Z176" si="34">(Y133+(0.333*(X133-Y133)))</f>
        <v>80.656000000000006</v>
      </c>
      <c r="AA133" s="13">
        <f t="shared" si="30"/>
        <v>32</v>
      </c>
      <c r="AB133" s="13">
        <v>100</v>
      </c>
      <c r="AC133" s="13">
        <v>76</v>
      </c>
      <c r="AD133" s="32">
        <f t="shared" si="31"/>
        <v>83.992000000000004</v>
      </c>
      <c r="AE133" s="13">
        <f t="shared" si="32"/>
        <v>24</v>
      </c>
      <c r="AF133" s="13">
        <v>5.2</v>
      </c>
      <c r="AG133" s="13">
        <v>34</v>
      </c>
      <c r="AH133" s="13">
        <v>30.2</v>
      </c>
      <c r="AI133" s="31">
        <f t="shared" ref="AI133:AI176" si="35">47.438+(AG133*0.142)+(B133*5.134)-(F133*0.197)</f>
        <v>49.973100000000002</v>
      </c>
      <c r="AJ133" s="13" t="s">
        <v>55</v>
      </c>
      <c r="AK133" s="33"/>
      <c r="AL133" s="13" t="s">
        <v>55</v>
      </c>
      <c r="AM133" s="13" t="s">
        <v>55</v>
      </c>
      <c r="AN133" s="34" t="s">
        <v>55</v>
      </c>
      <c r="AO133" s="33"/>
      <c r="AP133" s="13" t="s">
        <v>55</v>
      </c>
      <c r="AR133" s="34"/>
      <c r="AT133" s="34"/>
      <c r="AU133" s="33"/>
      <c r="AW133" s="31"/>
      <c r="AX133" s="32"/>
      <c r="BD133" s="32"/>
      <c r="BH133" s="32">
        <v>97</v>
      </c>
      <c r="BI133" s="32">
        <v>79</v>
      </c>
      <c r="BJ133" s="32">
        <v>87.5</v>
      </c>
      <c r="BK133" s="32">
        <v>18</v>
      </c>
      <c r="BL133" s="32">
        <v>-7.5</v>
      </c>
      <c r="BM133" s="32">
        <v>7</v>
      </c>
      <c r="BN133" s="32">
        <v>-1</v>
      </c>
      <c r="BO133" s="32">
        <v>88.5</v>
      </c>
      <c r="BP133" s="32">
        <v>71.5</v>
      </c>
      <c r="BQ133" s="32">
        <v>80</v>
      </c>
      <c r="BR133" s="32">
        <v>17</v>
      </c>
      <c r="BS133" s="32">
        <v>-10.5</v>
      </c>
      <c r="BT133" s="32">
        <v>0.5</v>
      </c>
      <c r="BU133" s="32">
        <v>-1.5</v>
      </c>
      <c r="BV133" s="32">
        <v>93</v>
      </c>
      <c r="BW133" s="32">
        <v>70.5</v>
      </c>
      <c r="BX133" s="32">
        <v>82</v>
      </c>
      <c r="BY133" s="32">
        <v>22.5</v>
      </c>
      <c r="BZ133" s="32">
        <v>0</v>
      </c>
      <c r="CA133" s="32">
        <v>10.5</v>
      </c>
      <c r="CB133" s="32">
        <v>0</v>
      </c>
      <c r="CC133" s="31">
        <v>7.9</v>
      </c>
      <c r="CD133" s="31">
        <v>5.2</v>
      </c>
      <c r="CE133" s="58">
        <v>18</v>
      </c>
      <c r="CF133" s="32">
        <v>18</v>
      </c>
      <c r="CG133" s="32"/>
      <c r="CH133" s="32"/>
      <c r="CI133" s="32">
        <v>141.5</v>
      </c>
      <c r="CJ133" s="56">
        <v>105</v>
      </c>
      <c r="CK133" s="32">
        <v>98</v>
      </c>
      <c r="CL133" s="32">
        <v>100</v>
      </c>
      <c r="CM133" s="35">
        <v>5.0730000000000004</v>
      </c>
      <c r="CN133" s="35">
        <v>3.9990000000000001</v>
      </c>
      <c r="CO133" s="36">
        <v>46.542000000000002</v>
      </c>
    </row>
    <row r="134" spans="1:93" x14ac:dyDescent="0.25">
      <c r="A134" s="13" t="s">
        <v>268</v>
      </c>
      <c r="B134" s="13">
        <v>1</v>
      </c>
      <c r="C134" s="30">
        <v>34097</v>
      </c>
      <c r="D134" s="31">
        <v>11.76</v>
      </c>
      <c r="E134" s="31">
        <v>139</v>
      </c>
      <c r="F134" s="31">
        <v>32</v>
      </c>
      <c r="G134" s="31">
        <f t="shared" si="33"/>
        <v>16.562289736556082</v>
      </c>
      <c r="H134" s="32">
        <v>0</v>
      </c>
      <c r="I134" s="31">
        <v>60</v>
      </c>
      <c r="J134" s="32">
        <v>0</v>
      </c>
      <c r="K134" s="31">
        <v>71.5</v>
      </c>
      <c r="L134" s="33">
        <f t="shared" si="26"/>
        <v>0.83916083916083917</v>
      </c>
      <c r="M134" s="33">
        <f t="shared" si="27"/>
        <v>0.43165467625899279</v>
      </c>
      <c r="N134" s="32">
        <v>0</v>
      </c>
      <c r="O134" s="31">
        <v>11</v>
      </c>
      <c r="P134" s="32">
        <v>1</v>
      </c>
      <c r="Q134" s="32">
        <v>1</v>
      </c>
      <c r="R134" s="13">
        <v>118</v>
      </c>
      <c r="S134" s="13">
        <v>77</v>
      </c>
      <c r="T134" s="32">
        <f t="shared" si="28"/>
        <v>90.653000000000006</v>
      </c>
      <c r="U134" s="13">
        <f t="shared" si="29"/>
        <v>41</v>
      </c>
      <c r="V134" s="13">
        <v>0</v>
      </c>
      <c r="W134" s="13">
        <v>2</v>
      </c>
      <c r="X134" s="13">
        <v>118</v>
      </c>
      <c r="Y134" s="13">
        <v>77</v>
      </c>
      <c r="Z134" s="32">
        <f t="shared" si="34"/>
        <v>90.653000000000006</v>
      </c>
      <c r="AA134" s="13">
        <f t="shared" si="30"/>
        <v>41</v>
      </c>
      <c r="AB134" s="13">
        <v>109</v>
      </c>
      <c r="AC134" s="13">
        <v>74</v>
      </c>
      <c r="AD134" s="32">
        <f t="shared" si="31"/>
        <v>85.655000000000001</v>
      </c>
      <c r="AE134" s="13">
        <f t="shared" si="32"/>
        <v>35</v>
      </c>
      <c r="AF134" s="13">
        <v>4.7</v>
      </c>
      <c r="AG134" s="13">
        <v>30</v>
      </c>
      <c r="AH134" s="13">
        <v>29.5</v>
      </c>
      <c r="AI134" s="31">
        <f t="shared" si="35"/>
        <v>50.527999999999999</v>
      </c>
      <c r="AJ134" s="13">
        <v>34.932000000000002</v>
      </c>
      <c r="AK134" s="33">
        <f t="shared" ref="AK134:AK175" si="36">AJ134/6</f>
        <v>5.8220000000000001</v>
      </c>
      <c r="AL134" s="13">
        <v>4.8</v>
      </c>
      <c r="AM134" s="13">
        <v>0</v>
      </c>
      <c r="AN134" s="34">
        <v>0</v>
      </c>
      <c r="AO134" s="33">
        <f t="shared" ref="AO134:AO175" si="37">(AL134*AK134)/22.5</f>
        <v>1.2420266666666666</v>
      </c>
      <c r="AP134" s="13">
        <v>5.53</v>
      </c>
      <c r="AQ134" s="13">
        <v>0.64</v>
      </c>
      <c r="AR134" s="34">
        <v>0</v>
      </c>
      <c r="AS134" s="1">
        <v>1.93</v>
      </c>
      <c r="AT134" s="1">
        <v>0</v>
      </c>
      <c r="AU134" s="33">
        <v>3.3090909090909095</v>
      </c>
      <c r="AV134" s="13" t="s">
        <v>62</v>
      </c>
      <c r="AW134" s="13" t="s">
        <v>62</v>
      </c>
      <c r="AX134" s="32">
        <v>0</v>
      </c>
      <c r="AY134" s="32">
        <v>138.25</v>
      </c>
      <c r="AZ134" s="31">
        <v>4.47</v>
      </c>
      <c r="BA134" s="32">
        <v>40.090000000000003</v>
      </c>
      <c r="BB134" s="31">
        <v>3.41</v>
      </c>
      <c r="BC134" s="32">
        <v>85.17</v>
      </c>
      <c r="BD134" s="32">
        <v>50.48</v>
      </c>
      <c r="BE134" s="32">
        <v>268.13</v>
      </c>
      <c r="BF134" s="32">
        <v>38.72</v>
      </c>
      <c r="BG134" s="32">
        <v>10.16</v>
      </c>
      <c r="BH134" s="32">
        <v>105</v>
      </c>
      <c r="BI134" s="32">
        <v>78.5</v>
      </c>
      <c r="BJ134" s="32">
        <v>92.5</v>
      </c>
      <c r="BK134" s="32">
        <v>26.5</v>
      </c>
      <c r="BL134" s="32">
        <v>14.5</v>
      </c>
      <c r="BM134" s="32">
        <v>24.5</v>
      </c>
      <c r="BN134" s="32">
        <v>4</v>
      </c>
      <c r="BO134" s="32">
        <v>102.5</v>
      </c>
      <c r="BP134" s="32">
        <v>78.5</v>
      </c>
      <c r="BQ134" s="32">
        <v>91</v>
      </c>
      <c r="BR134" s="32">
        <v>24</v>
      </c>
      <c r="BS134" s="32">
        <v>9</v>
      </c>
      <c r="BT134" s="32">
        <v>20</v>
      </c>
      <c r="BU134" s="32">
        <v>2</v>
      </c>
      <c r="BV134" s="32">
        <v>106</v>
      </c>
      <c r="BW134" s="32">
        <v>77.5</v>
      </c>
      <c r="BX134" s="32">
        <v>92</v>
      </c>
      <c r="BY134" s="32">
        <v>28.5</v>
      </c>
      <c r="BZ134" s="32">
        <v>20.5</v>
      </c>
      <c r="CA134" s="32">
        <v>28.5</v>
      </c>
      <c r="CB134" s="32">
        <v>5</v>
      </c>
      <c r="CC134" s="31">
        <v>7.8</v>
      </c>
      <c r="CD134" s="31">
        <v>5</v>
      </c>
      <c r="CE134" s="56">
        <v>22.5</v>
      </c>
      <c r="CF134" s="32">
        <v>20.5</v>
      </c>
      <c r="CG134" s="32"/>
      <c r="CH134" s="32"/>
      <c r="CI134" s="32">
        <v>130.5</v>
      </c>
      <c r="CJ134" s="56">
        <v>94.5</v>
      </c>
      <c r="CK134" s="32">
        <v>91.5</v>
      </c>
      <c r="CL134" s="32">
        <v>116.5</v>
      </c>
      <c r="CM134" s="35">
        <v>4.6239999999999997</v>
      </c>
      <c r="CN134" s="35">
        <v>4.1239999999999997</v>
      </c>
      <c r="CO134" s="36">
        <v>44.463999999999999</v>
      </c>
    </row>
    <row r="135" spans="1:93" x14ac:dyDescent="0.25">
      <c r="A135" s="13" t="s">
        <v>269</v>
      </c>
      <c r="B135" s="13">
        <v>1</v>
      </c>
      <c r="C135" s="30">
        <v>33987</v>
      </c>
      <c r="D135" s="31">
        <v>12.06</v>
      </c>
      <c r="E135" s="31">
        <v>146</v>
      </c>
      <c r="F135" s="31">
        <v>30.13</v>
      </c>
      <c r="G135" s="31">
        <f t="shared" si="33"/>
        <v>14.134922124225936</v>
      </c>
      <c r="H135" s="32">
        <v>0</v>
      </c>
      <c r="I135" s="31">
        <v>56</v>
      </c>
      <c r="J135" s="32">
        <v>0</v>
      </c>
      <c r="K135" s="31">
        <v>70.5</v>
      </c>
      <c r="L135" s="33">
        <f t="shared" si="26"/>
        <v>0.79432624113475181</v>
      </c>
      <c r="M135" s="33">
        <f t="shared" si="27"/>
        <v>0.38356164383561642</v>
      </c>
      <c r="N135" s="32">
        <v>0</v>
      </c>
      <c r="O135" s="31">
        <v>7.7</v>
      </c>
      <c r="P135" s="32">
        <v>2</v>
      </c>
      <c r="Q135" s="32">
        <v>2</v>
      </c>
      <c r="R135" s="13">
        <v>116</v>
      </c>
      <c r="S135" s="13">
        <v>78</v>
      </c>
      <c r="T135" s="32">
        <f t="shared" si="28"/>
        <v>90.653999999999996</v>
      </c>
      <c r="U135" s="13">
        <f t="shared" si="29"/>
        <v>38</v>
      </c>
      <c r="V135" s="13">
        <v>0</v>
      </c>
      <c r="W135" s="13">
        <v>2</v>
      </c>
      <c r="X135" s="13">
        <v>105</v>
      </c>
      <c r="Y135" s="13">
        <v>68</v>
      </c>
      <c r="Z135" s="32">
        <f t="shared" si="34"/>
        <v>80.320999999999998</v>
      </c>
      <c r="AA135" s="13">
        <f t="shared" si="30"/>
        <v>37</v>
      </c>
      <c r="AB135" s="13">
        <v>113</v>
      </c>
      <c r="AC135" s="13">
        <v>82</v>
      </c>
      <c r="AD135" s="32">
        <f t="shared" si="31"/>
        <v>92.323000000000008</v>
      </c>
      <c r="AE135" s="13">
        <f t="shared" si="32"/>
        <v>31</v>
      </c>
      <c r="AF135" s="13">
        <v>4.2</v>
      </c>
      <c r="AG135" s="13">
        <v>25</v>
      </c>
      <c r="AH135" s="13">
        <v>26.8</v>
      </c>
      <c r="AI135" s="31">
        <f t="shared" si="35"/>
        <v>50.186390000000003</v>
      </c>
      <c r="AJ135" s="13" t="s">
        <v>55</v>
      </c>
      <c r="AK135" s="33"/>
      <c r="AL135" s="13" t="s">
        <v>55</v>
      </c>
      <c r="AN135" s="34" t="s">
        <v>55</v>
      </c>
      <c r="AO135" s="33"/>
      <c r="AP135" s="13" t="s">
        <v>55</v>
      </c>
      <c r="AR135" s="34"/>
      <c r="AT135" s="34"/>
      <c r="AU135" s="33"/>
      <c r="AW135" s="31"/>
      <c r="AX135" s="32"/>
      <c r="BD135" s="32"/>
      <c r="BH135" s="32">
        <v>100</v>
      </c>
      <c r="BI135" s="32">
        <v>79</v>
      </c>
      <c r="BJ135" s="32">
        <v>90.5</v>
      </c>
      <c r="BK135" s="32">
        <v>21</v>
      </c>
      <c r="BL135" s="32">
        <v>0</v>
      </c>
      <c r="BM135" s="32">
        <v>11.5</v>
      </c>
      <c r="BN135" s="32">
        <v>0</v>
      </c>
      <c r="BO135" s="32">
        <v>89</v>
      </c>
      <c r="BP135" s="32">
        <v>69.5</v>
      </c>
      <c r="BQ135" s="32">
        <v>80.5</v>
      </c>
      <c r="BR135" s="32">
        <v>19.5</v>
      </c>
      <c r="BS135" s="32">
        <v>-1</v>
      </c>
      <c r="BT135" s="32">
        <v>5.5</v>
      </c>
      <c r="BU135" s="32">
        <v>0</v>
      </c>
      <c r="BV135" s="32">
        <v>94</v>
      </c>
      <c r="BW135" s="32">
        <v>69.5</v>
      </c>
      <c r="BX135" s="32">
        <v>81</v>
      </c>
      <c r="BY135" s="32">
        <v>24.5</v>
      </c>
      <c r="BZ135" s="32">
        <v>1</v>
      </c>
      <c r="CA135" s="32">
        <v>7.5</v>
      </c>
      <c r="CB135" s="32">
        <v>0.5</v>
      </c>
      <c r="CC135" s="31">
        <v>9.1999999999999993</v>
      </c>
      <c r="CD135" s="31">
        <v>4.9000000000000004</v>
      </c>
      <c r="CE135" s="56">
        <v>20.5</v>
      </c>
      <c r="CF135" s="32">
        <v>20</v>
      </c>
      <c r="CG135" s="32"/>
      <c r="CH135" s="32"/>
      <c r="CI135" s="32">
        <v>121</v>
      </c>
      <c r="CJ135" s="56">
        <v>98</v>
      </c>
      <c r="CK135" s="32">
        <v>88.5</v>
      </c>
      <c r="CL135" s="32">
        <v>122.5</v>
      </c>
      <c r="CM135" s="35">
        <v>5.1230000000000002</v>
      </c>
      <c r="CN135" s="35">
        <v>4.5309999999999997</v>
      </c>
      <c r="CO135" s="36">
        <v>46.152999999999999</v>
      </c>
    </row>
    <row r="136" spans="1:93" x14ac:dyDescent="0.25">
      <c r="A136" s="13" t="s">
        <v>270</v>
      </c>
      <c r="B136" s="13">
        <v>1</v>
      </c>
      <c r="C136" s="30">
        <v>34016</v>
      </c>
      <c r="D136" s="31">
        <v>11.98</v>
      </c>
      <c r="E136" s="31">
        <v>151.5</v>
      </c>
      <c r="F136" s="31">
        <v>40.04</v>
      </c>
      <c r="G136" s="31">
        <f t="shared" si="33"/>
        <v>17.444912808112495</v>
      </c>
      <c r="H136" s="32">
        <v>0</v>
      </c>
      <c r="I136" s="31">
        <v>63</v>
      </c>
      <c r="J136" s="32">
        <v>0</v>
      </c>
      <c r="K136" s="31">
        <v>79.5</v>
      </c>
      <c r="L136" s="33">
        <f t="shared" si="26"/>
        <v>0.79245283018867929</v>
      </c>
      <c r="M136" s="33">
        <f t="shared" si="27"/>
        <v>0.41584158415841582</v>
      </c>
      <c r="N136" s="32">
        <v>0</v>
      </c>
      <c r="O136" s="31">
        <v>12.4</v>
      </c>
      <c r="P136" s="32">
        <v>2</v>
      </c>
      <c r="Q136" s="32">
        <v>2</v>
      </c>
      <c r="R136" s="13">
        <v>107</v>
      </c>
      <c r="S136" s="13">
        <v>73</v>
      </c>
      <c r="T136" s="32">
        <f t="shared" si="28"/>
        <v>84.322000000000003</v>
      </c>
      <c r="U136" s="13">
        <f t="shared" si="29"/>
        <v>34</v>
      </c>
      <c r="V136" s="13">
        <v>0</v>
      </c>
      <c r="W136" s="13">
        <v>1</v>
      </c>
      <c r="X136" s="13">
        <v>108</v>
      </c>
      <c r="Y136" s="13">
        <v>66</v>
      </c>
      <c r="Z136" s="32">
        <f t="shared" si="34"/>
        <v>79.986000000000004</v>
      </c>
      <c r="AA136" s="13">
        <f t="shared" si="30"/>
        <v>42</v>
      </c>
      <c r="AB136" s="13">
        <v>120</v>
      </c>
      <c r="AC136" s="13">
        <v>85</v>
      </c>
      <c r="AD136" s="32">
        <f t="shared" si="31"/>
        <v>96.655000000000001</v>
      </c>
      <c r="AE136" s="13">
        <f t="shared" si="32"/>
        <v>35</v>
      </c>
      <c r="AF136" s="13">
        <v>6</v>
      </c>
      <c r="AG136" s="13">
        <v>41</v>
      </c>
      <c r="AH136" s="13">
        <v>32.9</v>
      </c>
      <c r="AI136" s="31">
        <f t="shared" si="35"/>
        <v>50.506120000000003</v>
      </c>
      <c r="AJ136" s="13" t="s">
        <v>55</v>
      </c>
      <c r="AK136" s="33"/>
      <c r="AL136" s="13" t="s">
        <v>55</v>
      </c>
      <c r="AM136" s="13" t="s">
        <v>55</v>
      </c>
      <c r="AN136" s="34" t="s">
        <v>55</v>
      </c>
      <c r="AO136" s="33"/>
      <c r="AP136" s="13" t="s">
        <v>55</v>
      </c>
      <c r="AR136" s="34"/>
      <c r="AT136" s="34"/>
      <c r="AU136" s="33"/>
      <c r="AW136" s="31"/>
      <c r="AX136" s="32"/>
      <c r="BD136" s="32"/>
      <c r="BH136" s="32">
        <v>94.5</v>
      </c>
      <c r="BI136" s="32">
        <v>74</v>
      </c>
      <c r="BJ136" s="32">
        <v>85.5</v>
      </c>
      <c r="BK136" s="32">
        <v>20.5</v>
      </c>
      <c r="BL136" s="32">
        <v>10.5</v>
      </c>
      <c r="BM136" s="32">
        <v>19</v>
      </c>
      <c r="BN136" s="32">
        <v>2</v>
      </c>
      <c r="BO136" s="32">
        <v>90.5</v>
      </c>
      <c r="BP136" s="32">
        <v>67</v>
      </c>
      <c r="BQ136" s="32">
        <v>79</v>
      </c>
      <c r="BR136" s="32">
        <v>23.5</v>
      </c>
      <c r="BS136" s="32">
        <v>-5</v>
      </c>
      <c r="BT136" s="32">
        <v>1.5</v>
      </c>
      <c r="BU136" s="32">
        <v>-1.5</v>
      </c>
      <c r="BV136" s="32">
        <v>96</v>
      </c>
      <c r="BW136" s="32">
        <v>67</v>
      </c>
      <c r="BX136" s="32">
        <v>79</v>
      </c>
      <c r="BY136" s="32">
        <v>29</v>
      </c>
      <c r="BZ136" s="32">
        <v>-5.5</v>
      </c>
      <c r="CA136" s="32">
        <v>0</v>
      </c>
      <c r="CB136" s="32">
        <v>-1</v>
      </c>
      <c r="CC136" s="31">
        <v>10.3</v>
      </c>
      <c r="CD136" s="31">
        <v>6.3</v>
      </c>
      <c r="CE136" s="58">
        <v>18</v>
      </c>
      <c r="CF136" s="32">
        <v>24</v>
      </c>
      <c r="CG136" s="32"/>
      <c r="CH136" s="32"/>
      <c r="CI136" s="32">
        <v>140</v>
      </c>
      <c r="CJ136" s="56">
        <v>93.5</v>
      </c>
      <c r="CK136" s="32">
        <v>85.5</v>
      </c>
      <c r="CL136" s="32">
        <v>121</v>
      </c>
      <c r="CM136" s="35">
        <v>6.8049999999999997</v>
      </c>
      <c r="CN136" s="35">
        <v>5.173</v>
      </c>
      <c r="CO136" s="36">
        <v>69.44</v>
      </c>
    </row>
    <row r="137" spans="1:93" x14ac:dyDescent="0.25">
      <c r="A137" s="13" t="s">
        <v>271</v>
      </c>
      <c r="B137" s="13">
        <v>1</v>
      </c>
      <c r="C137" s="30">
        <v>33643</v>
      </c>
      <c r="D137" s="31">
        <v>12</v>
      </c>
      <c r="E137" s="31">
        <v>163.1</v>
      </c>
      <c r="F137" s="31">
        <v>62.5</v>
      </c>
      <c r="G137" s="31">
        <f t="shared" si="33"/>
        <v>23.494818546696987</v>
      </c>
      <c r="H137" s="32">
        <v>1</v>
      </c>
      <c r="I137" s="31">
        <v>78</v>
      </c>
      <c r="J137" s="32">
        <v>2</v>
      </c>
      <c r="K137" s="31">
        <v>100</v>
      </c>
      <c r="L137" s="33">
        <f t="shared" si="26"/>
        <v>0.78</v>
      </c>
      <c r="M137" s="33">
        <f t="shared" si="27"/>
        <v>0.47823421213979156</v>
      </c>
      <c r="N137" s="32">
        <v>0</v>
      </c>
      <c r="O137" s="31">
        <v>20.6</v>
      </c>
      <c r="P137" s="32">
        <v>4</v>
      </c>
      <c r="Q137" s="32">
        <v>4</v>
      </c>
      <c r="R137" s="13">
        <v>106</v>
      </c>
      <c r="S137" s="13">
        <v>71</v>
      </c>
      <c r="T137" s="32">
        <f t="shared" si="28"/>
        <v>82.655000000000001</v>
      </c>
      <c r="U137" s="13">
        <f t="shared" si="29"/>
        <v>35</v>
      </c>
      <c r="V137" s="13">
        <v>0</v>
      </c>
      <c r="W137" s="13">
        <v>1</v>
      </c>
      <c r="X137" s="13">
        <v>102</v>
      </c>
      <c r="Y137" s="13">
        <v>64</v>
      </c>
      <c r="Z137" s="32">
        <f t="shared" si="34"/>
        <v>76.653999999999996</v>
      </c>
      <c r="AA137" s="13">
        <f t="shared" si="30"/>
        <v>38</v>
      </c>
      <c r="AB137" s="13">
        <v>107</v>
      </c>
      <c r="AC137" s="13">
        <v>82</v>
      </c>
      <c r="AD137" s="32">
        <f t="shared" si="31"/>
        <v>90.325000000000003</v>
      </c>
      <c r="AE137" s="13">
        <f t="shared" si="32"/>
        <v>25</v>
      </c>
      <c r="AF137" s="13">
        <v>4.5999999999999996</v>
      </c>
      <c r="AG137" s="13">
        <v>29</v>
      </c>
      <c r="AH137" s="13">
        <v>28.3</v>
      </c>
      <c r="AI137" s="31">
        <f t="shared" si="35"/>
        <v>44.377500000000005</v>
      </c>
      <c r="AJ137" s="13">
        <v>119.625</v>
      </c>
      <c r="AK137" s="33">
        <f t="shared" si="36"/>
        <v>19.9375</v>
      </c>
      <c r="AL137" s="13">
        <v>4.9000000000000004</v>
      </c>
      <c r="AM137" s="13">
        <v>0</v>
      </c>
      <c r="AN137" s="34">
        <v>0</v>
      </c>
      <c r="AO137" s="33">
        <f t="shared" si="37"/>
        <v>4.3419444444444446</v>
      </c>
      <c r="AP137" s="13">
        <v>3.43</v>
      </c>
      <c r="AQ137" s="13">
        <v>0.56000000000000005</v>
      </c>
      <c r="AR137" s="34">
        <v>0</v>
      </c>
      <c r="AS137" s="13">
        <v>1.58</v>
      </c>
      <c r="AT137" s="34">
        <v>0</v>
      </c>
      <c r="AU137" s="33">
        <v>1.5954545454545455</v>
      </c>
      <c r="AV137" s="13" t="s">
        <v>62</v>
      </c>
      <c r="AW137" s="13" t="s">
        <v>62</v>
      </c>
      <c r="AX137" s="32">
        <v>0</v>
      </c>
      <c r="AY137" s="32">
        <v>139.07</v>
      </c>
      <c r="AZ137" s="31">
        <v>5.0599999999999996</v>
      </c>
      <c r="BA137" s="32">
        <v>63.76</v>
      </c>
      <c r="BB137" s="31">
        <v>2.62</v>
      </c>
      <c r="BC137" s="32">
        <v>70.010000000000005</v>
      </c>
      <c r="BD137" s="32">
        <v>41.56</v>
      </c>
      <c r="BE137" s="32">
        <v>108.59</v>
      </c>
      <c r="BF137" s="32">
        <v>27.23</v>
      </c>
      <c r="BG137" s="32">
        <v>8.19</v>
      </c>
      <c r="BH137" s="32">
        <v>91</v>
      </c>
      <c r="BI137" s="32">
        <v>71</v>
      </c>
      <c r="BJ137" s="32">
        <v>81.5</v>
      </c>
      <c r="BK137" s="32">
        <v>20</v>
      </c>
      <c r="BL137" s="32">
        <v>-15</v>
      </c>
      <c r="BM137" s="32">
        <v>-8.5</v>
      </c>
      <c r="BN137" s="32">
        <v>-3</v>
      </c>
      <c r="BO137" s="32">
        <v>87.5</v>
      </c>
      <c r="BP137" s="32">
        <v>65.5</v>
      </c>
      <c r="BQ137" s="32">
        <v>74.5</v>
      </c>
      <c r="BR137" s="32">
        <v>22</v>
      </c>
      <c r="BS137" s="32">
        <v>-1</v>
      </c>
      <c r="BT137" s="32">
        <v>2.5</v>
      </c>
      <c r="BU137" s="32">
        <v>-0.5</v>
      </c>
      <c r="BV137" s="32">
        <v>95</v>
      </c>
      <c r="BW137" s="32">
        <v>65.5</v>
      </c>
      <c r="BX137" s="32">
        <v>76</v>
      </c>
      <c r="BY137" s="32">
        <v>29.5</v>
      </c>
      <c r="BZ137" s="32">
        <v>-20.5</v>
      </c>
      <c r="CA137" s="32">
        <v>-16.5</v>
      </c>
      <c r="CB137" s="32">
        <v>-5</v>
      </c>
      <c r="CC137" s="31">
        <v>8.4</v>
      </c>
      <c r="CD137" s="31">
        <v>4.5</v>
      </c>
      <c r="CE137" s="58">
        <v>20</v>
      </c>
      <c r="CF137" s="32">
        <v>24</v>
      </c>
      <c r="CG137" s="32"/>
      <c r="CH137" s="32"/>
      <c r="CI137" s="32">
        <v>143</v>
      </c>
      <c r="CJ137" s="56">
        <v>87.5</v>
      </c>
      <c r="CK137" s="32">
        <v>82.5</v>
      </c>
      <c r="CL137" s="32">
        <v>138</v>
      </c>
      <c r="CM137" s="35">
        <v>7.9050000000000002</v>
      </c>
      <c r="CN137" s="35">
        <v>4.71</v>
      </c>
      <c r="CO137" s="36">
        <v>87.834000000000003</v>
      </c>
    </row>
    <row r="138" spans="1:93" x14ac:dyDescent="0.25">
      <c r="A138" s="13" t="s">
        <v>272</v>
      </c>
      <c r="B138" s="13">
        <v>1</v>
      </c>
      <c r="C138" s="30">
        <v>33803</v>
      </c>
      <c r="D138" s="31">
        <v>12.56</v>
      </c>
      <c r="E138" s="31">
        <v>156</v>
      </c>
      <c r="F138" s="31">
        <v>40</v>
      </c>
      <c r="G138" s="31">
        <f t="shared" si="33"/>
        <v>16.436554898093359</v>
      </c>
      <c r="H138" s="32">
        <v>0</v>
      </c>
      <c r="I138" s="31">
        <v>67</v>
      </c>
      <c r="J138" s="32">
        <v>1</v>
      </c>
      <c r="K138" s="31">
        <v>79.8</v>
      </c>
      <c r="L138" s="33">
        <f t="shared" si="26"/>
        <v>0.83959899749373434</v>
      </c>
      <c r="M138" s="33">
        <f t="shared" si="27"/>
        <v>0.42948717948717946</v>
      </c>
      <c r="N138" s="32">
        <v>0</v>
      </c>
      <c r="O138" s="31">
        <v>12.3</v>
      </c>
      <c r="P138" s="32">
        <v>2</v>
      </c>
      <c r="Q138" s="32">
        <v>3</v>
      </c>
      <c r="R138" s="13">
        <v>105</v>
      </c>
      <c r="S138" s="13">
        <v>69</v>
      </c>
      <c r="T138" s="32">
        <f t="shared" si="28"/>
        <v>80.988</v>
      </c>
      <c r="U138" s="13">
        <f t="shared" si="29"/>
        <v>36</v>
      </c>
      <c r="V138" s="13">
        <v>0</v>
      </c>
      <c r="W138" s="13">
        <v>1</v>
      </c>
      <c r="X138" s="13">
        <v>104</v>
      </c>
      <c r="Y138" s="13">
        <v>65</v>
      </c>
      <c r="Z138" s="32">
        <f t="shared" si="34"/>
        <v>77.986999999999995</v>
      </c>
      <c r="AA138" s="13">
        <f t="shared" si="30"/>
        <v>39</v>
      </c>
      <c r="AB138" s="13">
        <v>102</v>
      </c>
      <c r="AC138" s="13">
        <v>81</v>
      </c>
      <c r="AD138" s="32">
        <f t="shared" si="31"/>
        <v>87.992999999999995</v>
      </c>
      <c r="AE138" s="13">
        <f t="shared" si="32"/>
        <v>21</v>
      </c>
      <c r="AF138" s="13">
        <v>6.6</v>
      </c>
      <c r="AG138" s="13">
        <v>47</v>
      </c>
      <c r="AH138" s="13">
        <v>35</v>
      </c>
      <c r="AI138" s="31">
        <f t="shared" si="35"/>
        <v>51.366</v>
      </c>
      <c r="AJ138" s="13">
        <v>40.975000000000001</v>
      </c>
      <c r="AK138" s="33">
        <f t="shared" si="36"/>
        <v>6.8291666666666666</v>
      </c>
      <c r="AL138" s="13">
        <v>4.7</v>
      </c>
      <c r="AM138" s="13">
        <v>0</v>
      </c>
      <c r="AN138" s="34">
        <v>0</v>
      </c>
      <c r="AO138" s="33">
        <f t="shared" si="37"/>
        <v>1.4265370370370372</v>
      </c>
      <c r="AP138" s="13">
        <v>5.04</v>
      </c>
      <c r="AR138" s="34"/>
      <c r="AT138" s="34"/>
      <c r="AU138" s="33">
        <v>5.04</v>
      </c>
      <c r="AV138" s="13" t="s">
        <v>62</v>
      </c>
      <c r="AW138" s="13" t="s">
        <v>62</v>
      </c>
      <c r="AX138" s="32">
        <v>0</v>
      </c>
      <c r="AY138" s="32">
        <v>140.49</v>
      </c>
      <c r="AZ138" s="31">
        <v>4.5599999999999996</v>
      </c>
      <c r="BA138" s="32">
        <v>38.950000000000003</v>
      </c>
      <c r="BB138" s="31">
        <v>3.9</v>
      </c>
      <c r="BC138" s="32">
        <v>83.68</v>
      </c>
      <c r="BD138" s="32">
        <v>49.57</v>
      </c>
      <c r="BE138" s="32">
        <v>289.63</v>
      </c>
      <c r="BF138" s="32">
        <v>29.54</v>
      </c>
      <c r="BG138" s="32">
        <v>6.15</v>
      </c>
      <c r="BH138" s="32">
        <v>90</v>
      </c>
      <c r="BI138" s="32">
        <v>70.5</v>
      </c>
      <c r="BJ138" s="32">
        <v>81.5</v>
      </c>
      <c r="BK138" s="32">
        <v>19.5</v>
      </c>
      <c r="BL138" s="32">
        <v>-2</v>
      </c>
      <c r="BM138" s="32">
        <v>7.5</v>
      </c>
      <c r="BN138" s="32">
        <v>0</v>
      </c>
      <c r="BO138" s="32">
        <v>87.5</v>
      </c>
      <c r="BP138" s="32">
        <v>65.5</v>
      </c>
      <c r="BQ138" s="32">
        <v>76</v>
      </c>
      <c r="BR138" s="32">
        <v>22</v>
      </c>
      <c r="BS138" s="32">
        <v>-3</v>
      </c>
      <c r="BT138" s="32">
        <v>0.5</v>
      </c>
      <c r="BU138" s="32">
        <v>-0.5</v>
      </c>
      <c r="BV138" s="32">
        <v>91</v>
      </c>
      <c r="BW138" s="32">
        <v>65.5</v>
      </c>
      <c r="BX138" s="32">
        <v>77</v>
      </c>
      <c r="BY138" s="32">
        <v>25.5</v>
      </c>
      <c r="BZ138" s="32">
        <v>5</v>
      </c>
      <c r="CA138" s="32">
        <v>11</v>
      </c>
      <c r="CB138" s="32">
        <v>1</v>
      </c>
      <c r="CC138" s="31">
        <v>7.3</v>
      </c>
      <c r="CD138" s="31">
        <v>4.5999999999999996</v>
      </c>
      <c r="CE138" s="56">
        <v>19.5</v>
      </c>
      <c r="CF138" s="32">
        <v>20.5</v>
      </c>
      <c r="CG138" s="32"/>
      <c r="CH138" s="32"/>
      <c r="CI138" s="32">
        <v>135.5</v>
      </c>
      <c r="CJ138" s="56">
        <v>95</v>
      </c>
      <c r="CK138" s="32">
        <v>86.5</v>
      </c>
      <c r="CL138" s="32">
        <v>133.5</v>
      </c>
      <c r="CM138" s="35">
        <v>6.085</v>
      </c>
      <c r="CN138" s="35">
        <v>4.54</v>
      </c>
      <c r="CO138" s="36">
        <v>59.66</v>
      </c>
    </row>
    <row r="139" spans="1:93" x14ac:dyDescent="0.25">
      <c r="A139" s="13" t="s">
        <v>273</v>
      </c>
      <c r="B139" s="13">
        <v>1</v>
      </c>
      <c r="C139" s="30">
        <v>33710</v>
      </c>
      <c r="D139" s="31">
        <v>12.82</v>
      </c>
      <c r="E139" s="31">
        <v>167.9</v>
      </c>
      <c r="F139" s="31">
        <v>65.5</v>
      </c>
      <c r="G139" s="31">
        <f t="shared" si="33"/>
        <v>23.234851852101475</v>
      </c>
      <c r="H139" s="32">
        <v>1</v>
      </c>
      <c r="I139" s="31">
        <v>86</v>
      </c>
      <c r="J139" s="32">
        <v>2</v>
      </c>
      <c r="K139" s="31">
        <v>100</v>
      </c>
      <c r="L139" s="33">
        <f t="shared" si="26"/>
        <v>0.86</v>
      </c>
      <c r="M139" s="33">
        <f t="shared" si="27"/>
        <v>0.51220964860035734</v>
      </c>
      <c r="N139" s="32">
        <v>1</v>
      </c>
      <c r="O139" s="31">
        <v>19.399999999999999</v>
      </c>
      <c r="P139" s="32">
        <v>2</v>
      </c>
      <c r="Q139" s="32">
        <v>2</v>
      </c>
      <c r="R139" s="13">
        <v>100</v>
      </c>
      <c r="S139" s="13">
        <v>82</v>
      </c>
      <c r="T139" s="32">
        <f t="shared" si="28"/>
        <v>87.994</v>
      </c>
      <c r="U139" s="13">
        <f t="shared" si="29"/>
        <v>18</v>
      </c>
      <c r="V139" s="13">
        <v>0</v>
      </c>
      <c r="W139" s="13">
        <v>2</v>
      </c>
      <c r="X139" s="13">
        <v>101</v>
      </c>
      <c r="Y139" s="13">
        <v>70</v>
      </c>
      <c r="Z139" s="32">
        <f t="shared" si="34"/>
        <v>80.323000000000008</v>
      </c>
      <c r="AA139" s="13">
        <f t="shared" si="30"/>
        <v>31</v>
      </c>
      <c r="AD139" s="32">
        <f t="shared" si="31"/>
        <v>0</v>
      </c>
      <c r="AE139" s="13">
        <f t="shared" si="32"/>
        <v>0</v>
      </c>
      <c r="AF139" s="13">
        <v>5.5</v>
      </c>
      <c r="AG139" s="13">
        <v>37</v>
      </c>
      <c r="AH139" s="13">
        <v>31.8</v>
      </c>
      <c r="AI139" s="31">
        <f t="shared" si="35"/>
        <v>44.922499999999999</v>
      </c>
      <c r="AJ139" s="13">
        <v>21.651</v>
      </c>
      <c r="AK139" s="33">
        <f t="shared" si="36"/>
        <v>3.6084999999999998</v>
      </c>
      <c r="AL139" s="13">
        <v>4.0999999999999996</v>
      </c>
      <c r="AM139" s="13">
        <v>0</v>
      </c>
      <c r="AN139" s="34">
        <v>0</v>
      </c>
      <c r="AO139" s="33">
        <f t="shared" si="37"/>
        <v>0.65754888888888885</v>
      </c>
      <c r="AP139" s="13">
        <v>4.6500000000000004</v>
      </c>
      <c r="AQ139" s="13">
        <v>0.63</v>
      </c>
      <c r="AR139" s="34">
        <v>0</v>
      </c>
      <c r="AS139" s="13">
        <v>1.93</v>
      </c>
      <c r="AT139" s="34">
        <v>0</v>
      </c>
      <c r="AU139" s="33">
        <v>2.4336363636363645</v>
      </c>
      <c r="AV139" s="13">
        <v>0.1</v>
      </c>
      <c r="AW139" s="31">
        <f>AV139*10</f>
        <v>1</v>
      </c>
      <c r="AX139" s="32">
        <v>1</v>
      </c>
      <c r="AY139" s="32">
        <v>141.15</v>
      </c>
      <c r="AZ139" s="31">
        <v>4.71</v>
      </c>
      <c r="BA139" s="32">
        <v>56.84</v>
      </c>
      <c r="BB139" s="31">
        <v>4.03</v>
      </c>
      <c r="BC139" s="32">
        <v>85.55</v>
      </c>
      <c r="BD139" s="32">
        <v>53.92</v>
      </c>
      <c r="BE139" s="32">
        <v>223.8</v>
      </c>
      <c r="BF139" s="32">
        <v>30.68</v>
      </c>
      <c r="BG139" s="32">
        <v>12.45</v>
      </c>
      <c r="BH139" s="32">
        <v>92.5</v>
      </c>
      <c r="BI139" s="32">
        <v>83</v>
      </c>
      <c r="BJ139" s="32">
        <v>88</v>
      </c>
      <c r="BK139" s="32">
        <v>9.5</v>
      </c>
      <c r="BL139" s="32">
        <v>3</v>
      </c>
      <c r="BM139" s="32">
        <v>8</v>
      </c>
      <c r="BN139" s="32">
        <v>0.5</v>
      </c>
      <c r="BO139" s="32">
        <v>91.5</v>
      </c>
      <c r="BP139" s="32">
        <v>71</v>
      </c>
      <c r="BQ139" s="32">
        <v>81</v>
      </c>
      <c r="BR139" s="32">
        <v>20.5</v>
      </c>
      <c r="BS139" s="32">
        <v>11</v>
      </c>
      <c r="BT139" s="32">
        <v>11</v>
      </c>
      <c r="BU139" s="32">
        <v>2</v>
      </c>
      <c r="BV139" s="32">
        <v>95</v>
      </c>
      <c r="BW139" s="32">
        <v>71</v>
      </c>
      <c r="BX139" s="32">
        <v>83</v>
      </c>
      <c r="BY139" s="32">
        <v>24</v>
      </c>
      <c r="BZ139" s="32">
        <v>19.5</v>
      </c>
      <c r="CA139" s="32">
        <v>20.5</v>
      </c>
      <c r="CB139" s="32">
        <v>4</v>
      </c>
      <c r="CC139" s="31">
        <v>7.4</v>
      </c>
      <c r="CD139" s="31">
        <v>4.5</v>
      </c>
      <c r="CE139" s="56">
        <v>10</v>
      </c>
      <c r="CF139" s="32">
        <v>17.5</v>
      </c>
      <c r="CG139" s="32"/>
      <c r="CH139" s="32"/>
      <c r="CI139" s="32">
        <v>140</v>
      </c>
      <c r="CJ139" s="56">
        <v>85</v>
      </c>
      <c r="CK139" s="32">
        <v>77.5</v>
      </c>
      <c r="CL139" s="32">
        <v>141</v>
      </c>
      <c r="CM139" s="35">
        <v>7.4409999999999998</v>
      </c>
      <c r="CN139" s="35">
        <v>4.2519999999999998</v>
      </c>
      <c r="CO139" s="36">
        <v>90.739000000000004</v>
      </c>
    </row>
    <row r="140" spans="1:93" x14ac:dyDescent="0.25">
      <c r="A140" s="13" t="s">
        <v>274</v>
      </c>
      <c r="B140" s="13">
        <v>1</v>
      </c>
      <c r="C140" s="30">
        <v>33806</v>
      </c>
      <c r="D140" s="31">
        <v>12.56</v>
      </c>
      <c r="E140" s="31">
        <v>167.5</v>
      </c>
      <c r="F140" s="31">
        <v>60</v>
      </c>
      <c r="G140" s="31">
        <f t="shared" si="33"/>
        <v>21.385609267097347</v>
      </c>
      <c r="H140" s="32">
        <v>0</v>
      </c>
      <c r="I140" s="31">
        <v>74</v>
      </c>
      <c r="J140" s="32">
        <v>2</v>
      </c>
      <c r="K140" s="31">
        <v>95.6</v>
      </c>
      <c r="L140" s="33">
        <f t="shared" si="26"/>
        <v>0.77405857740585782</v>
      </c>
      <c r="M140" s="33">
        <f t="shared" si="27"/>
        <v>0.44179104477611941</v>
      </c>
      <c r="N140" s="32">
        <v>0</v>
      </c>
      <c r="O140" s="31">
        <v>20.3</v>
      </c>
      <c r="P140" s="32">
        <v>2</v>
      </c>
      <c r="Q140" s="32">
        <v>4</v>
      </c>
      <c r="R140" s="13">
        <v>100</v>
      </c>
      <c r="S140" s="13">
        <v>73</v>
      </c>
      <c r="T140" s="32">
        <f t="shared" si="28"/>
        <v>81.991</v>
      </c>
      <c r="U140" s="13">
        <f t="shared" si="29"/>
        <v>27</v>
      </c>
      <c r="V140" s="13">
        <v>0</v>
      </c>
      <c r="W140" s="13">
        <v>1</v>
      </c>
      <c r="X140" s="13">
        <v>108</v>
      </c>
      <c r="Y140" s="13">
        <v>64</v>
      </c>
      <c r="Z140" s="32">
        <f t="shared" si="34"/>
        <v>78.652000000000001</v>
      </c>
      <c r="AA140" s="13">
        <f t="shared" si="30"/>
        <v>44</v>
      </c>
      <c r="AB140" s="13">
        <v>113</v>
      </c>
      <c r="AC140" s="13">
        <v>82</v>
      </c>
      <c r="AD140" s="32">
        <f t="shared" si="31"/>
        <v>92.323000000000008</v>
      </c>
      <c r="AE140" s="13">
        <f t="shared" si="32"/>
        <v>31</v>
      </c>
      <c r="AF140" s="13">
        <v>7.1</v>
      </c>
      <c r="AG140" s="13">
        <v>52</v>
      </c>
      <c r="AH140" s="13">
        <v>37.1</v>
      </c>
      <c r="AI140" s="31">
        <f t="shared" si="35"/>
        <v>48.136000000000003</v>
      </c>
      <c r="AJ140" s="13" t="s">
        <v>55</v>
      </c>
      <c r="AK140" s="33"/>
      <c r="AL140" s="13" t="s">
        <v>55</v>
      </c>
      <c r="AM140" s="13" t="s">
        <v>55</v>
      </c>
      <c r="AN140" s="34" t="s">
        <v>55</v>
      </c>
      <c r="AO140" s="33"/>
      <c r="AP140" s="13" t="s">
        <v>55</v>
      </c>
      <c r="AR140" s="34"/>
      <c r="AT140" s="34"/>
      <c r="AU140" s="33"/>
      <c r="AW140" s="31"/>
      <c r="AX140" s="32"/>
      <c r="BD140" s="32"/>
      <c r="BH140" s="32">
        <v>89</v>
      </c>
      <c r="BI140" s="32">
        <v>75</v>
      </c>
      <c r="BJ140" s="32">
        <v>82.5</v>
      </c>
      <c r="BK140" s="32">
        <v>14</v>
      </c>
      <c r="BL140" s="32">
        <v>-2</v>
      </c>
      <c r="BM140" s="32">
        <v>10.5</v>
      </c>
      <c r="BN140" s="32">
        <v>0</v>
      </c>
      <c r="BO140" s="32">
        <v>92</v>
      </c>
      <c r="BP140" s="32">
        <v>66</v>
      </c>
      <c r="BQ140" s="32">
        <v>78.5</v>
      </c>
      <c r="BR140" s="32">
        <v>26</v>
      </c>
      <c r="BS140" s="32">
        <v>8</v>
      </c>
      <c r="BT140" s="32">
        <v>12.5</v>
      </c>
      <c r="BU140" s="32">
        <v>2</v>
      </c>
      <c r="BV140" s="32">
        <v>97.5</v>
      </c>
      <c r="BW140" s="32">
        <v>65.5</v>
      </c>
      <c r="BX140" s="32">
        <v>78</v>
      </c>
      <c r="BY140" s="32">
        <v>32</v>
      </c>
      <c r="BZ140" s="32">
        <v>-6</v>
      </c>
      <c r="CA140" s="32">
        <v>-2</v>
      </c>
      <c r="CB140" s="32">
        <v>-1.5</v>
      </c>
      <c r="CC140" s="31">
        <v>6.4</v>
      </c>
      <c r="CD140" s="31">
        <v>4.2</v>
      </c>
      <c r="CE140" s="56">
        <v>14</v>
      </c>
      <c r="CF140" s="32">
        <v>26.5</v>
      </c>
      <c r="CG140" s="32"/>
      <c r="CH140" s="32"/>
      <c r="CI140" s="32">
        <v>131</v>
      </c>
      <c r="CJ140" s="56">
        <v>101</v>
      </c>
      <c r="CK140" s="32">
        <v>83.5</v>
      </c>
      <c r="CL140" s="32">
        <v>119</v>
      </c>
      <c r="CM140" s="35">
        <v>8.2040000000000006</v>
      </c>
      <c r="CN140" s="35">
        <v>4.8819999999999997</v>
      </c>
      <c r="CO140" s="36">
        <v>75.960999999999999</v>
      </c>
    </row>
    <row r="141" spans="1:93" x14ac:dyDescent="0.25">
      <c r="A141" s="13" t="s">
        <v>275</v>
      </c>
      <c r="B141" s="13">
        <v>1</v>
      </c>
      <c r="C141" s="30">
        <v>33545</v>
      </c>
      <c r="D141" s="31">
        <v>13.27</v>
      </c>
      <c r="E141" s="31">
        <v>152.9</v>
      </c>
      <c r="F141" s="31">
        <v>62.8</v>
      </c>
      <c r="G141" s="31">
        <f t="shared" si="33"/>
        <v>26.862391411563056</v>
      </c>
      <c r="H141" s="32">
        <v>1</v>
      </c>
      <c r="I141" s="31">
        <v>90.6</v>
      </c>
      <c r="J141" s="32">
        <v>2</v>
      </c>
      <c r="K141" s="31">
        <v>100.3</v>
      </c>
      <c r="L141" s="33">
        <f t="shared" si="26"/>
        <v>0.9032901296111665</v>
      </c>
      <c r="M141" s="33">
        <f t="shared" si="27"/>
        <v>0.59254414650098097</v>
      </c>
      <c r="N141" s="32">
        <v>1</v>
      </c>
      <c r="O141" s="31">
        <v>16.5</v>
      </c>
      <c r="P141" s="32">
        <v>5</v>
      </c>
      <c r="Q141" s="32">
        <v>4</v>
      </c>
      <c r="R141" s="13">
        <v>101</v>
      </c>
      <c r="S141" s="13">
        <v>77</v>
      </c>
      <c r="T141" s="32">
        <f t="shared" si="28"/>
        <v>84.992000000000004</v>
      </c>
      <c r="U141" s="13">
        <f t="shared" si="29"/>
        <v>24</v>
      </c>
      <c r="V141" s="13">
        <v>0</v>
      </c>
      <c r="W141" s="13">
        <v>2</v>
      </c>
      <c r="X141" s="13">
        <v>94</v>
      </c>
      <c r="Y141" s="13">
        <v>67</v>
      </c>
      <c r="Z141" s="32">
        <f t="shared" si="34"/>
        <v>75.991</v>
      </c>
      <c r="AA141" s="13">
        <f t="shared" si="30"/>
        <v>27</v>
      </c>
      <c r="AB141" s="13">
        <v>100</v>
      </c>
      <c r="AC141" s="13">
        <v>74</v>
      </c>
      <c r="AD141" s="32">
        <f t="shared" si="31"/>
        <v>82.658000000000001</v>
      </c>
      <c r="AE141" s="13">
        <f t="shared" si="32"/>
        <v>26</v>
      </c>
      <c r="AF141" s="13">
        <v>4.0999999999999996</v>
      </c>
      <c r="AG141" s="13">
        <v>24</v>
      </c>
      <c r="AH141" s="13">
        <v>26.8</v>
      </c>
      <c r="AI141" s="31">
        <f t="shared" si="35"/>
        <v>43.608400000000003</v>
      </c>
      <c r="AJ141" s="13">
        <v>74.715000000000003</v>
      </c>
      <c r="AK141" s="33">
        <f t="shared" si="36"/>
        <v>12.452500000000001</v>
      </c>
      <c r="AL141" s="13">
        <v>5.0999999999999996</v>
      </c>
      <c r="AM141" s="13">
        <v>0</v>
      </c>
      <c r="AN141" s="34">
        <v>0</v>
      </c>
      <c r="AO141" s="33">
        <f t="shared" si="37"/>
        <v>2.8225666666666669</v>
      </c>
      <c r="AP141" s="13">
        <v>3.99</v>
      </c>
      <c r="AQ141" s="13">
        <v>0.34</v>
      </c>
      <c r="AR141" s="34">
        <v>0</v>
      </c>
      <c r="AS141" s="13">
        <v>1.95</v>
      </c>
      <c r="AT141" s="34">
        <v>0</v>
      </c>
      <c r="AU141" s="33">
        <v>1.8854545454545455</v>
      </c>
      <c r="AV141" s="13">
        <v>0.1</v>
      </c>
      <c r="AW141" s="31">
        <f>AV141*10</f>
        <v>1</v>
      </c>
      <c r="AX141" s="32">
        <v>1</v>
      </c>
      <c r="AY141" s="32">
        <v>138.62</v>
      </c>
      <c r="AZ141" s="31">
        <v>4.53</v>
      </c>
      <c r="BA141" s="32">
        <v>58.44</v>
      </c>
      <c r="BB141" s="31">
        <v>3.86</v>
      </c>
      <c r="BC141" s="32">
        <v>71.17</v>
      </c>
      <c r="BD141" s="32">
        <v>40.369999999999997</v>
      </c>
      <c r="BE141" s="32">
        <v>190.51</v>
      </c>
      <c r="BF141" s="32">
        <v>26.71</v>
      </c>
      <c r="BG141" s="32">
        <v>11.76</v>
      </c>
      <c r="BH141" s="32">
        <v>90.5</v>
      </c>
      <c r="BI141" s="32">
        <v>77</v>
      </c>
      <c r="BJ141" s="32">
        <v>85</v>
      </c>
      <c r="BK141" s="32">
        <v>13.5</v>
      </c>
      <c r="BL141" s="32">
        <v>-10</v>
      </c>
      <c r="BM141" s="32">
        <v>-1</v>
      </c>
      <c r="BN141" s="32">
        <v>-1</v>
      </c>
      <c r="BO141" s="32">
        <v>83</v>
      </c>
      <c r="BP141" s="32">
        <v>67</v>
      </c>
      <c r="BQ141" s="32">
        <v>73.5</v>
      </c>
      <c r="BR141" s="32">
        <v>16</v>
      </c>
      <c r="BS141" s="32">
        <v>-15</v>
      </c>
      <c r="BT141" s="32">
        <v>-15</v>
      </c>
      <c r="BU141" s="32">
        <v>-3</v>
      </c>
      <c r="BV141" s="32">
        <v>88</v>
      </c>
      <c r="BW141" s="32">
        <v>67</v>
      </c>
      <c r="BX141" s="32">
        <v>75</v>
      </c>
      <c r="BY141" s="32">
        <v>21</v>
      </c>
      <c r="BZ141" s="32">
        <v>-12</v>
      </c>
      <c r="CA141" s="32">
        <v>-11</v>
      </c>
      <c r="CB141" s="32">
        <v>-2.5</v>
      </c>
      <c r="CC141" s="31">
        <v>6.7</v>
      </c>
      <c r="CD141" s="31">
        <v>4.7</v>
      </c>
      <c r="CE141" s="56">
        <v>13.5</v>
      </c>
      <c r="CF141" s="32">
        <v>17.5</v>
      </c>
      <c r="CG141" s="32"/>
      <c r="CH141" s="32"/>
      <c r="CI141" s="32">
        <v>156</v>
      </c>
      <c r="CJ141" s="56">
        <v>94</v>
      </c>
      <c r="CK141" s="32">
        <v>78</v>
      </c>
      <c r="CL141" s="32">
        <v>139.5</v>
      </c>
      <c r="CM141" s="35">
        <v>7.4260000000000002</v>
      </c>
      <c r="CN141" s="35">
        <v>4.6319999999999997</v>
      </c>
      <c r="CO141" s="36">
        <v>72.096999999999994</v>
      </c>
    </row>
    <row r="142" spans="1:93" x14ac:dyDescent="0.25">
      <c r="A142" s="13" t="s">
        <v>276</v>
      </c>
      <c r="B142" s="13">
        <v>1</v>
      </c>
      <c r="C142" s="30">
        <v>33836</v>
      </c>
      <c r="D142" s="31">
        <v>12.47</v>
      </c>
      <c r="E142" s="31">
        <v>158.6</v>
      </c>
      <c r="F142" s="31">
        <v>60.58</v>
      </c>
      <c r="G142" s="31">
        <f t="shared" si="33"/>
        <v>24.083683046327501</v>
      </c>
      <c r="H142" s="32">
        <v>1</v>
      </c>
      <c r="I142" s="31">
        <v>81.7</v>
      </c>
      <c r="J142" s="32">
        <v>2</v>
      </c>
      <c r="K142" s="31">
        <v>99</v>
      </c>
      <c r="L142" s="33">
        <f t="shared" si="26"/>
        <v>0.82525252525252524</v>
      </c>
      <c r="M142" s="33">
        <f t="shared" si="27"/>
        <v>0.51513240857503151</v>
      </c>
      <c r="N142" s="32">
        <v>1</v>
      </c>
      <c r="O142" s="31">
        <v>30.1</v>
      </c>
      <c r="P142" s="32">
        <v>4</v>
      </c>
      <c r="Q142" s="32">
        <v>4</v>
      </c>
      <c r="R142" s="13">
        <v>116</v>
      </c>
      <c r="S142" s="13">
        <v>76</v>
      </c>
      <c r="T142" s="32">
        <f t="shared" si="28"/>
        <v>89.32</v>
      </c>
      <c r="U142" s="13">
        <f t="shared" si="29"/>
        <v>40</v>
      </c>
      <c r="V142" s="13">
        <v>0</v>
      </c>
      <c r="W142" s="13">
        <v>2</v>
      </c>
      <c r="X142" s="13">
        <v>117</v>
      </c>
      <c r="Y142" s="13">
        <v>71</v>
      </c>
      <c r="Z142" s="32">
        <f t="shared" si="34"/>
        <v>86.317999999999998</v>
      </c>
      <c r="AA142" s="13">
        <f t="shared" si="30"/>
        <v>46</v>
      </c>
      <c r="AB142" s="13">
        <v>104</v>
      </c>
      <c r="AC142" s="13">
        <v>75</v>
      </c>
      <c r="AD142" s="32">
        <f t="shared" si="31"/>
        <v>84.656999999999996</v>
      </c>
      <c r="AE142" s="13">
        <f t="shared" si="32"/>
        <v>29</v>
      </c>
      <c r="AF142" s="13">
        <v>6</v>
      </c>
      <c r="AG142" s="13">
        <v>41</v>
      </c>
      <c r="AH142" s="13">
        <v>32.9</v>
      </c>
      <c r="AI142" s="31">
        <f t="shared" si="35"/>
        <v>46.459740000000004</v>
      </c>
      <c r="AJ142" s="13">
        <v>77.072000000000003</v>
      </c>
      <c r="AK142" s="33">
        <f t="shared" si="36"/>
        <v>12.845333333333334</v>
      </c>
      <c r="AL142" s="13">
        <v>4.9000000000000004</v>
      </c>
      <c r="AM142" s="13">
        <v>0</v>
      </c>
      <c r="AN142" s="34">
        <v>0</v>
      </c>
      <c r="AO142" s="33">
        <f t="shared" si="37"/>
        <v>2.7974281481481489</v>
      </c>
      <c r="AP142" s="13">
        <v>4.28</v>
      </c>
      <c r="AQ142" s="13">
        <v>0.89</v>
      </c>
      <c r="AR142" s="34">
        <v>0</v>
      </c>
      <c r="AS142" s="1">
        <v>1.55</v>
      </c>
      <c r="AT142" s="1">
        <v>0</v>
      </c>
      <c r="AU142" s="33">
        <v>2.3254545454545461</v>
      </c>
      <c r="AV142" s="13">
        <v>0.2</v>
      </c>
      <c r="AW142" s="31">
        <f>AV142*10</f>
        <v>2</v>
      </c>
      <c r="AX142" s="32">
        <v>1</v>
      </c>
      <c r="AY142" s="32">
        <v>142.84</v>
      </c>
      <c r="AZ142" s="31">
        <v>4.5</v>
      </c>
      <c r="BA142" s="32">
        <v>68.09</v>
      </c>
      <c r="BB142" s="31">
        <v>5.34</v>
      </c>
      <c r="BC142" s="32">
        <v>76.11</v>
      </c>
      <c r="BD142" s="32">
        <v>47.66</v>
      </c>
      <c r="BE142" s="32">
        <v>157.63</v>
      </c>
      <c r="BF142" s="32">
        <v>20.170000000000002</v>
      </c>
      <c r="BG142" s="32">
        <v>9.39</v>
      </c>
      <c r="BH142" s="32">
        <v>99</v>
      </c>
      <c r="BI142" s="32">
        <v>78.5</v>
      </c>
      <c r="BJ142" s="32">
        <v>90</v>
      </c>
      <c r="BK142" s="32">
        <v>20.5</v>
      </c>
      <c r="BL142" s="32">
        <v>-12.5</v>
      </c>
      <c r="BM142" s="32">
        <v>-1</v>
      </c>
      <c r="BN142" s="32">
        <v>-2.5</v>
      </c>
      <c r="BO142" s="32">
        <v>98.5</v>
      </c>
      <c r="BP142" s="32">
        <v>72.5</v>
      </c>
      <c r="BQ142" s="32">
        <v>84.5</v>
      </c>
      <c r="BR142" s="32">
        <v>26</v>
      </c>
      <c r="BS142" s="32">
        <v>-13</v>
      </c>
      <c r="BT142" s="32">
        <v>-7</v>
      </c>
      <c r="BU142" s="32">
        <v>-3</v>
      </c>
      <c r="BV142" s="32">
        <v>105.5</v>
      </c>
      <c r="BW142" s="32">
        <v>72.5</v>
      </c>
      <c r="BX142" s="32">
        <v>86</v>
      </c>
      <c r="BY142" s="32">
        <v>33</v>
      </c>
      <c r="BZ142" s="32">
        <v>-11.5</v>
      </c>
      <c r="CA142" s="32">
        <v>-6</v>
      </c>
      <c r="CB142" s="32">
        <v>-3</v>
      </c>
      <c r="CC142" s="31">
        <v>6.9</v>
      </c>
      <c r="CD142" s="31">
        <v>5.0999999999999996</v>
      </c>
      <c r="CE142" s="56">
        <v>21</v>
      </c>
      <c r="CF142" s="32">
        <v>26.5</v>
      </c>
      <c r="CG142" s="32"/>
      <c r="CH142" s="32"/>
      <c r="CI142" s="32">
        <v>160.5</v>
      </c>
      <c r="CJ142" s="56">
        <v>98.5</v>
      </c>
      <c r="CK142" s="32">
        <v>86</v>
      </c>
      <c r="CL142" s="32">
        <v>112.5</v>
      </c>
      <c r="CM142" s="35">
        <v>8.1769999999999996</v>
      </c>
      <c r="CN142" s="35">
        <v>5.0279999999999996</v>
      </c>
      <c r="CO142" s="36">
        <v>80.162999999999997</v>
      </c>
    </row>
    <row r="143" spans="1:93" x14ac:dyDescent="0.25">
      <c r="A143" s="13" t="s">
        <v>277</v>
      </c>
      <c r="B143" s="13">
        <v>1</v>
      </c>
      <c r="C143" s="30">
        <v>33569</v>
      </c>
      <c r="D143" s="31">
        <v>13.2</v>
      </c>
      <c r="E143" s="31">
        <v>164.6</v>
      </c>
      <c r="F143" s="31">
        <v>69.400000000000006</v>
      </c>
      <c r="G143" s="31">
        <f t="shared" si="33"/>
        <v>25.615321357863021</v>
      </c>
      <c r="H143" s="32">
        <v>1</v>
      </c>
      <c r="I143" s="31">
        <v>89</v>
      </c>
      <c r="J143" s="32">
        <v>2</v>
      </c>
      <c r="K143" s="31">
        <v>106.5</v>
      </c>
      <c r="L143" s="33">
        <f t="shared" si="26"/>
        <v>0.83568075117370888</v>
      </c>
      <c r="M143" s="33">
        <f t="shared" si="27"/>
        <v>0.54070473876063185</v>
      </c>
      <c r="N143" s="32">
        <v>1</v>
      </c>
      <c r="O143" s="31">
        <v>21.1</v>
      </c>
      <c r="P143" s="32">
        <v>3</v>
      </c>
      <c r="Q143" s="32">
        <v>3</v>
      </c>
      <c r="R143" s="13">
        <v>115</v>
      </c>
      <c r="S143" s="13">
        <v>68</v>
      </c>
      <c r="T143" s="32">
        <f t="shared" si="28"/>
        <v>83.650999999999996</v>
      </c>
      <c r="U143" s="13">
        <f t="shared" si="29"/>
        <v>47</v>
      </c>
      <c r="V143" s="13">
        <v>0</v>
      </c>
      <c r="W143" s="13">
        <v>0</v>
      </c>
      <c r="X143" s="13">
        <v>110</v>
      </c>
      <c r="Y143" s="13">
        <v>65</v>
      </c>
      <c r="Z143" s="32">
        <f t="shared" si="34"/>
        <v>79.984999999999999</v>
      </c>
      <c r="AA143" s="13">
        <f t="shared" si="30"/>
        <v>45</v>
      </c>
      <c r="AB143" s="13">
        <v>106</v>
      </c>
      <c r="AC143" s="13">
        <v>72</v>
      </c>
      <c r="AD143" s="32">
        <f t="shared" si="31"/>
        <v>83.322000000000003</v>
      </c>
      <c r="AE143" s="13">
        <f t="shared" si="32"/>
        <v>34</v>
      </c>
      <c r="AI143" s="31"/>
      <c r="AJ143" s="13">
        <v>31.55</v>
      </c>
      <c r="AK143" s="33">
        <f t="shared" si="36"/>
        <v>5.2583333333333337</v>
      </c>
      <c r="AL143" s="13">
        <v>4.7</v>
      </c>
      <c r="AM143" s="13">
        <v>0</v>
      </c>
      <c r="AN143" s="34">
        <v>0</v>
      </c>
      <c r="AO143" s="33">
        <f t="shared" si="37"/>
        <v>1.0984074074074075</v>
      </c>
      <c r="AP143" s="13">
        <v>4.6100000000000003</v>
      </c>
      <c r="AQ143" s="13">
        <v>0.68</v>
      </c>
      <c r="AR143" s="34">
        <v>0</v>
      </c>
      <c r="AS143" s="1">
        <v>1.87</v>
      </c>
      <c r="AT143" s="1">
        <v>0</v>
      </c>
      <c r="AU143" s="33">
        <v>2.4309090909090911</v>
      </c>
      <c r="AV143" s="13">
        <v>1.1000000000000001</v>
      </c>
      <c r="AW143" s="31">
        <f>AV143*10</f>
        <v>11</v>
      </c>
      <c r="AX143" s="32">
        <v>2</v>
      </c>
      <c r="AY143" s="32">
        <v>140.85</v>
      </c>
      <c r="AZ143" s="31">
        <v>4.91</v>
      </c>
      <c r="BA143" s="32">
        <v>55.35</v>
      </c>
      <c r="BB143" s="31">
        <v>2.63</v>
      </c>
      <c r="BC143" s="32">
        <v>79.72</v>
      </c>
      <c r="BD143" s="32">
        <v>49.16</v>
      </c>
      <c r="BE143" s="32">
        <v>123.14</v>
      </c>
      <c r="BF143" s="32">
        <v>19.52</v>
      </c>
      <c r="BG143" s="32">
        <v>9.0399999999999991</v>
      </c>
      <c r="BH143" s="32">
        <v>95</v>
      </c>
      <c r="BI143" s="32">
        <v>68</v>
      </c>
      <c r="BJ143" s="32">
        <v>81</v>
      </c>
      <c r="BK143" s="32">
        <v>27</v>
      </c>
      <c r="BL143" s="32">
        <v>-12.5</v>
      </c>
      <c r="BM143" s="32">
        <v>-9.5</v>
      </c>
      <c r="BN143" s="32">
        <v>-3.5</v>
      </c>
      <c r="BO143" s="32">
        <v>92.5</v>
      </c>
      <c r="BP143" s="32">
        <v>65.5</v>
      </c>
      <c r="BQ143" s="32">
        <v>78</v>
      </c>
      <c r="BR143" s="32">
        <v>27</v>
      </c>
      <c r="BS143" s="32">
        <v>-3</v>
      </c>
      <c r="BT143" s="32">
        <v>-4.5</v>
      </c>
      <c r="BU143" s="32">
        <v>-1</v>
      </c>
      <c r="BV143" s="32">
        <v>99</v>
      </c>
      <c r="BW143" s="32">
        <v>65.5</v>
      </c>
      <c r="BX143" s="32">
        <v>79</v>
      </c>
      <c r="BY143" s="32">
        <v>33.5</v>
      </c>
      <c r="BZ143" s="32">
        <v>0</v>
      </c>
      <c r="CA143" s="32">
        <v>-2.5</v>
      </c>
      <c r="CB143" s="32">
        <v>0</v>
      </c>
      <c r="CC143" s="31">
        <v>5.3</v>
      </c>
      <c r="CD143" s="31">
        <v>4.5</v>
      </c>
      <c r="CE143" s="56">
        <v>26</v>
      </c>
      <c r="CF143" s="32">
        <v>28</v>
      </c>
      <c r="CG143" s="32"/>
      <c r="CH143" s="32"/>
      <c r="CI143" s="32">
        <v>136</v>
      </c>
      <c r="CJ143" s="56">
        <v>82</v>
      </c>
      <c r="CK143" s="32">
        <v>69</v>
      </c>
      <c r="CL143" s="32">
        <v>145.5</v>
      </c>
      <c r="CM143" s="35">
        <v>7.5659999999999998</v>
      </c>
      <c r="CN143" s="35">
        <v>4.298</v>
      </c>
      <c r="CO143" s="36">
        <v>85.975999999999999</v>
      </c>
    </row>
    <row r="144" spans="1:93" x14ac:dyDescent="0.25">
      <c r="A144" s="13" t="s">
        <v>278</v>
      </c>
      <c r="B144" s="13">
        <v>1</v>
      </c>
      <c r="C144" s="30">
        <v>33667</v>
      </c>
      <c r="D144" s="31">
        <v>12.94</v>
      </c>
      <c r="E144" s="31">
        <v>148</v>
      </c>
      <c r="F144" s="31">
        <v>38.799999999999997</v>
      </c>
      <c r="G144" s="31">
        <f t="shared" si="33"/>
        <v>17.713659605551499</v>
      </c>
      <c r="H144" s="32">
        <v>0</v>
      </c>
      <c r="I144" s="31">
        <v>63</v>
      </c>
      <c r="J144" s="32">
        <v>0</v>
      </c>
      <c r="K144" s="31">
        <v>77</v>
      </c>
      <c r="L144" s="33">
        <f t="shared" si="26"/>
        <v>0.81818181818181823</v>
      </c>
      <c r="M144" s="33">
        <f t="shared" si="27"/>
        <v>0.42567567567567566</v>
      </c>
      <c r="N144" s="32">
        <v>0</v>
      </c>
      <c r="O144" s="31">
        <v>11.9</v>
      </c>
      <c r="P144" s="32">
        <v>2</v>
      </c>
      <c r="Q144" s="32">
        <v>1</v>
      </c>
      <c r="R144" s="13">
        <v>104</v>
      </c>
      <c r="S144" s="13">
        <v>60</v>
      </c>
      <c r="T144" s="32">
        <f t="shared" si="28"/>
        <v>74.652000000000001</v>
      </c>
      <c r="U144" s="13">
        <f t="shared" si="29"/>
        <v>44</v>
      </c>
      <c r="V144" s="13">
        <v>0</v>
      </c>
      <c r="W144" s="13">
        <v>0</v>
      </c>
      <c r="X144" s="13">
        <v>112</v>
      </c>
      <c r="Y144" s="13">
        <v>67</v>
      </c>
      <c r="Z144" s="32">
        <f t="shared" si="34"/>
        <v>81.984999999999999</v>
      </c>
      <c r="AA144" s="13">
        <f t="shared" si="30"/>
        <v>45</v>
      </c>
      <c r="AB144" s="13">
        <v>118</v>
      </c>
      <c r="AC144" s="13">
        <v>67</v>
      </c>
      <c r="AD144" s="32">
        <f t="shared" si="31"/>
        <v>83.983000000000004</v>
      </c>
      <c r="AE144" s="13">
        <f t="shared" si="32"/>
        <v>51</v>
      </c>
      <c r="AF144" s="13">
        <v>5.4</v>
      </c>
      <c r="AG144" s="13">
        <v>36</v>
      </c>
      <c r="AH144" s="13">
        <v>31</v>
      </c>
      <c r="AI144" s="31">
        <f t="shared" si="35"/>
        <v>50.040400000000005</v>
      </c>
      <c r="AJ144" s="13" t="s">
        <v>55</v>
      </c>
      <c r="AK144" s="33"/>
      <c r="AL144" s="13" t="s">
        <v>55</v>
      </c>
      <c r="AM144" s="13" t="s">
        <v>55</v>
      </c>
      <c r="AN144" s="34" t="s">
        <v>55</v>
      </c>
      <c r="AO144" s="33"/>
      <c r="AP144" s="13" t="s">
        <v>55</v>
      </c>
      <c r="AR144" s="34"/>
      <c r="AT144" s="34"/>
      <c r="AU144" s="33"/>
      <c r="AW144" s="31"/>
      <c r="AX144" s="32"/>
      <c r="AY144" s="34"/>
      <c r="AZ144" s="34"/>
      <c r="BA144" s="34"/>
      <c r="BB144" s="34"/>
      <c r="BC144" s="34"/>
      <c r="BD144" s="34"/>
      <c r="BE144" s="34"/>
      <c r="BF144" s="34"/>
      <c r="BG144" s="34"/>
      <c r="BH144" s="32">
        <v>85.5</v>
      </c>
      <c r="BI144" s="32">
        <v>60</v>
      </c>
      <c r="BJ144" s="32">
        <v>72</v>
      </c>
      <c r="BK144" s="32">
        <v>25.5</v>
      </c>
      <c r="BL144" s="32">
        <v>-8.5</v>
      </c>
      <c r="BM144" s="32">
        <v>-7</v>
      </c>
      <c r="BN144" s="32">
        <v>-2.5</v>
      </c>
      <c r="BO144" s="32">
        <v>93</v>
      </c>
      <c r="BP144" s="32">
        <v>67.5</v>
      </c>
      <c r="BQ144" s="32">
        <v>80</v>
      </c>
      <c r="BR144" s="32">
        <v>25.5</v>
      </c>
      <c r="BS144" s="32">
        <v>-7</v>
      </c>
      <c r="BT144" s="32">
        <v>-6</v>
      </c>
      <c r="BU144" s="32">
        <v>-2</v>
      </c>
      <c r="BV144" s="32">
        <v>99.5</v>
      </c>
      <c r="BW144" s="32">
        <v>67.5</v>
      </c>
      <c r="BX144" s="32">
        <v>80</v>
      </c>
      <c r="BY144" s="32">
        <v>32</v>
      </c>
      <c r="BZ144" s="32">
        <v>-7.5</v>
      </c>
      <c r="CA144" s="32">
        <v>-6.5</v>
      </c>
      <c r="CB144" s="32">
        <v>-2</v>
      </c>
      <c r="CC144" s="31">
        <v>7.1</v>
      </c>
      <c r="CD144" s="31">
        <v>4.0999999999999996</v>
      </c>
      <c r="CE144" s="56">
        <v>25.5</v>
      </c>
      <c r="CF144" s="32">
        <v>26</v>
      </c>
      <c r="CG144" s="32"/>
      <c r="CH144" s="32"/>
      <c r="CI144" s="32">
        <v>152</v>
      </c>
      <c r="CJ144" s="56">
        <v>79</v>
      </c>
      <c r="CK144" s="32">
        <v>76.5</v>
      </c>
      <c r="CL144" s="32">
        <v>134</v>
      </c>
      <c r="CM144" s="35">
        <v>4.4640000000000004</v>
      </c>
      <c r="CN144" s="35">
        <v>3.4969999999999999</v>
      </c>
      <c r="CO144" s="36">
        <v>57.225000000000001</v>
      </c>
    </row>
    <row r="145" spans="1:96" x14ac:dyDescent="0.25">
      <c r="A145" s="13" t="s">
        <v>279</v>
      </c>
      <c r="B145" s="13">
        <v>1</v>
      </c>
      <c r="C145" s="30">
        <v>33792</v>
      </c>
      <c r="D145" s="31">
        <v>12.6</v>
      </c>
      <c r="E145" s="31">
        <v>144.19999999999999</v>
      </c>
      <c r="F145" s="31">
        <v>40.5</v>
      </c>
      <c r="G145" s="31">
        <f t="shared" si="33"/>
        <v>19.477109346896455</v>
      </c>
      <c r="H145" s="32">
        <v>0</v>
      </c>
      <c r="I145" s="31">
        <v>67.400000000000006</v>
      </c>
      <c r="J145" s="32">
        <v>1</v>
      </c>
      <c r="K145" s="31">
        <v>79.5</v>
      </c>
      <c r="L145" s="33">
        <f t="shared" si="26"/>
        <v>0.84779874213836481</v>
      </c>
      <c r="M145" s="33">
        <f t="shared" si="27"/>
        <v>0.46740638002773932</v>
      </c>
      <c r="N145" s="32">
        <v>0</v>
      </c>
      <c r="O145" s="31">
        <v>23.2</v>
      </c>
      <c r="P145" s="32">
        <v>2</v>
      </c>
      <c r="Q145" s="32">
        <v>2</v>
      </c>
      <c r="R145" s="13">
        <v>98</v>
      </c>
      <c r="S145" s="13">
        <v>69</v>
      </c>
      <c r="T145" s="32">
        <f t="shared" si="28"/>
        <v>78.656999999999996</v>
      </c>
      <c r="U145" s="13">
        <f t="shared" si="29"/>
        <v>29</v>
      </c>
      <c r="V145" s="13">
        <v>0</v>
      </c>
      <c r="W145" s="13">
        <v>1</v>
      </c>
      <c r="X145" s="13">
        <v>103</v>
      </c>
      <c r="Y145" s="13">
        <v>69</v>
      </c>
      <c r="Z145" s="32">
        <f t="shared" si="34"/>
        <v>80.322000000000003</v>
      </c>
      <c r="AA145" s="13">
        <f t="shared" si="30"/>
        <v>34</v>
      </c>
      <c r="AB145" s="13">
        <v>96</v>
      </c>
      <c r="AC145" s="13">
        <v>79</v>
      </c>
      <c r="AD145" s="32">
        <f t="shared" si="31"/>
        <v>84.661000000000001</v>
      </c>
      <c r="AE145" s="13">
        <f t="shared" si="32"/>
        <v>17</v>
      </c>
      <c r="AI145" s="31"/>
      <c r="AJ145" s="13">
        <v>95.948999999999998</v>
      </c>
      <c r="AK145" s="33">
        <f t="shared" si="36"/>
        <v>15.9915</v>
      </c>
      <c r="AL145" s="13">
        <v>4.2</v>
      </c>
      <c r="AM145" s="13">
        <v>0</v>
      </c>
      <c r="AN145" s="34">
        <v>0</v>
      </c>
      <c r="AO145" s="33">
        <f t="shared" si="37"/>
        <v>2.98508</v>
      </c>
      <c r="AP145" s="13">
        <v>5.0999999999999996</v>
      </c>
      <c r="AQ145" s="13">
        <v>1.52</v>
      </c>
      <c r="AR145" s="34">
        <v>1</v>
      </c>
      <c r="AS145" s="1">
        <v>1.69</v>
      </c>
      <c r="AT145" s="1">
        <v>0</v>
      </c>
      <c r="AU145" s="33">
        <v>2.7190909090909088</v>
      </c>
      <c r="AV145" s="13">
        <v>0.6</v>
      </c>
      <c r="AW145" s="31">
        <f>AV145*10</f>
        <v>6</v>
      </c>
      <c r="AX145" s="32">
        <v>2</v>
      </c>
      <c r="AY145" s="32">
        <v>141.85</v>
      </c>
      <c r="AZ145" s="31">
        <v>4.5999999999999996</v>
      </c>
      <c r="BA145" s="32">
        <v>54.02</v>
      </c>
      <c r="BB145" s="31">
        <v>4.29</v>
      </c>
      <c r="BC145" s="32">
        <v>75.94</v>
      </c>
      <c r="BD145" s="32">
        <v>47.41</v>
      </c>
      <c r="BE145" s="32">
        <v>175.66</v>
      </c>
      <c r="BF145" s="32">
        <v>42.2</v>
      </c>
      <c r="BG145" s="32">
        <v>5.44</v>
      </c>
      <c r="BH145" s="32">
        <v>86</v>
      </c>
      <c r="BI145" s="32">
        <v>70</v>
      </c>
      <c r="BJ145" s="32">
        <v>78.5</v>
      </c>
      <c r="BK145" s="32">
        <v>16</v>
      </c>
      <c r="BL145" s="32">
        <v>3</v>
      </c>
      <c r="BM145" s="32">
        <v>13</v>
      </c>
      <c r="BN145" s="32">
        <v>0</v>
      </c>
      <c r="BO145" s="32">
        <v>89</v>
      </c>
      <c r="BP145" s="32">
        <v>69.5</v>
      </c>
      <c r="BQ145" s="32">
        <v>79</v>
      </c>
      <c r="BR145" s="32">
        <v>19.5</v>
      </c>
      <c r="BS145" s="32">
        <v>-8</v>
      </c>
      <c r="BT145" s="32">
        <v>-1</v>
      </c>
      <c r="BU145" s="32">
        <v>-1.5</v>
      </c>
      <c r="BV145" s="32">
        <v>92</v>
      </c>
      <c r="BW145" s="32">
        <v>68.5</v>
      </c>
      <c r="BX145" s="32">
        <v>81</v>
      </c>
      <c r="BY145" s="32">
        <v>23.5</v>
      </c>
      <c r="BZ145" s="32">
        <v>3.5</v>
      </c>
      <c r="CA145" s="32">
        <v>9.5</v>
      </c>
      <c r="CB145" s="32">
        <v>0.5</v>
      </c>
      <c r="CC145" s="31">
        <v>5.9</v>
      </c>
      <c r="CD145" s="31">
        <v>4.2</v>
      </c>
      <c r="CE145" s="56">
        <v>15.5</v>
      </c>
      <c r="CF145" s="32">
        <v>19</v>
      </c>
      <c r="CG145" s="32"/>
      <c r="CH145" s="32"/>
      <c r="CI145" s="32">
        <v>137.5</v>
      </c>
      <c r="CJ145" s="56">
        <v>96</v>
      </c>
      <c r="CK145" s="32">
        <v>87.5</v>
      </c>
      <c r="CL145" s="32">
        <v>114</v>
      </c>
      <c r="CM145" s="35">
        <v>4.6630000000000003</v>
      </c>
      <c r="CN145" s="35">
        <v>3.6480000000000001</v>
      </c>
      <c r="CO145" s="36">
        <v>50.143999999999998</v>
      </c>
    </row>
    <row r="146" spans="1:96" x14ac:dyDescent="0.25">
      <c r="A146" s="13" t="s">
        <v>280</v>
      </c>
      <c r="B146" s="13">
        <v>1</v>
      </c>
      <c r="C146" s="30">
        <v>33538</v>
      </c>
      <c r="D146" s="31">
        <v>13.29</v>
      </c>
      <c r="E146" s="31">
        <v>159.4</v>
      </c>
      <c r="F146" s="31">
        <v>52.8</v>
      </c>
      <c r="G146" s="31">
        <f t="shared" si="33"/>
        <v>20.780561988258981</v>
      </c>
      <c r="H146" s="32">
        <v>0</v>
      </c>
      <c r="I146" s="31">
        <v>71</v>
      </c>
      <c r="J146" s="32">
        <v>2</v>
      </c>
      <c r="K146" s="31">
        <v>91</v>
      </c>
      <c r="L146" s="33">
        <f t="shared" si="26"/>
        <v>0.78021978021978022</v>
      </c>
      <c r="M146" s="33">
        <f t="shared" si="27"/>
        <v>0.44542032622333749</v>
      </c>
      <c r="N146" s="32">
        <v>0</v>
      </c>
      <c r="O146" s="31">
        <v>11.2</v>
      </c>
      <c r="P146" s="32">
        <v>5</v>
      </c>
      <c r="Q146" s="32">
        <v>4</v>
      </c>
      <c r="R146" s="13">
        <v>120</v>
      </c>
      <c r="S146" s="13">
        <v>82</v>
      </c>
      <c r="T146" s="32">
        <f t="shared" si="28"/>
        <v>94.653999999999996</v>
      </c>
      <c r="U146" s="13">
        <f t="shared" si="29"/>
        <v>38</v>
      </c>
      <c r="V146" s="13">
        <v>0</v>
      </c>
      <c r="W146" s="13">
        <v>2</v>
      </c>
      <c r="X146" s="13">
        <v>116</v>
      </c>
      <c r="Y146" s="13">
        <v>74</v>
      </c>
      <c r="Z146" s="32">
        <f t="shared" si="34"/>
        <v>87.986000000000004</v>
      </c>
      <c r="AA146" s="13">
        <f t="shared" si="30"/>
        <v>42</v>
      </c>
      <c r="AB146" s="13">
        <v>115</v>
      </c>
      <c r="AC146" s="13">
        <v>83</v>
      </c>
      <c r="AD146" s="32">
        <f t="shared" si="31"/>
        <v>93.656000000000006</v>
      </c>
      <c r="AE146" s="13">
        <f t="shared" si="32"/>
        <v>32</v>
      </c>
      <c r="AF146" s="13">
        <v>6.2</v>
      </c>
      <c r="AG146" s="13">
        <v>43</v>
      </c>
      <c r="AH146" s="13">
        <v>33.6</v>
      </c>
      <c r="AI146" s="31">
        <f t="shared" si="35"/>
        <v>48.276400000000002</v>
      </c>
      <c r="AJ146" s="13">
        <v>27.920999999999999</v>
      </c>
      <c r="AK146" s="33">
        <f t="shared" si="36"/>
        <v>4.6535000000000002</v>
      </c>
      <c r="AL146" s="13">
        <v>4.7</v>
      </c>
      <c r="AM146" s="13">
        <v>0</v>
      </c>
      <c r="AN146" s="34">
        <v>0</v>
      </c>
      <c r="AO146" s="33">
        <f t="shared" si="37"/>
        <v>0.97206444444444462</v>
      </c>
      <c r="AP146" s="13">
        <v>5.47</v>
      </c>
      <c r="AQ146" s="13">
        <v>0.46</v>
      </c>
      <c r="AR146" s="34">
        <v>0</v>
      </c>
      <c r="AS146" s="1">
        <v>1.93</v>
      </c>
      <c r="AT146" s="1">
        <v>0</v>
      </c>
      <c r="AU146" s="33">
        <v>3.330909090909091</v>
      </c>
      <c r="AV146" s="13" t="s">
        <v>62</v>
      </c>
      <c r="AW146" s="13" t="s">
        <v>62</v>
      </c>
      <c r="AX146" s="32">
        <v>0</v>
      </c>
      <c r="AY146" s="32">
        <v>142.38</v>
      </c>
      <c r="AZ146" s="31">
        <v>4.46</v>
      </c>
      <c r="BA146" s="32">
        <v>64.56</v>
      </c>
      <c r="BB146" s="31">
        <v>3.91</v>
      </c>
      <c r="BC146" s="32">
        <v>79.790000000000006</v>
      </c>
      <c r="BD146" s="32">
        <v>47.68</v>
      </c>
      <c r="BE146" s="32">
        <v>198.36</v>
      </c>
      <c r="BF146" s="32">
        <v>26.92</v>
      </c>
      <c r="BG146" s="32">
        <v>8.9</v>
      </c>
      <c r="BH146" s="32">
        <v>104</v>
      </c>
      <c r="BI146" s="32">
        <v>83</v>
      </c>
      <c r="BJ146" s="32">
        <v>93</v>
      </c>
      <c r="BK146" s="32">
        <v>21</v>
      </c>
      <c r="BL146" s="32">
        <v>-4.5</v>
      </c>
      <c r="BM146" s="32">
        <v>-5</v>
      </c>
      <c r="BN146" s="32">
        <v>-1</v>
      </c>
      <c r="BO146" s="32">
        <v>98.5</v>
      </c>
      <c r="BP146" s="32">
        <v>75</v>
      </c>
      <c r="BQ146" s="32">
        <v>87</v>
      </c>
      <c r="BR146" s="32">
        <v>23.5</v>
      </c>
      <c r="BS146" s="32">
        <v>2.5</v>
      </c>
      <c r="BT146" s="32">
        <v>-0.5</v>
      </c>
      <c r="BU146" s="32">
        <v>0.5</v>
      </c>
      <c r="BV146" s="32">
        <v>99.5</v>
      </c>
      <c r="BW146" s="32">
        <v>75</v>
      </c>
      <c r="BX146" s="32">
        <v>87</v>
      </c>
      <c r="BY146" s="32">
        <v>24.5</v>
      </c>
      <c r="BZ146" s="32">
        <v>27</v>
      </c>
      <c r="CA146" s="32">
        <v>26</v>
      </c>
      <c r="CB146" s="32">
        <v>6.5</v>
      </c>
      <c r="CC146" s="31">
        <v>6.4</v>
      </c>
      <c r="CD146" s="31">
        <v>5.2</v>
      </c>
      <c r="CE146" s="56">
        <v>21</v>
      </c>
      <c r="CF146" s="32">
        <v>18</v>
      </c>
      <c r="CG146" s="32"/>
      <c r="CH146" s="32"/>
      <c r="CI146" s="32">
        <v>122.5</v>
      </c>
      <c r="CJ146" s="56">
        <v>75</v>
      </c>
      <c r="CK146" s="32">
        <v>73.5</v>
      </c>
      <c r="CL146" s="32">
        <v>167</v>
      </c>
      <c r="CM146" s="35">
        <v>7.8490000000000002</v>
      </c>
      <c r="CN146" s="35">
        <v>5.1239999999999997</v>
      </c>
      <c r="CO146" s="36">
        <v>78.491</v>
      </c>
    </row>
    <row r="147" spans="1:96" x14ac:dyDescent="0.25">
      <c r="A147" s="13" t="s">
        <v>281</v>
      </c>
      <c r="B147" s="13">
        <v>1</v>
      </c>
      <c r="C147" s="30">
        <v>33719</v>
      </c>
      <c r="D147" s="31">
        <v>12.8</v>
      </c>
      <c r="E147" s="31">
        <v>161.69999999999999</v>
      </c>
      <c r="F147" s="31">
        <v>45</v>
      </c>
      <c r="G147" s="31">
        <f t="shared" si="33"/>
        <v>17.210459829065716</v>
      </c>
      <c r="H147" s="32">
        <v>0</v>
      </c>
      <c r="I147" s="31">
        <v>65.5</v>
      </c>
      <c r="J147" s="32">
        <v>1</v>
      </c>
      <c r="K147" s="31">
        <v>85.4</v>
      </c>
      <c r="L147" s="33">
        <f t="shared" si="26"/>
        <v>0.7669789227166276</v>
      </c>
      <c r="M147" s="33">
        <f t="shared" si="27"/>
        <v>0.40507111935683365</v>
      </c>
      <c r="N147" s="32">
        <v>0</v>
      </c>
      <c r="O147" s="31">
        <v>11.3</v>
      </c>
      <c r="P147" s="32">
        <v>3</v>
      </c>
      <c r="Q147" s="32">
        <v>3</v>
      </c>
      <c r="R147" s="13">
        <v>112</v>
      </c>
      <c r="S147" s="13">
        <v>76</v>
      </c>
      <c r="T147" s="32">
        <f t="shared" si="28"/>
        <v>87.988</v>
      </c>
      <c r="U147" s="13">
        <f t="shared" si="29"/>
        <v>36</v>
      </c>
      <c r="V147" s="13">
        <v>0</v>
      </c>
      <c r="W147" s="13">
        <v>2</v>
      </c>
      <c r="X147" s="13">
        <v>106</v>
      </c>
      <c r="Y147" s="13">
        <v>68</v>
      </c>
      <c r="Z147" s="32">
        <f t="shared" si="34"/>
        <v>80.653999999999996</v>
      </c>
      <c r="AA147" s="13">
        <f t="shared" si="30"/>
        <v>38</v>
      </c>
      <c r="AB147" s="13">
        <v>116</v>
      </c>
      <c r="AC147" s="13">
        <v>82</v>
      </c>
      <c r="AD147" s="32">
        <f t="shared" si="31"/>
        <v>93.322000000000003</v>
      </c>
      <c r="AE147" s="13">
        <f t="shared" si="32"/>
        <v>34</v>
      </c>
      <c r="AF147" s="13">
        <v>6</v>
      </c>
      <c r="AG147" s="13">
        <v>41</v>
      </c>
      <c r="AH147" s="13">
        <v>32.9</v>
      </c>
      <c r="AI147" s="31">
        <f t="shared" si="35"/>
        <v>49.529000000000003</v>
      </c>
      <c r="AJ147" s="13">
        <v>33.662999999999997</v>
      </c>
      <c r="AK147" s="33">
        <f t="shared" si="36"/>
        <v>5.6104999999999992</v>
      </c>
      <c r="AL147" s="13">
        <v>4.3</v>
      </c>
      <c r="AM147" s="13">
        <v>0</v>
      </c>
      <c r="AN147" s="34">
        <v>0</v>
      </c>
      <c r="AO147" s="33">
        <f t="shared" si="37"/>
        <v>1.0722288888888887</v>
      </c>
      <c r="AP147" s="13">
        <v>4.29</v>
      </c>
      <c r="AQ147" s="13">
        <v>0.32</v>
      </c>
      <c r="AR147" s="34">
        <v>0</v>
      </c>
      <c r="AS147" s="1">
        <v>1.75</v>
      </c>
      <c r="AT147" s="1">
        <v>0</v>
      </c>
      <c r="AU147" s="33">
        <v>2.3945454545454545</v>
      </c>
      <c r="AV147" s="13" t="s">
        <v>62</v>
      </c>
      <c r="AW147" s="13" t="s">
        <v>62</v>
      </c>
      <c r="AX147" s="32">
        <v>0</v>
      </c>
      <c r="AY147" s="32">
        <v>140.57</v>
      </c>
      <c r="AZ147" s="31">
        <v>5.1100000000000003</v>
      </c>
      <c r="BA147" s="32">
        <v>59.44</v>
      </c>
      <c r="BB147" s="31">
        <v>5.25</v>
      </c>
      <c r="BC147" s="32">
        <v>92.25</v>
      </c>
      <c r="BD147" s="32">
        <v>54.01</v>
      </c>
      <c r="BE147" s="32">
        <v>143.1</v>
      </c>
      <c r="BF147" s="32">
        <v>20.53</v>
      </c>
      <c r="BG147" s="32">
        <v>12.64</v>
      </c>
      <c r="BH147" s="32">
        <v>95.5</v>
      </c>
      <c r="BI147" s="32">
        <v>75.5</v>
      </c>
      <c r="BJ147" s="32">
        <v>85</v>
      </c>
      <c r="BK147" s="32">
        <v>20</v>
      </c>
      <c r="BL147" s="32">
        <v>-6</v>
      </c>
      <c r="BM147" s="32">
        <v>-1</v>
      </c>
      <c r="BN147" s="32">
        <v>-1</v>
      </c>
      <c r="BO147" s="32">
        <v>90</v>
      </c>
      <c r="BP147" s="32">
        <v>69</v>
      </c>
      <c r="BQ147" s="32">
        <v>79.5</v>
      </c>
      <c r="BR147" s="32">
        <v>21</v>
      </c>
      <c r="BS147" s="32">
        <v>-1.5</v>
      </c>
      <c r="BT147" s="32">
        <v>1.5</v>
      </c>
      <c r="BU147" s="32">
        <v>-0.5</v>
      </c>
      <c r="BV147" s="32">
        <v>91.5</v>
      </c>
      <c r="BW147" s="32">
        <v>69</v>
      </c>
      <c r="BX147" s="32">
        <v>79</v>
      </c>
      <c r="BY147" s="32">
        <v>22.5</v>
      </c>
      <c r="BZ147" s="32">
        <v>14</v>
      </c>
      <c r="CA147" s="32">
        <v>16.5</v>
      </c>
      <c r="CB147" s="32">
        <v>3</v>
      </c>
      <c r="CC147" s="31">
        <v>8.1999999999999993</v>
      </c>
      <c r="CD147" s="31">
        <v>5.7</v>
      </c>
      <c r="CE147" s="56">
        <v>19.5</v>
      </c>
      <c r="CF147" s="32">
        <v>18.5</v>
      </c>
      <c r="CG147" s="32"/>
      <c r="CH147" s="32"/>
      <c r="CI147" s="32">
        <v>125</v>
      </c>
      <c r="CJ147" s="56">
        <v>85</v>
      </c>
      <c r="CK147" s="32">
        <v>81</v>
      </c>
      <c r="CL147" s="32">
        <v>133</v>
      </c>
      <c r="CM147" s="35">
        <v>5.7169999999999996</v>
      </c>
      <c r="CN147" s="35">
        <v>3.9470000000000001</v>
      </c>
      <c r="CO147" s="36">
        <v>58.942</v>
      </c>
    </row>
    <row r="148" spans="1:96" x14ac:dyDescent="0.25">
      <c r="A148" s="13" t="s">
        <v>282</v>
      </c>
      <c r="B148" s="13">
        <v>1</v>
      </c>
      <c r="C148" s="30">
        <v>33590</v>
      </c>
      <c r="D148" s="31">
        <v>13.15</v>
      </c>
      <c r="E148" s="31">
        <v>154.30000000000001</v>
      </c>
      <c r="F148" s="31">
        <v>43.1</v>
      </c>
      <c r="G148" s="31">
        <f t="shared" si="33"/>
        <v>18.102786022969113</v>
      </c>
      <c r="H148" s="32">
        <v>0</v>
      </c>
      <c r="I148" s="31">
        <v>60</v>
      </c>
      <c r="J148" s="32">
        <v>0</v>
      </c>
      <c r="K148" s="31">
        <v>83.5</v>
      </c>
      <c r="L148" s="33">
        <f t="shared" si="26"/>
        <v>0.71856287425149701</v>
      </c>
      <c r="M148" s="33">
        <f t="shared" si="27"/>
        <v>0.3888528839922229</v>
      </c>
      <c r="N148" s="32">
        <v>0</v>
      </c>
      <c r="O148" s="31">
        <v>11.3</v>
      </c>
      <c r="P148" s="32">
        <v>3</v>
      </c>
      <c r="Q148" s="32">
        <v>3</v>
      </c>
      <c r="R148" s="13">
        <v>117</v>
      </c>
      <c r="S148" s="13">
        <v>69</v>
      </c>
      <c r="T148" s="32">
        <f t="shared" si="28"/>
        <v>84.984000000000009</v>
      </c>
      <c r="U148" s="13">
        <f t="shared" si="29"/>
        <v>48</v>
      </c>
      <c r="V148" s="13">
        <v>0</v>
      </c>
      <c r="W148" s="13">
        <v>1</v>
      </c>
      <c r="X148" s="13">
        <v>118</v>
      </c>
      <c r="Y148" s="13">
        <v>65</v>
      </c>
      <c r="Z148" s="32">
        <f t="shared" si="34"/>
        <v>82.649000000000001</v>
      </c>
      <c r="AA148" s="13">
        <f t="shared" si="30"/>
        <v>53</v>
      </c>
      <c r="AB148" s="13">
        <v>123</v>
      </c>
      <c r="AC148" s="13">
        <v>73</v>
      </c>
      <c r="AD148" s="32">
        <f t="shared" si="31"/>
        <v>89.65</v>
      </c>
      <c r="AE148" s="13">
        <f t="shared" si="32"/>
        <v>50</v>
      </c>
      <c r="AF148" s="13">
        <v>8</v>
      </c>
      <c r="AG148" s="13">
        <v>61</v>
      </c>
      <c r="AH148" s="13">
        <v>39.9</v>
      </c>
      <c r="AI148" s="31">
        <f t="shared" si="35"/>
        <v>52.743300000000005</v>
      </c>
      <c r="AJ148" s="13">
        <v>55.927</v>
      </c>
      <c r="AK148" s="33">
        <f t="shared" si="36"/>
        <v>9.3211666666666666</v>
      </c>
      <c r="AL148" s="13">
        <v>5.6</v>
      </c>
      <c r="AM148" s="13">
        <v>0</v>
      </c>
      <c r="AN148" s="34">
        <v>1</v>
      </c>
      <c r="AO148" s="33">
        <f t="shared" si="37"/>
        <v>2.3199348148148147</v>
      </c>
      <c r="AP148" s="13">
        <v>5.59</v>
      </c>
      <c r="AQ148" s="13">
        <v>0.33</v>
      </c>
      <c r="AR148" s="34">
        <v>0</v>
      </c>
      <c r="AS148" s="1">
        <v>1.95</v>
      </c>
      <c r="AT148" s="1">
        <v>0</v>
      </c>
      <c r="AU148" s="33">
        <v>3.49</v>
      </c>
      <c r="AV148" s="13" t="s">
        <v>62</v>
      </c>
      <c r="AW148" s="13" t="s">
        <v>62</v>
      </c>
      <c r="AX148" s="32">
        <v>0</v>
      </c>
      <c r="AY148" s="32">
        <v>141.56</v>
      </c>
      <c r="AZ148" s="31">
        <v>4.92</v>
      </c>
      <c r="BA148" s="32">
        <v>55.25</v>
      </c>
      <c r="BB148" s="31">
        <v>3.22</v>
      </c>
      <c r="BC148" s="32">
        <v>81.16</v>
      </c>
      <c r="BD148" s="32">
        <v>49.22</v>
      </c>
      <c r="BE148" s="32">
        <v>243.26</v>
      </c>
      <c r="BF148" s="32">
        <v>21.62</v>
      </c>
      <c r="BG148" s="32">
        <v>8.85</v>
      </c>
      <c r="BH148" s="32">
        <v>96</v>
      </c>
      <c r="BI148" s="32">
        <v>69.5</v>
      </c>
      <c r="BJ148" s="32">
        <v>81</v>
      </c>
      <c r="BK148" s="32">
        <v>26.5</v>
      </c>
      <c r="BL148" s="32">
        <v>-18.5</v>
      </c>
      <c r="BM148" s="32">
        <v>-12</v>
      </c>
      <c r="BN148" s="32">
        <v>-5</v>
      </c>
      <c r="BO148" s="32">
        <v>96</v>
      </c>
      <c r="BP148" s="32">
        <v>68</v>
      </c>
      <c r="BQ148" s="32">
        <v>82</v>
      </c>
      <c r="BR148" s="32">
        <v>28</v>
      </c>
      <c r="BS148" s="32">
        <v>-3</v>
      </c>
      <c r="BT148" s="32">
        <v>3</v>
      </c>
      <c r="BU148" s="32">
        <v>-1</v>
      </c>
      <c r="BV148" s="32">
        <v>102</v>
      </c>
      <c r="BW148" s="32">
        <v>66.5</v>
      </c>
      <c r="BX148" s="32">
        <v>80</v>
      </c>
      <c r="BY148" s="32">
        <v>35.5</v>
      </c>
      <c r="BZ148" s="32">
        <v>-12</v>
      </c>
      <c r="CA148" s="32">
        <v>-6.5</v>
      </c>
      <c r="CB148" s="32">
        <v>-3.5</v>
      </c>
      <c r="CC148" s="31">
        <v>7</v>
      </c>
      <c r="CD148" s="31">
        <v>4.8</v>
      </c>
      <c r="CE148" s="56">
        <v>26.5</v>
      </c>
      <c r="CF148" s="32">
        <v>29</v>
      </c>
      <c r="CG148" s="32"/>
      <c r="CH148" s="32"/>
      <c r="CI148" s="32">
        <v>124.5</v>
      </c>
      <c r="CJ148" s="56">
        <v>88.5</v>
      </c>
      <c r="CK148" s="32">
        <v>85.5</v>
      </c>
      <c r="CL148" s="32">
        <v>127</v>
      </c>
      <c r="CM148" s="35">
        <v>7.8780000000000001</v>
      </c>
      <c r="CN148" s="35">
        <v>5.7530000000000001</v>
      </c>
      <c r="CO148" s="36">
        <v>72.945999999999998</v>
      </c>
    </row>
    <row r="149" spans="1:96" x14ac:dyDescent="0.25">
      <c r="A149" s="13" t="s">
        <v>283</v>
      </c>
      <c r="B149" s="13">
        <v>1</v>
      </c>
      <c r="C149" s="30">
        <v>33860</v>
      </c>
      <c r="D149" s="31">
        <v>12.41</v>
      </c>
      <c r="E149" s="31">
        <v>137.19999999999999</v>
      </c>
      <c r="F149" s="31">
        <v>30</v>
      </c>
      <c r="G149" s="31">
        <f t="shared" si="33"/>
        <v>15.937237035588916</v>
      </c>
      <c r="H149" s="32">
        <v>0</v>
      </c>
      <c r="I149" s="31">
        <v>56</v>
      </c>
      <c r="J149" s="32">
        <v>0</v>
      </c>
      <c r="K149" s="31">
        <v>73.2</v>
      </c>
      <c r="L149" s="33">
        <f t="shared" si="26"/>
        <v>0.76502732240437155</v>
      </c>
      <c r="M149" s="33">
        <f t="shared" si="27"/>
        <v>0.40816326530612246</v>
      </c>
      <c r="N149" s="32">
        <v>0</v>
      </c>
      <c r="O149" s="31">
        <v>11.6</v>
      </c>
      <c r="P149" s="32">
        <v>1</v>
      </c>
      <c r="Q149" s="32">
        <v>1</v>
      </c>
      <c r="R149" s="13">
        <v>91</v>
      </c>
      <c r="S149" s="13">
        <v>67</v>
      </c>
      <c r="T149" s="32">
        <f t="shared" si="28"/>
        <v>74.992000000000004</v>
      </c>
      <c r="U149" s="13">
        <f t="shared" si="29"/>
        <v>24</v>
      </c>
      <c r="V149" s="13">
        <v>0</v>
      </c>
      <c r="W149" s="13">
        <v>0</v>
      </c>
      <c r="X149" s="13">
        <v>81</v>
      </c>
      <c r="Y149" s="13">
        <v>60</v>
      </c>
      <c r="Z149" s="32">
        <f t="shared" si="34"/>
        <v>66.992999999999995</v>
      </c>
      <c r="AA149" s="13">
        <f t="shared" si="30"/>
        <v>21</v>
      </c>
      <c r="AB149" s="13">
        <v>92</v>
      </c>
      <c r="AC149" s="13">
        <v>77</v>
      </c>
      <c r="AD149" s="32">
        <f t="shared" si="31"/>
        <v>81.995000000000005</v>
      </c>
      <c r="AE149" s="13">
        <f t="shared" si="32"/>
        <v>15</v>
      </c>
      <c r="AF149" s="13">
        <v>8.3000000000000007</v>
      </c>
      <c r="AG149" s="13">
        <v>64</v>
      </c>
      <c r="AH149" s="13">
        <v>41.1</v>
      </c>
      <c r="AI149" s="31">
        <f t="shared" si="35"/>
        <v>55.75</v>
      </c>
      <c r="AJ149" s="13" t="s">
        <v>55</v>
      </c>
      <c r="AK149" s="33"/>
      <c r="AL149" s="13" t="s">
        <v>55</v>
      </c>
      <c r="AM149" s="13" t="s">
        <v>55</v>
      </c>
      <c r="AN149" s="34" t="s">
        <v>55</v>
      </c>
      <c r="AO149" s="33"/>
      <c r="AP149" s="13" t="s">
        <v>55</v>
      </c>
      <c r="AR149" s="34"/>
      <c r="AT149" s="34"/>
      <c r="AU149" s="33"/>
      <c r="AW149" s="31"/>
      <c r="AX149" s="32"/>
      <c r="AY149" s="34"/>
      <c r="AZ149" s="34"/>
      <c r="BA149" s="34"/>
      <c r="BB149" s="34"/>
      <c r="BC149" s="34"/>
      <c r="BD149" s="34"/>
      <c r="BE149" s="34"/>
      <c r="BF149" s="34"/>
      <c r="BG149" s="34"/>
      <c r="BH149" s="32">
        <v>82</v>
      </c>
      <c r="BI149" s="32">
        <v>68</v>
      </c>
      <c r="BJ149" s="32">
        <v>76</v>
      </c>
      <c r="BK149" s="32">
        <v>14</v>
      </c>
      <c r="BL149" s="32">
        <v>10.5</v>
      </c>
      <c r="BM149" s="32">
        <v>17.5</v>
      </c>
      <c r="BN149" s="32">
        <v>1.5</v>
      </c>
      <c r="BO149" s="32">
        <v>73.5</v>
      </c>
      <c r="BP149" s="32">
        <v>60.5</v>
      </c>
      <c r="BQ149" s="32">
        <v>67</v>
      </c>
      <c r="BR149" s="32">
        <v>13</v>
      </c>
      <c r="BS149" s="32">
        <v>10.5</v>
      </c>
      <c r="BT149" s="32">
        <v>11</v>
      </c>
      <c r="BU149" s="32">
        <v>1.5</v>
      </c>
      <c r="BV149" s="32">
        <v>75.5</v>
      </c>
      <c r="BW149" s="32">
        <v>60.5</v>
      </c>
      <c r="BX149" s="32">
        <v>67</v>
      </c>
      <c r="BY149" s="32">
        <v>15</v>
      </c>
      <c r="BZ149" s="32">
        <v>0</v>
      </c>
      <c r="CA149" s="32">
        <v>2.5</v>
      </c>
      <c r="CB149" s="32">
        <v>0</v>
      </c>
      <c r="CC149" s="31">
        <v>7.6</v>
      </c>
      <c r="CD149" s="31">
        <v>5.2</v>
      </c>
      <c r="CE149" s="56">
        <v>13</v>
      </c>
      <c r="CF149" s="32">
        <v>12</v>
      </c>
      <c r="CG149" s="32"/>
      <c r="CH149" s="32"/>
      <c r="CI149" s="32">
        <v>126</v>
      </c>
      <c r="CJ149" s="56">
        <v>90.5</v>
      </c>
      <c r="CK149" s="32">
        <v>79.5</v>
      </c>
      <c r="CL149" s="32">
        <v>125.5</v>
      </c>
      <c r="CM149" s="35">
        <v>4.3979999999999997</v>
      </c>
      <c r="CN149" s="35">
        <v>4.0739999999999998</v>
      </c>
      <c r="CO149" s="36">
        <v>49.978999999999999</v>
      </c>
    </row>
    <row r="150" spans="1:96" x14ac:dyDescent="0.25">
      <c r="A150" s="13" t="s">
        <v>284</v>
      </c>
      <c r="B150" s="13">
        <v>1</v>
      </c>
      <c r="C150" s="30">
        <v>34024</v>
      </c>
      <c r="D150" s="31">
        <v>11.96</v>
      </c>
      <c r="E150" s="31">
        <v>146.9</v>
      </c>
      <c r="F150" s="31">
        <v>38</v>
      </c>
      <c r="G150" s="31">
        <f t="shared" si="33"/>
        <v>17.609215365801326</v>
      </c>
      <c r="H150" s="32">
        <v>0</v>
      </c>
      <c r="I150" s="31">
        <v>62</v>
      </c>
      <c r="J150" s="32">
        <v>0</v>
      </c>
      <c r="K150" s="31">
        <v>80</v>
      </c>
      <c r="L150" s="33">
        <f t="shared" si="26"/>
        <v>0.77500000000000002</v>
      </c>
      <c r="M150" s="33">
        <f t="shared" si="27"/>
        <v>0.42205582028590877</v>
      </c>
      <c r="N150" s="32">
        <v>0</v>
      </c>
      <c r="O150" s="31">
        <v>11.5</v>
      </c>
      <c r="P150" s="32">
        <v>2</v>
      </c>
      <c r="Q150" s="32">
        <v>3</v>
      </c>
      <c r="R150" s="13">
        <v>101</v>
      </c>
      <c r="S150" s="13">
        <v>63</v>
      </c>
      <c r="T150" s="32">
        <f t="shared" si="28"/>
        <v>75.653999999999996</v>
      </c>
      <c r="U150" s="13">
        <f t="shared" si="29"/>
        <v>38</v>
      </c>
      <c r="V150" s="13">
        <v>0</v>
      </c>
      <c r="W150" s="13">
        <v>0</v>
      </c>
      <c r="X150" s="13">
        <v>114</v>
      </c>
      <c r="Y150" s="13">
        <v>69</v>
      </c>
      <c r="Z150" s="32">
        <f t="shared" si="34"/>
        <v>83.984999999999999</v>
      </c>
      <c r="AA150" s="13">
        <f t="shared" si="30"/>
        <v>45</v>
      </c>
      <c r="AB150" s="13">
        <v>105</v>
      </c>
      <c r="AC150" s="13">
        <v>83</v>
      </c>
      <c r="AD150" s="32">
        <f t="shared" si="31"/>
        <v>90.325999999999993</v>
      </c>
      <c r="AE150" s="13">
        <f t="shared" si="32"/>
        <v>22</v>
      </c>
      <c r="AF150" s="13">
        <v>4.7</v>
      </c>
      <c r="AG150" s="13">
        <v>30</v>
      </c>
      <c r="AH150" s="13">
        <v>29.5</v>
      </c>
      <c r="AI150" s="31">
        <f t="shared" si="35"/>
        <v>49.346000000000004</v>
      </c>
      <c r="AJ150" s="13">
        <v>79.346999999999994</v>
      </c>
      <c r="AK150" s="33">
        <f t="shared" si="36"/>
        <v>13.224499999999999</v>
      </c>
      <c r="AL150" s="13">
        <v>4.8</v>
      </c>
      <c r="AM150" s="13">
        <v>0</v>
      </c>
      <c r="AN150" s="34">
        <v>0</v>
      </c>
      <c r="AO150" s="33">
        <f t="shared" si="37"/>
        <v>2.8212266666666665</v>
      </c>
      <c r="AP150" s="13">
        <v>3.99</v>
      </c>
      <c r="AQ150" s="13">
        <v>0.84</v>
      </c>
      <c r="AR150" s="34">
        <v>0</v>
      </c>
      <c r="AS150" s="1">
        <v>1.95</v>
      </c>
      <c r="AT150" s="1">
        <v>0</v>
      </c>
      <c r="AU150" s="33">
        <v>1.6581818181818182</v>
      </c>
      <c r="AV150" s="13" t="s">
        <v>62</v>
      </c>
      <c r="AW150" s="13" t="s">
        <v>62</v>
      </c>
      <c r="AX150" s="32">
        <v>0</v>
      </c>
      <c r="AY150" s="32">
        <v>140.16999999999999</v>
      </c>
      <c r="AZ150" s="31">
        <v>4.82</v>
      </c>
      <c r="BA150" s="32">
        <v>50.68</v>
      </c>
      <c r="BB150" s="31">
        <v>4.1399999999999997</v>
      </c>
      <c r="BC150" s="32">
        <v>76.739999999999995</v>
      </c>
      <c r="BD150" s="32">
        <v>45.13</v>
      </c>
      <c r="BE150" s="32">
        <v>275.77999999999997</v>
      </c>
      <c r="BF150" s="32">
        <v>26.66</v>
      </c>
      <c r="BG150" s="32">
        <v>8.86</v>
      </c>
      <c r="BH150" s="32">
        <v>85</v>
      </c>
      <c r="BI150" s="32">
        <v>64</v>
      </c>
      <c r="BJ150" s="32">
        <v>74.5</v>
      </c>
      <c r="BK150" s="32">
        <v>21</v>
      </c>
      <c r="BL150" s="32">
        <v>-8</v>
      </c>
      <c r="BM150" s="32">
        <v>-8.5</v>
      </c>
      <c r="BN150" s="32">
        <v>-2</v>
      </c>
      <c r="BO150" s="32">
        <v>96</v>
      </c>
      <c r="BP150" s="32">
        <v>69.5</v>
      </c>
      <c r="BQ150" s="32">
        <v>82.5</v>
      </c>
      <c r="BR150" s="32">
        <v>26.5</v>
      </c>
      <c r="BS150" s="32">
        <v>2.5</v>
      </c>
      <c r="BT150" s="32">
        <v>-2.5</v>
      </c>
      <c r="BU150" s="32">
        <v>1</v>
      </c>
      <c r="BV150" s="32">
        <v>100</v>
      </c>
      <c r="BW150" s="32">
        <v>69.5</v>
      </c>
      <c r="BX150" s="32">
        <v>82</v>
      </c>
      <c r="BY150" s="32">
        <v>30.5</v>
      </c>
      <c r="BZ150" s="32">
        <v>7</v>
      </c>
      <c r="CA150" s="32">
        <v>4.5</v>
      </c>
      <c r="CB150" s="32">
        <v>2</v>
      </c>
      <c r="CC150" s="31">
        <v>6.8</v>
      </c>
      <c r="CD150" s="31">
        <v>3.7</v>
      </c>
      <c r="CE150" s="56">
        <v>21</v>
      </c>
      <c r="CF150" s="32">
        <v>25</v>
      </c>
      <c r="CG150" s="32"/>
      <c r="CH150" s="32"/>
      <c r="CI150" s="32">
        <v>138</v>
      </c>
      <c r="CJ150" s="56">
        <v>74.5</v>
      </c>
      <c r="CK150" s="32">
        <v>70</v>
      </c>
      <c r="CL150" s="32">
        <v>166</v>
      </c>
      <c r="CM150" s="35">
        <v>3.4449999999999998</v>
      </c>
      <c r="CN150" s="35">
        <v>2.742</v>
      </c>
      <c r="CO150" s="36">
        <v>38.710999999999999</v>
      </c>
    </row>
    <row r="151" spans="1:96" x14ac:dyDescent="0.25">
      <c r="A151" s="13" t="s">
        <v>285</v>
      </c>
      <c r="B151" s="13">
        <v>1</v>
      </c>
      <c r="C151" s="30">
        <v>33968</v>
      </c>
      <c r="D151" s="31">
        <v>12.11</v>
      </c>
      <c r="E151" s="31">
        <v>143</v>
      </c>
      <c r="F151" s="31">
        <v>40.75</v>
      </c>
      <c r="G151" s="31">
        <f t="shared" si="33"/>
        <v>19.927624822729722</v>
      </c>
      <c r="H151" s="32">
        <v>0</v>
      </c>
      <c r="I151" s="31">
        <v>69</v>
      </c>
      <c r="J151" s="32">
        <v>2</v>
      </c>
      <c r="K151" s="31">
        <v>92</v>
      </c>
      <c r="L151" s="33">
        <f t="shared" si="26"/>
        <v>0.75</v>
      </c>
      <c r="M151" s="33">
        <f t="shared" si="27"/>
        <v>0.4825174825174825</v>
      </c>
      <c r="N151" s="32">
        <v>0</v>
      </c>
      <c r="O151" s="31">
        <v>23.6</v>
      </c>
      <c r="P151" s="32">
        <v>4</v>
      </c>
      <c r="Q151" s="32">
        <v>2</v>
      </c>
      <c r="R151" s="13">
        <v>100</v>
      </c>
      <c r="S151" s="13">
        <v>74</v>
      </c>
      <c r="T151" s="32">
        <f t="shared" si="28"/>
        <v>82.658000000000001</v>
      </c>
      <c r="U151" s="13">
        <f t="shared" si="29"/>
        <v>26</v>
      </c>
      <c r="V151" s="13">
        <v>0</v>
      </c>
      <c r="W151" s="13">
        <v>1</v>
      </c>
      <c r="X151" s="13">
        <v>92</v>
      </c>
      <c r="Y151" s="13">
        <v>62</v>
      </c>
      <c r="Z151" s="32">
        <f t="shared" si="34"/>
        <v>71.989999999999995</v>
      </c>
      <c r="AA151" s="13">
        <f t="shared" si="30"/>
        <v>30</v>
      </c>
      <c r="AB151" s="13">
        <v>92</v>
      </c>
      <c r="AC151" s="13">
        <v>77</v>
      </c>
      <c r="AD151" s="32">
        <f t="shared" si="31"/>
        <v>81.995000000000005</v>
      </c>
      <c r="AE151" s="13">
        <f t="shared" si="32"/>
        <v>15</v>
      </c>
      <c r="AF151" s="13">
        <v>5.4</v>
      </c>
      <c r="AG151" s="13">
        <v>36</v>
      </c>
      <c r="AH151" s="13">
        <v>31</v>
      </c>
      <c r="AI151" s="31">
        <f t="shared" si="35"/>
        <v>49.65625</v>
      </c>
      <c r="AJ151" s="13">
        <v>45.832999999999998</v>
      </c>
      <c r="AK151" s="33">
        <f t="shared" si="36"/>
        <v>7.6388333333333334</v>
      </c>
      <c r="AL151" s="13">
        <v>5.4</v>
      </c>
      <c r="AM151" s="13">
        <v>0</v>
      </c>
      <c r="AN151" s="34">
        <v>0</v>
      </c>
      <c r="AO151" s="33">
        <f t="shared" si="37"/>
        <v>1.8333200000000003</v>
      </c>
      <c r="AP151" s="13">
        <v>4.34</v>
      </c>
      <c r="AQ151" s="13">
        <v>0.32</v>
      </c>
      <c r="AR151" s="34">
        <v>0</v>
      </c>
      <c r="AS151" s="1">
        <v>1.9</v>
      </c>
      <c r="AT151" s="1">
        <v>0</v>
      </c>
      <c r="AU151" s="33">
        <v>2.2945454545454544</v>
      </c>
      <c r="AV151" s="13" t="s">
        <v>62</v>
      </c>
      <c r="AW151" s="13" t="s">
        <v>62</v>
      </c>
      <c r="AX151" s="32">
        <v>0</v>
      </c>
      <c r="AY151" s="32">
        <v>138.38999999999999</v>
      </c>
      <c r="AZ151" s="31">
        <v>5.05</v>
      </c>
      <c r="BA151" s="32">
        <v>44.19</v>
      </c>
      <c r="BB151" s="31">
        <v>3.61</v>
      </c>
      <c r="BC151" s="32">
        <v>71.180000000000007</v>
      </c>
      <c r="BD151" s="32">
        <v>43.21</v>
      </c>
      <c r="BE151" s="32">
        <v>494.88</v>
      </c>
      <c r="BF151" s="32">
        <v>19.87</v>
      </c>
      <c r="BG151" s="32">
        <v>5.04</v>
      </c>
      <c r="BH151" s="32">
        <v>91</v>
      </c>
      <c r="BI151" s="32">
        <v>74</v>
      </c>
      <c r="BJ151" s="32">
        <v>83.5</v>
      </c>
      <c r="BK151" s="32">
        <v>17</v>
      </c>
      <c r="BL151" s="32">
        <v>16</v>
      </c>
      <c r="BM151" s="32">
        <v>21.5</v>
      </c>
      <c r="BN151" s="32">
        <v>3</v>
      </c>
      <c r="BO151" s="32">
        <v>84</v>
      </c>
      <c r="BP151" s="32">
        <v>63</v>
      </c>
      <c r="BQ151" s="32">
        <v>73.5</v>
      </c>
      <c r="BR151" s="32">
        <v>21</v>
      </c>
      <c r="BS151" s="32">
        <v>21.5</v>
      </c>
      <c r="BT151" s="32">
        <v>20.5</v>
      </c>
      <c r="BU151" s="32">
        <v>4.5</v>
      </c>
      <c r="BV151" s="32">
        <v>88</v>
      </c>
      <c r="BW151" s="32">
        <v>63</v>
      </c>
      <c r="BX151" s="32">
        <v>74</v>
      </c>
      <c r="BY151" s="32">
        <v>25</v>
      </c>
      <c r="BZ151" s="32">
        <v>8</v>
      </c>
      <c r="CA151" s="32">
        <v>6.5</v>
      </c>
      <c r="CB151" s="32">
        <v>1.5</v>
      </c>
      <c r="CC151" s="31">
        <v>7.4</v>
      </c>
      <c r="CD151" s="31">
        <v>5.0999999999999996</v>
      </c>
      <c r="CE151" s="56">
        <v>15</v>
      </c>
      <c r="CF151" s="32">
        <v>20.5</v>
      </c>
      <c r="CG151" s="32"/>
      <c r="CH151" s="32"/>
      <c r="CI151" s="32">
        <v>131</v>
      </c>
      <c r="CJ151" s="56">
        <v>86</v>
      </c>
      <c r="CK151" s="32">
        <v>71.5</v>
      </c>
      <c r="CL151" s="32">
        <v>134.5</v>
      </c>
      <c r="CM151" s="35">
        <v>4.5119999999999996</v>
      </c>
      <c r="CN151" s="35">
        <v>3.548</v>
      </c>
      <c r="CO151" s="36">
        <v>69.417000000000002</v>
      </c>
    </row>
    <row r="152" spans="1:96" x14ac:dyDescent="0.25">
      <c r="A152" s="13" t="s">
        <v>286</v>
      </c>
      <c r="B152" s="13">
        <v>1</v>
      </c>
      <c r="C152" s="30">
        <v>33787</v>
      </c>
      <c r="D152" s="31">
        <v>12.61</v>
      </c>
      <c r="E152" s="31">
        <v>151.69999999999999</v>
      </c>
      <c r="F152" s="31">
        <v>47.7</v>
      </c>
      <c r="G152" s="31">
        <f t="shared" si="33"/>
        <v>20.727514014971614</v>
      </c>
      <c r="H152" s="32">
        <v>0</v>
      </c>
      <c r="I152" s="31">
        <v>76</v>
      </c>
      <c r="J152" s="32">
        <v>2</v>
      </c>
      <c r="K152" s="31">
        <v>84</v>
      </c>
      <c r="L152" s="33">
        <f t="shared" si="26"/>
        <v>0.90476190476190477</v>
      </c>
      <c r="M152" s="33">
        <f t="shared" si="27"/>
        <v>0.50098879367172056</v>
      </c>
      <c r="N152" s="32">
        <v>1</v>
      </c>
      <c r="O152" s="31">
        <v>21.2</v>
      </c>
      <c r="P152" s="32">
        <v>2</v>
      </c>
      <c r="Q152" s="32">
        <v>3</v>
      </c>
      <c r="R152" s="13">
        <v>107</v>
      </c>
      <c r="S152" s="13">
        <v>68</v>
      </c>
      <c r="T152" s="32">
        <f t="shared" si="28"/>
        <v>80.986999999999995</v>
      </c>
      <c r="U152" s="13">
        <f t="shared" si="29"/>
        <v>39</v>
      </c>
      <c r="V152" s="13">
        <v>0</v>
      </c>
      <c r="W152" s="13">
        <v>0</v>
      </c>
      <c r="X152" s="13">
        <v>103</v>
      </c>
      <c r="Y152" s="13">
        <v>72</v>
      </c>
      <c r="Z152" s="32">
        <f t="shared" si="34"/>
        <v>82.323000000000008</v>
      </c>
      <c r="AA152" s="13">
        <f t="shared" si="30"/>
        <v>31</v>
      </c>
      <c r="AB152" s="13">
        <v>97</v>
      </c>
      <c r="AC152" s="13">
        <v>78</v>
      </c>
      <c r="AD152" s="32">
        <f t="shared" si="31"/>
        <v>84.326999999999998</v>
      </c>
      <c r="AE152" s="13">
        <f t="shared" si="32"/>
        <v>19</v>
      </c>
      <c r="AI152" s="31"/>
      <c r="AJ152" s="13">
        <v>45.533000000000001</v>
      </c>
      <c r="AK152" s="33">
        <f t="shared" si="36"/>
        <v>7.5888333333333335</v>
      </c>
      <c r="AL152" s="13">
        <v>5.4</v>
      </c>
      <c r="AM152" s="13">
        <v>0</v>
      </c>
      <c r="AN152" s="34">
        <v>0</v>
      </c>
      <c r="AO152" s="33">
        <f t="shared" si="37"/>
        <v>1.8213200000000001</v>
      </c>
      <c r="AP152" s="13">
        <v>4.59</v>
      </c>
      <c r="AQ152" s="13">
        <v>0.43</v>
      </c>
      <c r="AR152" s="34">
        <v>0</v>
      </c>
      <c r="AS152" s="1">
        <v>1.67</v>
      </c>
      <c r="AT152" s="1">
        <v>0</v>
      </c>
      <c r="AU152" s="33">
        <v>2.7245454545454546</v>
      </c>
      <c r="AV152" s="13">
        <v>0.1</v>
      </c>
      <c r="AW152" s="31">
        <f>AV152*10</f>
        <v>1</v>
      </c>
      <c r="AX152" s="32">
        <v>1</v>
      </c>
      <c r="AY152" s="32">
        <v>140.57</v>
      </c>
      <c r="AZ152" s="31">
        <v>4.95</v>
      </c>
      <c r="BA152" s="32">
        <v>42.74</v>
      </c>
      <c r="BB152" s="31">
        <v>3.07</v>
      </c>
      <c r="BC152" s="32">
        <v>72.61</v>
      </c>
      <c r="BD152" s="32">
        <v>46.39</v>
      </c>
      <c r="BE152" s="32">
        <v>245.6</v>
      </c>
      <c r="BF152" s="32">
        <v>19.02</v>
      </c>
      <c r="BG152" s="32">
        <v>10.32</v>
      </c>
      <c r="BH152" s="32">
        <v>92.5</v>
      </c>
      <c r="BI152" s="32">
        <v>69</v>
      </c>
      <c r="BJ152" s="32">
        <v>81.5</v>
      </c>
      <c r="BK152" s="32">
        <v>23.5</v>
      </c>
      <c r="BL152" s="32">
        <v>8</v>
      </c>
      <c r="BM152" s="32">
        <v>15.5</v>
      </c>
      <c r="BN152" s="32">
        <v>1.5</v>
      </c>
      <c r="BO152" s="32">
        <v>92</v>
      </c>
      <c r="BP152" s="32">
        <v>73</v>
      </c>
      <c r="BQ152" s="32">
        <v>82.5</v>
      </c>
      <c r="BR152" s="32">
        <v>19</v>
      </c>
      <c r="BS152" s="32">
        <v>9.5</v>
      </c>
      <c r="BT152" s="32">
        <v>15</v>
      </c>
      <c r="BU152" s="32">
        <v>1.5</v>
      </c>
      <c r="BV152" s="32">
        <v>95.5</v>
      </c>
      <c r="BW152" s="32">
        <v>72.5</v>
      </c>
      <c r="BX152" s="32">
        <v>83</v>
      </c>
      <c r="BY152" s="32">
        <v>23</v>
      </c>
      <c r="BZ152" s="32">
        <v>10</v>
      </c>
      <c r="CA152" s="32">
        <v>15</v>
      </c>
      <c r="CB152" s="32">
        <v>2</v>
      </c>
      <c r="CC152" s="31">
        <v>6.3</v>
      </c>
      <c r="CD152" s="31">
        <v>4.0999999999999996</v>
      </c>
      <c r="CE152" s="56">
        <v>21</v>
      </c>
      <c r="CF152" s="32">
        <v>18</v>
      </c>
      <c r="CG152" s="32"/>
      <c r="CH152" s="32"/>
      <c r="CI152" s="32">
        <v>117.5</v>
      </c>
      <c r="CJ152" s="56">
        <v>91</v>
      </c>
      <c r="CK152" s="32">
        <v>84.5</v>
      </c>
      <c r="CL152" s="32">
        <v>129.5</v>
      </c>
      <c r="CM152" s="35">
        <v>5.3019999999999996</v>
      </c>
      <c r="CN152" s="35">
        <v>3.73</v>
      </c>
      <c r="CO152" s="36">
        <v>57.01</v>
      </c>
    </row>
    <row r="153" spans="1:96" x14ac:dyDescent="0.25">
      <c r="A153" s="13" t="s">
        <v>287</v>
      </c>
      <c r="B153" s="13">
        <v>1</v>
      </c>
      <c r="C153" s="30">
        <v>33740</v>
      </c>
      <c r="D153" s="31">
        <v>12.74</v>
      </c>
      <c r="E153" s="31">
        <v>151.9</v>
      </c>
      <c r="F153" s="31">
        <v>42.2</v>
      </c>
      <c r="G153" s="31">
        <f t="shared" si="33"/>
        <v>18.28929239941214</v>
      </c>
      <c r="H153" s="32">
        <v>0</v>
      </c>
      <c r="I153" s="31">
        <v>63</v>
      </c>
      <c r="J153" s="32">
        <v>1</v>
      </c>
      <c r="K153" s="31">
        <v>82.5</v>
      </c>
      <c r="L153" s="33">
        <f t="shared" si="26"/>
        <v>0.76363636363636367</v>
      </c>
      <c r="M153" s="33">
        <f t="shared" si="27"/>
        <v>0.41474654377880182</v>
      </c>
      <c r="N153" s="32">
        <v>0</v>
      </c>
      <c r="O153" s="31">
        <v>15</v>
      </c>
      <c r="P153" s="32">
        <v>4</v>
      </c>
      <c r="Q153" s="32">
        <v>1</v>
      </c>
      <c r="R153" s="13">
        <v>110</v>
      </c>
      <c r="S153" s="13">
        <v>75</v>
      </c>
      <c r="T153" s="32">
        <f t="shared" si="28"/>
        <v>86.655000000000001</v>
      </c>
      <c r="U153" s="13">
        <f t="shared" si="29"/>
        <v>35</v>
      </c>
      <c r="V153" s="13">
        <v>0</v>
      </c>
      <c r="W153" s="13">
        <v>2</v>
      </c>
      <c r="X153" s="13">
        <v>100</v>
      </c>
      <c r="Y153" s="13">
        <v>69</v>
      </c>
      <c r="Z153" s="32">
        <f t="shared" si="34"/>
        <v>79.323000000000008</v>
      </c>
      <c r="AA153" s="13">
        <f t="shared" si="30"/>
        <v>31</v>
      </c>
      <c r="AB153" s="13">
        <v>102</v>
      </c>
      <c r="AC153" s="13">
        <v>81</v>
      </c>
      <c r="AD153" s="32">
        <f t="shared" si="31"/>
        <v>87.992999999999995</v>
      </c>
      <c r="AE153" s="13">
        <f t="shared" si="32"/>
        <v>21</v>
      </c>
      <c r="AF153" s="13">
        <v>6.6</v>
      </c>
      <c r="AG153" s="13">
        <v>47</v>
      </c>
      <c r="AH153" s="13">
        <v>35</v>
      </c>
      <c r="AI153" s="31">
        <f t="shared" si="35"/>
        <v>50.932600000000001</v>
      </c>
      <c r="AJ153" s="13">
        <v>51.561999999999998</v>
      </c>
      <c r="AK153" s="33">
        <f t="shared" si="36"/>
        <v>8.5936666666666657</v>
      </c>
      <c r="AL153" s="13">
        <v>5.2</v>
      </c>
      <c r="AM153" s="13">
        <v>0</v>
      </c>
      <c r="AN153" s="34">
        <v>0</v>
      </c>
      <c r="AO153" s="33">
        <f t="shared" si="37"/>
        <v>1.9860918518518518</v>
      </c>
      <c r="AP153" s="13">
        <v>4.72</v>
      </c>
      <c r="AQ153" s="13">
        <v>1.17</v>
      </c>
      <c r="AR153" s="34">
        <v>1</v>
      </c>
      <c r="AS153" s="1">
        <v>1.67</v>
      </c>
      <c r="AT153" s="1">
        <v>0</v>
      </c>
      <c r="AU153" s="33">
        <v>2.5181818181818181</v>
      </c>
      <c r="AV153" s="13">
        <v>0.1</v>
      </c>
      <c r="AW153" s="31">
        <f>AV153*10</f>
        <v>1</v>
      </c>
      <c r="AX153" s="32">
        <v>1</v>
      </c>
      <c r="AY153" s="32">
        <v>140.11000000000001</v>
      </c>
      <c r="AZ153" s="31">
        <v>4.42</v>
      </c>
      <c r="BA153" s="32">
        <v>50.33</v>
      </c>
      <c r="BB153" s="31">
        <v>3.93</v>
      </c>
      <c r="BC153" s="32">
        <v>85.49</v>
      </c>
      <c r="BD153" s="32">
        <v>49.86</v>
      </c>
      <c r="BE153" s="32">
        <v>295.39</v>
      </c>
      <c r="BF153" s="32">
        <v>19.059999999999999</v>
      </c>
      <c r="BG153" s="32">
        <v>12.14</v>
      </c>
      <c r="BH153" s="32">
        <v>96.5</v>
      </c>
      <c r="BI153" s="32">
        <v>76</v>
      </c>
      <c r="BJ153" s="32">
        <v>86</v>
      </c>
      <c r="BK153" s="32">
        <v>20.5</v>
      </c>
      <c r="BL153" s="32">
        <v>7.5</v>
      </c>
      <c r="BM153" s="32">
        <v>11</v>
      </c>
      <c r="BN153" s="32">
        <v>1.5</v>
      </c>
      <c r="BO153" s="32">
        <v>86.5</v>
      </c>
      <c r="BP153" s="32">
        <v>69.5</v>
      </c>
      <c r="BQ153" s="32">
        <v>78</v>
      </c>
      <c r="BR153" s="32">
        <v>17</v>
      </c>
      <c r="BS153" s="32">
        <v>-2.5</v>
      </c>
      <c r="BT153" s="32">
        <v>-1</v>
      </c>
      <c r="BU153" s="32">
        <v>-0.5</v>
      </c>
      <c r="BV153" s="32">
        <v>91.5</v>
      </c>
      <c r="BW153" s="32">
        <v>69.5</v>
      </c>
      <c r="BX153" s="32">
        <v>79</v>
      </c>
      <c r="BY153" s="32">
        <v>22</v>
      </c>
      <c r="BZ153" s="32">
        <v>2.5</v>
      </c>
      <c r="CA153" s="32">
        <v>4.5</v>
      </c>
      <c r="CB153" s="32">
        <v>0.5</v>
      </c>
      <c r="CC153" s="31">
        <v>6.5</v>
      </c>
      <c r="CD153" s="31">
        <v>5.4</v>
      </c>
      <c r="CE153" s="56">
        <v>19</v>
      </c>
      <c r="CF153" s="32">
        <v>18</v>
      </c>
      <c r="CG153" s="32"/>
      <c r="CH153" s="32"/>
      <c r="CI153" s="32">
        <v>124</v>
      </c>
      <c r="CJ153" s="56">
        <v>81.5</v>
      </c>
      <c r="CK153" s="32">
        <v>79.5</v>
      </c>
      <c r="CL153" s="32">
        <v>134.5</v>
      </c>
      <c r="CM153" s="35">
        <v>6.8959999999999999</v>
      </c>
      <c r="CN153" s="35">
        <v>5.1340000000000003</v>
      </c>
      <c r="CO153" s="36">
        <v>64.444999999999993</v>
      </c>
    </row>
    <row r="154" spans="1:96" x14ac:dyDescent="0.25">
      <c r="A154" s="13" t="s">
        <v>288</v>
      </c>
      <c r="B154" s="13">
        <v>1</v>
      </c>
      <c r="C154" s="30">
        <v>33619</v>
      </c>
      <c r="D154" s="31">
        <v>13.07</v>
      </c>
      <c r="E154" s="31">
        <v>156.5</v>
      </c>
      <c r="F154" s="31">
        <v>47.5</v>
      </c>
      <c r="G154" s="31">
        <f t="shared" si="33"/>
        <v>19.393889903949209</v>
      </c>
      <c r="H154" s="32">
        <v>0</v>
      </c>
      <c r="I154" s="31">
        <v>66.5</v>
      </c>
      <c r="J154" s="32">
        <v>1</v>
      </c>
      <c r="K154" s="31">
        <v>86</v>
      </c>
      <c r="L154" s="33">
        <f t="shared" si="26"/>
        <v>0.77325581395348841</v>
      </c>
      <c r="M154" s="33">
        <f t="shared" si="27"/>
        <v>0.42492012779552718</v>
      </c>
      <c r="N154" s="32">
        <v>0</v>
      </c>
      <c r="O154" s="31">
        <v>13.8</v>
      </c>
      <c r="P154" s="32">
        <v>3</v>
      </c>
      <c r="Q154" s="32">
        <v>4</v>
      </c>
      <c r="R154" s="13">
        <v>117</v>
      </c>
      <c r="S154" s="13">
        <v>75</v>
      </c>
      <c r="T154" s="32">
        <f t="shared" si="28"/>
        <v>88.986000000000004</v>
      </c>
      <c r="U154" s="13">
        <f t="shared" si="29"/>
        <v>42</v>
      </c>
      <c r="V154" s="13">
        <v>0</v>
      </c>
      <c r="W154" s="13">
        <v>2</v>
      </c>
      <c r="X154" s="13">
        <v>117</v>
      </c>
      <c r="Y154" s="13">
        <v>68</v>
      </c>
      <c r="Z154" s="32">
        <f t="shared" si="34"/>
        <v>84.317000000000007</v>
      </c>
      <c r="AA154" s="13">
        <f t="shared" si="30"/>
        <v>49</v>
      </c>
      <c r="AB154" s="13">
        <v>117</v>
      </c>
      <c r="AC154" s="13">
        <v>70</v>
      </c>
      <c r="AD154" s="32">
        <f t="shared" si="31"/>
        <v>85.650999999999996</v>
      </c>
      <c r="AE154" s="13">
        <f t="shared" si="32"/>
        <v>47</v>
      </c>
      <c r="AF154" s="13">
        <v>8.3000000000000007</v>
      </c>
      <c r="AG154" s="13">
        <v>64</v>
      </c>
      <c r="AH154" s="13">
        <v>41.1</v>
      </c>
      <c r="AI154" s="31">
        <f t="shared" si="35"/>
        <v>52.302500000000002</v>
      </c>
      <c r="AJ154" s="13">
        <v>146.90600000000001</v>
      </c>
      <c r="AK154" s="33">
        <f t="shared" si="36"/>
        <v>24.484333333333336</v>
      </c>
      <c r="AL154" s="13">
        <v>3.2</v>
      </c>
      <c r="AM154" s="13">
        <v>0</v>
      </c>
      <c r="AN154" s="34">
        <v>0</v>
      </c>
      <c r="AO154" s="33">
        <f t="shared" si="37"/>
        <v>3.482216296296297</v>
      </c>
      <c r="AP154" s="13">
        <v>3.79</v>
      </c>
      <c r="AQ154" s="13">
        <v>1.19</v>
      </c>
      <c r="AR154" s="34">
        <v>1</v>
      </c>
      <c r="AS154" s="1">
        <v>1.78</v>
      </c>
      <c r="AT154" s="1">
        <v>0</v>
      </c>
      <c r="AU154" s="33">
        <v>1.4690909090909088</v>
      </c>
      <c r="AV154" s="13" t="s">
        <v>62</v>
      </c>
      <c r="AW154" s="13" t="s">
        <v>62</v>
      </c>
      <c r="AX154" s="32">
        <v>0</v>
      </c>
      <c r="AY154" s="32">
        <v>140.69999999999999</v>
      </c>
      <c r="AZ154" s="31">
        <v>5.31</v>
      </c>
      <c r="BA154" s="32">
        <v>63.17</v>
      </c>
      <c r="BB154" s="31">
        <v>3.2</v>
      </c>
      <c r="BC154" s="32">
        <v>76.06</v>
      </c>
      <c r="BD154" s="32">
        <v>43.84</v>
      </c>
      <c r="BE154" s="32">
        <v>161.57</v>
      </c>
      <c r="BF154" s="32">
        <v>30.24</v>
      </c>
      <c r="BG154" s="32">
        <v>8.07</v>
      </c>
      <c r="BH154" s="32">
        <v>99</v>
      </c>
      <c r="BI154" s="32">
        <v>75.5</v>
      </c>
      <c r="BJ154" s="32">
        <v>86</v>
      </c>
      <c r="BK154" s="32">
        <v>23.5</v>
      </c>
      <c r="BL154" s="32">
        <v>-21.5</v>
      </c>
      <c r="BM154" s="32">
        <v>-14.5</v>
      </c>
      <c r="BN154" s="32">
        <v>-5</v>
      </c>
      <c r="BO154" s="32">
        <v>96</v>
      </c>
      <c r="BP154" s="32">
        <v>69</v>
      </c>
      <c r="BQ154" s="32">
        <v>80</v>
      </c>
      <c r="BR154" s="32">
        <v>27</v>
      </c>
      <c r="BS154" s="32">
        <v>-15.5</v>
      </c>
      <c r="BT154" s="32">
        <v>-11</v>
      </c>
      <c r="BU154" s="32">
        <v>-4</v>
      </c>
      <c r="BV154" s="32">
        <v>102</v>
      </c>
      <c r="BW154" s="32">
        <v>68.5</v>
      </c>
      <c r="BX154" s="32">
        <v>81</v>
      </c>
      <c r="BY154" s="32">
        <v>33.5</v>
      </c>
      <c r="BZ154" s="32">
        <v>-20</v>
      </c>
      <c r="CA154" s="32">
        <v>-16</v>
      </c>
      <c r="CB154" s="32">
        <v>-5.5</v>
      </c>
      <c r="CC154" s="31">
        <v>6.4</v>
      </c>
      <c r="CD154" s="31">
        <v>4.0999999999999996</v>
      </c>
      <c r="CE154" s="56">
        <v>23</v>
      </c>
      <c r="CF154" s="32">
        <v>27</v>
      </c>
      <c r="CG154" s="32"/>
      <c r="CH154" s="32"/>
      <c r="CI154" s="32">
        <v>136</v>
      </c>
      <c r="CJ154" s="56">
        <v>89</v>
      </c>
      <c r="CK154" s="32">
        <v>83</v>
      </c>
      <c r="CL154" s="32">
        <v>116</v>
      </c>
      <c r="CM154" s="35">
        <v>6.6950000000000003</v>
      </c>
      <c r="CN154" s="35">
        <v>4.5999999999999996</v>
      </c>
      <c r="CO154" s="36">
        <v>69.016000000000005</v>
      </c>
    </row>
    <row r="155" spans="1:96" x14ac:dyDescent="0.25">
      <c r="A155" s="13" t="s">
        <v>289</v>
      </c>
      <c r="B155" s="13">
        <v>1</v>
      </c>
      <c r="C155" s="30">
        <v>33694</v>
      </c>
      <c r="D155" s="31">
        <v>12.86</v>
      </c>
      <c r="E155" s="31">
        <v>159.5</v>
      </c>
      <c r="F155" s="31">
        <v>44.5</v>
      </c>
      <c r="G155" s="31">
        <f t="shared" si="33"/>
        <v>17.491966470455282</v>
      </c>
      <c r="H155" s="32">
        <v>0</v>
      </c>
      <c r="I155" s="31">
        <v>59</v>
      </c>
      <c r="J155" s="32">
        <v>0</v>
      </c>
      <c r="K155" s="31">
        <v>83</v>
      </c>
      <c r="L155" s="33">
        <f t="shared" si="26"/>
        <v>0.71084337349397586</v>
      </c>
      <c r="M155" s="33">
        <f t="shared" si="27"/>
        <v>0.36990595611285265</v>
      </c>
      <c r="N155" s="32">
        <v>0</v>
      </c>
      <c r="O155" s="31">
        <v>9.6999999999999993</v>
      </c>
      <c r="P155" s="32">
        <v>3</v>
      </c>
      <c r="Q155" s="32">
        <v>4</v>
      </c>
      <c r="R155" s="13">
        <v>107</v>
      </c>
      <c r="S155" s="13">
        <v>57</v>
      </c>
      <c r="T155" s="32">
        <f t="shared" si="28"/>
        <v>73.650000000000006</v>
      </c>
      <c r="U155" s="13">
        <f t="shared" si="29"/>
        <v>50</v>
      </c>
      <c r="V155" s="13">
        <v>0</v>
      </c>
      <c r="W155" s="13">
        <v>0</v>
      </c>
      <c r="X155" s="13">
        <v>113</v>
      </c>
      <c r="Y155" s="13">
        <v>59</v>
      </c>
      <c r="Z155" s="32">
        <f t="shared" si="34"/>
        <v>76.981999999999999</v>
      </c>
      <c r="AA155" s="13">
        <f t="shared" si="30"/>
        <v>54</v>
      </c>
      <c r="AB155" s="13">
        <v>109</v>
      </c>
      <c r="AC155" s="13">
        <v>72</v>
      </c>
      <c r="AD155" s="32">
        <f t="shared" si="31"/>
        <v>84.320999999999998</v>
      </c>
      <c r="AE155" s="13">
        <f t="shared" si="32"/>
        <v>37</v>
      </c>
      <c r="AI155" s="31"/>
      <c r="AJ155" s="13">
        <v>64.275999999999996</v>
      </c>
      <c r="AK155" s="33">
        <f t="shared" si="36"/>
        <v>10.712666666666665</v>
      </c>
      <c r="AL155" s="13">
        <v>5</v>
      </c>
      <c r="AM155" s="13">
        <v>0</v>
      </c>
      <c r="AN155" s="34">
        <v>0</v>
      </c>
      <c r="AO155" s="33">
        <f t="shared" si="37"/>
        <v>2.3805925925925924</v>
      </c>
      <c r="AP155" s="13">
        <v>3.21</v>
      </c>
      <c r="AQ155" s="13">
        <v>0.63</v>
      </c>
      <c r="AR155" s="34">
        <v>0</v>
      </c>
      <c r="AS155" s="1">
        <v>1.51</v>
      </c>
      <c r="AT155" s="1">
        <v>0</v>
      </c>
      <c r="AU155" s="33">
        <v>1.4136363636363636</v>
      </c>
      <c r="AV155" s="13">
        <v>0.1</v>
      </c>
      <c r="AW155" s="31">
        <f>AV155*10</f>
        <v>1</v>
      </c>
      <c r="AX155" s="32"/>
      <c r="AY155" s="32">
        <v>141.27000000000001</v>
      </c>
      <c r="AZ155" s="31">
        <v>4.08</v>
      </c>
      <c r="BA155" s="32">
        <v>57.39</v>
      </c>
      <c r="BB155" s="31">
        <v>3.96</v>
      </c>
      <c r="BC155" s="32">
        <v>76.45</v>
      </c>
      <c r="BD155" s="32">
        <v>46.69</v>
      </c>
      <c r="BE155" s="32">
        <v>146.29</v>
      </c>
      <c r="BF155" s="32">
        <v>29.24</v>
      </c>
      <c r="BG155" s="32">
        <v>8.41</v>
      </c>
      <c r="BH155" s="32">
        <v>85.5</v>
      </c>
      <c r="BI155" s="32">
        <v>58</v>
      </c>
      <c r="BJ155" s="32">
        <v>73</v>
      </c>
      <c r="BK155" s="32">
        <v>27.5</v>
      </c>
      <c r="BL155" s="32">
        <v>-3.5</v>
      </c>
      <c r="BM155" s="32">
        <v>1.5</v>
      </c>
      <c r="BN155" s="32">
        <v>-1</v>
      </c>
      <c r="BO155" s="32">
        <v>90.5</v>
      </c>
      <c r="BP155" s="32">
        <v>61</v>
      </c>
      <c r="BQ155" s="32">
        <v>75.5</v>
      </c>
      <c r="BR155" s="32">
        <v>29.5</v>
      </c>
      <c r="BS155" s="32">
        <v>-4</v>
      </c>
      <c r="BT155" s="32">
        <v>-2</v>
      </c>
      <c r="BU155" s="32">
        <v>-1</v>
      </c>
      <c r="BV155" s="32">
        <v>98.5</v>
      </c>
      <c r="BW155" s="32">
        <v>60.5</v>
      </c>
      <c r="BX155" s="32">
        <v>76</v>
      </c>
      <c r="BY155" s="32">
        <v>38</v>
      </c>
      <c r="BZ155" s="32">
        <v>-9.5</v>
      </c>
      <c r="CA155" s="32">
        <v>-5.5</v>
      </c>
      <c r="CB155" s="32">
        <v>-2.5</v>
      </c>
      <c r="CC155" s="31">
        <v>6.3</v>
      </c>
      <c r="CD155" s="31">
        <v>4.9000000000000004</v>
      </c>
      <c r="CE155" s="56">
        <v>27.5</v>
      </c>
      <c r="CF155" s="32">
        <v>30.5</v>
      </c>
      <c r="CG155" s="32"/>
      <c r="CH155" s="32"/>
      <c r="CI155" s="32">
        <v>121.5</v>
      </c>
      <c r="CJ155" s="56">
        <v>85.5</v>
      </c>
      <c r="CK155" s="32">
        <v>82.5</v>
      </c>
      <c r="CL155" s="32">
        <v>136</v>
      </c>
      <c r="CM155" s="35">
        <v>8.7430000000000003</v>
      </c>
      <c r="CN155" s="35">
        <v>6.0910000000000002</v>
      </c>
      <c r="CO155" s="36">
        <v>79.48</v>
      </c>
    </row>
    <row r="156" spans="1:96" x14ac:dyDescent="0.25">
      <c r="A156" s="13" t="s">
        <v>290</v>
      </c>
      <c r="B156" s="13">
        <v>1</v>
      </c>
      <c r="C156" s="30">
        <v>33720</v>
      </c>
      <c r="D156" s="31">
        <v>12.79</v>
      </c>
      <c r="E156" s="31">
        <v>153.5</v>
      </c>
      <c r="F156" s="31">
        <v>38</v>
      </c>
      <c r="G156" s="31">
        <f t="shared" si="33"/>
        <v>16.12749206888137</v>
      </c>
      <c r="H156" s="32">
        <v>0</v>
      </c>
      <c r="I156" s="31">
        <v>60</v>
      </c>
      <c r="J156" s="32">
        <v>0</v>
      </c>
      <c r="K156" s="31">
        <v>76.5</v>
      </c>
      <c r="L156" s="33">
        <f t="shared" si="26"/>
        <v>0.78431372549019607</v>
      </c>
      <c r="M156" s="33">
        <f t="shared" si="27"/>
        <v>0.39087947882736157</v>
      </c>
      <c r="N156" s="32">
        <v>0</v>
      </c>
      <c r="O156" s="31">
        <v>9.1</v>
      </c>
      <c r="P156" s="32">
        <v>2</v>
      </c>
      <c r="Q156" s="32">
        <v>2</v>
      </c>
      <c r="R156" s="13">
        <v>109</v>
      </c>
      <c r="S156" s="13">
        <v>56</v>
      </c>
      <c r="T156" s="32">
        <f t="shared" si="28"/>
        <v>73.649000000000001</v>
      </c>
      <c r="U156" s="13">
        <f t="shared" si="29"/>
        <v>53</v>
      </c>
      <c r="V156" s="13">
        <v>0</v>
      </c>
      <c r="W156" s="13">
        <v>0</v>
      </c>
      <c r="X156" s="13">
        <v>106</v>
      </c>
      <c r="Y156" s="13">
        <v>54</v>
      </c>
      <c r="Z156" s="32">
        <f t="shared" si="34"/>
        <v>71.316000000000003</v>
      </c>
      <c r="AA156" s="13">
        <f t="shared" si="30"/>
        <v>52</v>
      </c>
      <c r="AB156" s="13">
        <v>104</v>
      </c>
      <c r="AC156" s="13">
        <v>63</v>
      </c>
      <c r="AD156" s="32">
        <f t="shared" si="31"/>
        <v>76.653000000000006</v>
      </c>
      <c r="AE156" s="13">
        <f t="shared" si="32"/>
        <v>41</v>
      </c>
      <c r="AF156" s="13">
        <v>9.9</v>
      </c>
      <c r="AG156" s="13">
        <v>81</v>
      </c>
      <c r="AH156" s="13">
        <v>46.8</v>
      </c>
      <c r="AI156" s="31">
        <f t="shared" si="35"/>
        <v>56.587999999999994</v>
      </c>
      <c r="AJ156" s="13">
        <v>53.06</v>
      </c>
      <c r="AK156" s="33">
        <f t="shared" si="36"/>
        <v>8.8433333333333337</v>
      </c>
      <c r="AL156" s="13">
        <v>4.8</v>
      </c>
      <c r="AM156" s="13">
        <v>0</v>
      </c>
      <c r="AN156" s="34">
        <v>0</v>
      </c>
      <c r="AO156" s="33">
        <f t="shared" si="37"/>
        <v>1.8865777777777777</v>
      </c>
      <c r="AP156" s="13">
        <v>4.18</v>
      </c>
      <c r="AQ156" s="13">
        <v>0.91</v>
      </c>
      <c r="AR156" s="34">
        <v>0</v>
      </c>
      <c r="AS156" s="1">
        <v>2.36</v>
      </c>
      <c r="AT156" s="1">
        <v>0</v>
      </c>
      <c r="AU156" s="33">
        <v>1.4063636363636363</v>
      </c>
      <c r="AV156" s="13" t="s">
        <v>62</v>
      </c>
      <c r="AW156" s="13" t="s">
        <v>62</v>
      </c>
      <c r="AX156" s="32">
        <v>0</v>
      </c>
      <c r="AY156" s="32">
        <v>140.97999999999999</v>
      </c>
      <c r="AZ156" s="31">
        <v>5.69</v>
      </c>
      <c r="BA156" s="32">
        <v>52.23</v>
      </c>
      <c r="BB156" s="31">
        <v>3.64</v>
      </c>
      <c r="BC156" s="32">
        <v>79.12</v>
      </c>
      <c r="BD156" s="32">
        <v>47.01</v>
      </c>
      <c r="BE156" s="32">
        <v>332.7</v>
      </c>
      <c r="BF156" s="32">
        <v>25.41</v>
      </c>
      <c r="BG156" s="32">
        <v>6.9</v>
      </c>
      <c r="BH156" s="32">
        <v>86.5</v>
      </c>
      <c r="BI156" s="32">
        <v>57</v>
      </c>
      <c r="BJ156" s="32">
        <v>70</v>
      </c>
      <c r="BK156" s="32">
        <v>29.5</v>
      </c>
      <c r="BL156" s="32">
        <v>-7.5</v>
      </c>
      <c r="BM156" s="32">
        <v>-7.5</v>
      </c>
      <c r="BN156" s="32">
        <v>-2.5</v>
      </c>
      <c r="BO156" s="32">
        <v>84.5</v>
      </c>
      <c r="BP156" s="32">
        <v>55</v>
      </c>
      <c r="BQ156" s="32">
        <v>69</v>
      </c>
      <c r="BR156" s="32">
        <v>29.5</v>
      </c>
      <c r="BS156" s="32">
        <v>0</v>
      </c>
      <c r="BT156" s="32">
        <v>-4.5</v>
      </c>
      <c r="BU156" s="32">
        <v>0</v>
      </c>
      <c r="BV156" s="32">
        <v>91</v>
      </c>
      <c r="BW156" s="32">
        <v>55</v>
      </c>
      <c r="BX156" s="32">
        <v>69</v>
      </c>
      <c r="BY156" s="32">
        <v>36</v>
      </c>
      <c r="BZ156" s="32">
        <v>-5</v>
      </c>
      <c r="CA156" s="32">
        <v>-11</v>
      </c>
      <c r="CB156" s="32">
        <v>-2</v>
      </c>
      <c r="CC156" s="31">
        <v>7.8</v>
      </c>
      <c r="CD156" s="31">
        <v>5.0999999999999996</v>
      </c>
      <c r="CE156" s="56">
        <v>29.5</v>
      </c>
      <c r="CF156" s="32">
        <v>30</v>
      </c>
      <c r="CG156" s="32"/>
      <c r="CH156" s="32"/>
      <c r="CI156" s="32">
        <v>142</v>
      </c>
      <c r="CJ156" s="56">
        <v>74.5</v>
      </c>
      <c r="CK156" s="32">
        <v>63</v>
      </c>
      <c r="CL156" s="32">
        <v>135.5</v>
      </c>
      <c r="CM156" s="35">
        <v>5.1459999999999999</v>
      </c>
      <c r="CN156" s="35">
        <v>3.96</v>
      </c>
      <c r="CO156" s="36">
        <v>62.755000000000003</v>
      </c>
    </row>
    <row r="157" spans="1:96" x14ac:dyDescent="0.25">
      <c r="A157" s="13" t="s">
        <v>291</v>
      </c>
      <c r="B157" s="13">
        <v>1</v>
      </c>
      <c r="C157" s="30">
        <v>33666</v>
      </c>
      <c r="D157" s="31">
        <v>12.94</v>
      </c>
      <c r="E157" s="31">
        <v>158.4</v>
      </c>
      <c r="F157" s="31">
        <v>53.5</v>
      </c>
      <c r="G157" s="31">
        <f t="shared" si="33"/>
        <v>21.322760432608916</v>
      </c>
      <c r="H157" s="32">
        <v>0</v>
      </c>
      <c r="I157" s="31">
        <v>72.400000000000006</v>
      </c>
      <c r="J157" s="32">
        <v>2</v>
      </c>
      <c r="K157" s="31">
        <v>88</v>
      </c>
      <c r="L157" s="33">
        <f t="shared" si="26"/>
        <v>0.82272727272727275</v>
      </c>
      <c r="M157" s="33">
        <f t="shared" si="27"/>
        <v>0.45707070707070707</v>
      </c>
      <c r="N157" s="32">
        <v>0</v>
      </c>
      <c r="O157" s="31">
        <v>11</v>
      </c>
      <c r="P157" s="32">
        <v>2</v>
      </c>
      <c r="Q157" s="32">
        <v>3</v>
      </c>
      <c r="R157" s="13">
        <v>107</v>
      </c>
      <c r="S157" s="13">
        <v>65</v>
      </c>
      <c r="T157" s="32">
        <f t="shared" si="28"/>
        <v>78.986000000000004</v>
      </c>
      <c r="U157" s="13">
        <f t="shared" si="29"/>
        <v>42</v>
      </c>
      <c r="V157" s="13">
        <v>0</v>
      </c>
      <c r="W157" s="13">
        <v>0</v>
      </c>
      <c r="X157" s="13">
        <v>103</v>
      </c>
      <c r="Y157" s="13">
        <v>67</v>
      </c>
      <c r="Z157" s="32">
        <f t="shared" si="34"/>
        <v>78.988</v>
      </c>
      <c r="AA157" s="13">
        <f t="shared" si="30"/>
        <v>36</v>
      </c>
      <c r="AB157" s="13">
        <v>103</v>
      </c>
      <c r="AC157" s="13">
        <v>82</v>
      </c>
      <c r="AD157" s="32">
        <f t="shared" si="31"/>
        <v>88.992999999999995</v>
      </c>
      <c r="AE157" s="13">
        <f t="shared" si="32"/>
        <v>21</v>
      </c>
      <c r="AF157" s="13">
        <v>9</v>
      </c>
      <c r="AG157" s="13">
        <v>72</v>
      </c>
      <c r="AH157" s="13">
        <v>43.3</v>
      </c>
      <c r="AI157" s="31">
        <f t="shared" si="35"/>
        <v>52.256500000000003</v>
      </c>
      <c r="AJ157" s="13">
        <v>47.369</v>
      </c>
      <c r="AK157" s="33">
        <f t="shared" si="36"/>
        <v>7.8948333333333336</v>
      </c>
      <c r="AL157" s="13">
        <v>4.2</v>
      </c>
      <c r="AM157" s="13">
        <v>0</v>
      </c>
      <c r="AN157" s="34">
        <v>0</v>
      </c>
      <c r="AO157" s="33">
        <f t="shared" si="37"/>
        <v>1.4737022222222225</v>
      </c>
      <c r="AP157" s="13">
        <v>2.66</v>
      </c>
      <c r="AQ157" s="13">
        <v>1.08</v>
      </c>
      <c r="AR157" s="34">
        <v>0</v>
      </c>
      <c r="AS157" s="1">
        <v>1.85</v>
      </c>
      <c r="AT157" s="1">
        <v>0</v>
      </c>
      <c r="AU157" s="33">
        <v>0.31909090909090915</v>
      </c>
      <c r="AV157" s="13" t="s">
        <v>62</v>
      </c>
      <c r="AW157" s="13" t="s">
        <v>62</v>
      </c>
      <c r="AX157" s="32">
        <v>0</v>
      </c>
      <c r="AY157" s="32">
        <v>139.19</v>
      </c>
      <c r="AZ157" s="31">
        <v>5.2</v>
      </c>
      <c r="BA157" s="32">
        <v>55.4</v>
      </c>
      <c r="BB157" s="31">
        <v>3.02</v>
      </c>
      <c r="BC157" s="32">
        <v>69.39</v>
      </c>
      <c r="BD157" s="32">
        <v>41.73</v>
      </c>
      <c r="BE157" s="32">
        <v>146.30000000000001</v>
      </c>
      <c r="BF157" s="32">
        <v>19.440000000000001</v>
      </c>
      <c r="BG157" s="32">
        <v>7.96</v>
      </c>
      <c r="BH157" s="32">
        <v>91</v>
      </c>
      <c r="BI157" s="32">
        <v>66</v>
      </c>
      <c r="BJ157" s="32">
        <v>79</v>
      </c>
      <c r="BK157" s="32">
        <v>25</v>
      </c>
      <c r="BL157" s="32">
        <v>8</v>
      </c>
      <c r="BM157" s="32">
        <v>3.5</v>
      </c>
      <c r="BN157" s="32">
        <v>2</v>
      </c>
      <c r="BO157" s="32">
        <v>88.5</v>
      </c>
      <c r="BP157" s="32">
        <v>67.5</v>
      </c>
      <c r="BQ157" s="32">
        <v>78</v>
      </c>
      <c r="BR157" s="32">
        <v>21</v>
      </c>
      <c r="BS157" s="32">
        <v>4</v>
      </c>
      <c r="BT157" s="32">
        <v>-4</v>
      </c>
      <c r="BU157" s="32">
        <v>1</v>
      </c>
      <c r="BV157" s="32">
        <v>94.5</v>
      </c>
      <c r="BW157" s="32">
        <v>67.5</v>
      </c>
      <c r="BX157" s="32">
        <v>76</v>
      </c>
      <c r="BY157" s="32">
        <v>27</v>
      </c>
      <c r="BZ157" s="32">
        <v>-15</v>
      </c>
      <c r="CA157" s="32">
        <v>-24</v>
      </c>
      <c r="CB157" s="32">
        <v>-3.5</v>
      </c>
      <c r="CC157" s="31">
        <v>7.8</v>
      </c>
      <c r="CD157" s="31">
        <v>4.5999999999999996</v>
      </c>
      <c r="CE157" s="56">
        <v>22.5</v>
      </c>
      <c r="CF157" s="32">
        <v>22.5</v>
      </c>
      <c r="CG157" s="32"/>
      <c r="CH157" s="32"/>
      <c r="CI157" s="32">
        <v>150.5</v>
      </c>
      <c r="CJ157" s="56">
        <v>64.5</v>
      </c>
      <c r="CK157" s="32">
        <v>58</v>
      </c>
      <c r="CL157" s="32">
        <v>182</v>
      </c>
      <c r="CM157" s="35">
        <v>4.2350000000000003</v>
      </c>
      <c r="CN157" s="35">
        <v>2.7559999999999998</v>
      </c>
      <c r="CO157" s="36">
        <v>55.726999999999997</v>
      </c>
    </row>
    <row r="158" spans="1:96" x14ac:dyDescent="0.25">
      <c r="A158" s="13" t="s">
        <v>292</v>
      </c>
      <c r="B158" s="13">
        <v>1</v>
      </c>
      <c r="C158" s="30">
        <v>34116</v>
      </c>
      <c r="D158" s="31">
        <v>11.69</v>
      </c>
      <c r="E158" s="31">
        <v>148.30000000000001</v>
      </c>
      <c r="F158" s="31">
        <v>38.5</v>
      </c>
      <c r="G158" s="31">
        <f t="shared" si="33"/>
        <v>17.505657510222619</v>
      </c>
      <c r="H158" s="32">
        <v>0</v>
      </c>
      <c r="I158" s="31">
        <v>64</v>
      </c>
      <c r="J158" s="32">
        <v>1</v>
      </c>
      <c r="K158" s="31">
        <v>77.5</v>
      </c>
      <c r="L158" s="33">
        <f t="shared" si="26"/>
        <v>0.82580645161290323</v>
      </c>
      <c r="M158" s="33">
        <f t="shared" si="27"/>
        <v>0.43155765340525959</v>
      </c>
      <c r="N158" s="32">
        <v>0</v>
      </c>
      <c r="O158" s="31">
        <v>10.8</v>
      </c>
      <c r="P158" s="32">
        <v>2</v>
      </c>
      <c r="Q158" s="32">
        <v>3</v>
      </c>
      <c r="R158" s="13">
        <v>114</v>
      </c>
      <c r="S158" s="13">
        <v>69</v>
      </c>
      <c r="T158" s="32">
        <f t="shared" si="28"/>
        <v>83.984999999999999</v>
      </c>
      <c r="U158" s="13">
        <f t="shared" si="29"/>
        <v>45</v>
      </c>
      <c r="V158" s="13">
        <v>0</v>
      </c>
      <c r="W158" s="13">
        <v>1</v>
      </c>
      <c r="X158" s="13">
        <v>110</v>
      </c>
      <c r="Y158" s="13">
        <v>62</v>
      </c>
      <c r="Z158" s="32">
        <f t="shared" si="34"/>
        <v>77.984000000000009</v>
      </c>
      <c r="AA158" s="13">
        <f t="shared" si="30"/>
        <v>48</v>
      </c>
      <c r="AB158" s="13">
        <v>105</v>
      </c>
      <c r="AC158" s="13">
        <v>61</v>
      </c>
      <c r="AD158" s="32">
        <f t="shared" si="31"/>
        <v>75.652000000000001</v>
      </c>
      <c r="AE158" s="13">
        <f t="shared" si="32"/>
        <v>44</v>
      </c>
      <c r="AF158" s="13">
        <v>5</v>
      </c>
      <c r="AG158" s="13">
        <v>32</v>
      </c>
      <c r="AH158" s="13">
        <v>29.5</v>
      </c>
      <c r="AI158" s="31">
        <f t="shared" si="35"/>
        <v>49.531500000000001</v>
      </c>
      <c r="AJ158" s="13">
        <v>49.750999999999998</v>
      </c>
      <c r="AK158" s="33">
        <f t="shared" si="36"/>
        <v>8.2918333333333329</v>
      </c>
      <c r="AL158" s="13">
        <v>5.3</v>
      </c>
      <c r="AM158" s="13">
        <v>0</v>
      </c>
      <c r="AN158" s="34">
        <v>0</v>
      </c>
      <c r="AO158" s="33">
        <f t="shared" si="37"/>
        <v>1.9531874074074072</v>
      </c>
      <c r="AP158" s="13">
        <v>3.55</v>
      </c>
      <c r="AQ158" s="13">
        <v>0.86</v>
      </c>
      <c r="AR158" s="34">
        <v>0</v>
      </c>
      <c r="AS158" s="1">
        <v>1.49</v>
      </c>
      <c r="AT158" s="1">
        <v>0</v>
      </c>
      <c r="AU158" s="33">
        <v>1.6690909090909087</v>
      </c>
      <c r="AV158" s="13" t="s">
        <v>62</v>
      </c>
      <c r="AW158" s="13" t="s">
        <v>62</v>
      </c>
      <c r="AX158" s="32">
        <v>0</v>
      </c>
      <c r="AY158" s="32">
        <v>140.37</v>
      </c>
      <c r="AZ158" s="31">
        <v>5.96</v>
      </c>
      <c r="BA158" s="32">
        <v>52.25</v>
      </c>
      <c r="BB158" s="31">
        <v>5.34</v>
      </c>
      <c r="BC158" s="32">
        <v>79.38</v>
      </c>
      <c r="BD158" s="32">
        <v>45.12</v>
      </c>
      <c r="BE158" s="32">
        <v>148.81</v>
      </c>
      <c r="BF158" s="32">
        <v>24.22</v>
      </c>
      <c r="BG158" s="32">
        <v>6.68</v>
      </c>
      <c r="BH158" s="32">
        <v>94.5</v>
      </c>
      <c r="BI158" s="32">
        <v>69.5</v>
      </c>
      <c r="BJ158" s="32">
        <v>81</v>
      </c>
      <c r="BK158" s="32">
        <v>25</v>
      </c>
      <c r="BL158" s="32">
        <v>-17.5</v>
      </c>
      <c r="BM158" s="32">
        <v>-10.5</v>
      </c>
      <c r="BN158" s="32">
        <v>-4.5</v>
      </c>
      <c r="BO158" s="32">
        <v>90</v>
      </c>
      <c r="BP158" s="32">
        <v>62.5</v>
      </c>
      <c r="BQ158" s="32">
        <v>75.5</v>
      </c>
      <c r="BR158" s="32">
        <v>27.5</v>
      </c>
      <c r="BS158" s="32">
        <v>3</v>
      </c>
      <c r="BT158" s="32">
        <v>3.5</v>
      </c>
      <c r="BU158" s="32">
        <v>0.5</v>
      </c>
      <c r="BV158" s="32">
        <v>97</v>
      </c>
      <c r="BW158" s="32">
        <v>62.5</v>
      </c>
      <c r="BX158" s="32">
        <v>76</v>
      </c>
      <c r="BY158" s="32">
        <v>34.5</v>
      </c>
      <c r="BZ158" s="32">
        <v>-5.5</v>
      </c>
      <c r="CA158" s="32">
        <v>-5</v>
      </c>
      <c r="CB158" s="32">
        <v>-1.5</v>
      </c>
      <c r="CC158" s="31">
        <v>7.5</v>
      </c>
      <c r="CD158" s="31">
        <v>4.7</v>
      </c>
      <c r="CE158" s="56">
        <v>25</v>
      </c>
      <c r="CF158" s="32">
        <v>28.5</v>
      </c>
      <c r="CG158" s="32"/>
      <c r="CH158" s="32"/>
      <c r="CI158" s="32">
        <v>137.5</v>
      </c>
      <c r="CJ158" s="56">
        <v>88.5</v>
      </c>
      <c r="CK158" s="32">
        <v>76.5</v>
      </c>
      <c r="CL158" s="32">
        <v>125</v>
      </c>
      <c r="CM158" s="35">
        <v>6.0570000000000004</v>
      </c>
      <c r="CN158" s="35">
        <v>4.7450000000000001</v>
      </c>
      <c r="CO158" s="36">
        <v>56.604999999999997</v>
      </c>
    </row>
    <row r="159" spans="1:96" x14ac:dyDescent="0.25">
      <c r="A159" s="13" t="s">
        <v>293</v>
      </c>
      <c r="B159" s="13">
        <v>1</v>
      </c>
      <c r="C159" s="30">
        <v>33261</v>
      </c>
      <c r="D159" s="31">
        <v>14.05</v>
      </c>
      <c r="E159" s="31">
        <v>158.19999999999999</v>
      </c>
      <c r="F159" s="31">
        <v>51.3</v>
      </c>
      <c r="G159" s="31">
        <f t="shared" si="33"/>
        <v>20.497665743405985</v>
      </c>
      <c r="H159" s="32">
        <v>0</v>
      </c>
      <c r="I159" s="31">
        <v>69.5</v>
      </c>
      <c r="J159" s="32">
        <v>1</v>
      </c>
      <c r="K159" s="31">
        <v>91.4</v>
      </c>
      <c r="L159" s="33">
        <f t="shared" si="26"/>
        <v>0.76039387308533912</v>
      </c>
      <c r="M159" s="33">
        <f t="shared" si="27"/>
        <v>0.43931731984829331</v>
      </c>
      <c r="N159" s="32">
        <v>0</v>
      </c>
      <c r="O159" s="31">
        <v>18.3</v>
      </c>
      <c r="P159" s="32">
        <v>5</v>
      </c>
      <c r="Q159" s="32">
        <v>4</v>
      </c>
      <c r="R159" s="13">
        <v>105</v>
      </c>
      <c r="S159" s="13">
        <v>75</v>
      </c>
      <c r="T159" s="32">
        <f t="shared" si="28"/>
        <v>84.99</v>
      </c>
      <c r="U159" s="13">
        <f t="shared" si="29"/>
        <v>30</v>
      </c>
      <c r="V159" s="13">
        <v>0</v>
      </c>
      <c r="W159" s="13">
        <v>2</v>
      </c>
      <c r="X159" s="13">
        <v>103</v>
      </c>
      <c r="Y159" s="13">
        <v>71</v>
      </c>
      <c r="Z159" s="32">
        <f t="shared" si="34"/>
        <v>81.656000000000006</v>
      </c>
      <c r="AA159" s="13">
        <f t="shared" si="30"/>
        <v>32</v>
      </c>
      <c r="AB159" s="13">
        <v>110</v>
      </c>
      <c r="AC159" s="13">
        <v>85</v>
      </c>
      <c r="AD159" s="32">
        <f t="shared" si="31"/>
        <v>93.325000000000003</v>
      </c>
      <c r="AE159" s="13">
        <f t="shared" si="32"/>
        <v>25</v>
      </c>
      <c r="AF159" s="13">
        <v>4.0999999999999996</v>
      </c>
      <c r="AG159" s="13">
        <v>24</v>
      </c>
      <c r="AH159" s="13">
        <v>26.8</v>
      </c>
      <c r="AI159" s="31">
        <f t="shared" si="35"/>
        <v>45.873900000000006</v>
      </c>
      <c r="AJ159" s="13">
        <v>64.364000000000004</v>
      </c>
      <c r="AK159" s="33">
        <f t="shared" si="36"/>
        <v>10.727333333333334</v>
      </c>
      <c r="AL159" s="13">
        <v>5.4</v>
      </c>
      <c r="AM159" s="13">
        <v>0</v>
      </c>
      <c r="AN159" s="34">
        <v>0</v>
      </c>
      <c r="AO159" s="33">
        <f t="shared" si="37"/>
        <v>2.5745600000000004</v>
      </c>
      <c r="AP159" s="13">
        <v>4.58</v>
      </c>
      <c r="AQ159" s="13">
        <v>0.62</v>
      </c>
      <c r="AR159" s="34">
        <v>0</v>
      </c>
      <c r="AT159" s="34"/>
      <c r="AU159" s="33"/>
      <c r="AV159" s="8">
        <v>10.9</v>
      </c>
      <c r="AW159" s="31">
        <f>AV159*10</f>
        <v>109</v>
      </c>
      <c r="AX159" s="32">
        <v>2</v>
      </c>
      <c r="AY159" s="32">
        <v>137.24</v>
      </c>
      <c r="AZ159" s="31">
        <v>4.68</v>
      </c>
      <c r="BA159" s="32">
        <v>49.18</v>
      </c>
      <c r="BB159" s="31">
        <v>3.97</v>
      </c>
      <c r="BC159" s="32">
        <v>73.58</v>
      </c>
      <c r="BD159" s="32">
        <v>46.14</v>
      </c>
      <c r="BE159" s="32">
        <v>146.97999999999999</v>
      </c>
      <c r="BF159" s="32">
        <v>34.43</v>
      </c>
      <c r="BG159" s="32">
        <v>11.12</v>
      </c>
      <c r="BH159" s="32">
        <v>92</v>
      </c>
      <c r="BI159" s="32">
        <v>76</v>
      </c>
      <c r="BJ159" s="32">
        <v>84</v>
      </c>
      <c r="BK159" s="32">
        <v>16</v>
      </c>
      <c r="BL159" s="32">
        <v>3.5</v>
      </c>
      <c r="BM159" s="32">
        <v>2.5</v>
      </c>
      <c r="BN159" s="32">
        <v>0.5</v>
      </c>
      <c r="BO159" s="32">
        <v>90.5</v>
      </c>
      <c r="BP159" s="32">
        <v>72</v>
      </c>
      <c r="BQ159" s="32">
        <v>81</v>
      </c>
      <c r="BR159" s="32">
        <v>18.5</v>
      </c>
      <c r="BS159" s="32">
        <v>2.5</v>
      </c>
      <c r="BT159" s="32">
        <v>-1.5</v>
      </c>
      <c r="BU159" s="32">
        <v>0.5</v>
      </c>
      <c r="BV159" s="32">
        <v>93</v>
      </c>
      <c r="BW159" s="32">
        <v>72</v>
      </c>
      <c r="BX159" s="32">
        <v>81</v>
      </c>
      <c r="BY159" s="32">
        <v>21</v>
      </c>
      <c r="BZ159" s="32">
        <v>11</v>
      </c>
      <c r="CA159" s="32">
        <v>8</v>
      </c>
      <c r="CB159" s="32">
        <v>2</v>
      </c>
      <c r="CC159" s="31">
        <v>8.1</v>
      </c>
      <c r="CD159" s="31">
        <v>5.6</v>
      </c>
      <c r="CE159" s="56">
        <v>16</v>
      </c>
      <c r="CF159" s="32">
        <v>17</v>
      </c>
      <c r="CG159" s="32"/>
      <c r="CH159" s="32"/>
      <c r="CI159" s="32">
        <v>126.5</v>
      </c>
      <c r="CJ159" s="56">
        <v>73</v>
      </c>
      <c r="CK159" s="32">
        <v>68.5</v>
      </c>
      <c r="CL159" s="32">
        <v>178</v>
      </c>
      <c r="CM159" s="35">
        <v>7.4160000000000004</v>
      </c>
      <c r="CN159" s="35">
        <v>4.944</v>
      </c>
      <c r="CO159" s="36">
        <v>81.498999999999995</v>
      </c>
    </row>
    <row r="160" spans="1:96" x14ac:dyDescent="0.25">
      <c r="A160" s="13" t="s">
        <v>294</v>
      </c>
      <c r="B160" s="13">
        <v>1</v>
      </c>
      <c r="C160" s="30">
        <v>33258</v>
      </c>
      <c r="D160" s="31">
        <v>14.06</v>
      </c>
      <c r="E160" s="31">
        <v>164.3</v>
      </c>
      <c r="F160" s="31">
        <v>48.3</v>
      </c>
      <c r="G160" s="31">
        <f t="shared" si="33"/>
        <v>17.892540292481907</v>
      </c>
      <c r="H160" s="32">
        <v>0</v>
      </c>
      <c r="I160" s="31">
        <v>66</v>
      </c>
      <c r="J160" s="32">
        <v>0</v>
      </c>
      <c r="K160" s="31">
        <v>89.5</v>
      </c>
      <c r="L160" s="33">
        <f t="shared" si="26"/>
        <v>0.73743016759776536</v>
      </c>
      <c r="M160" s="33">
        <f t="shared" si="27"/>
        <v>0.40170419963481435</v>
      </c>
      <c r="N160" s="32">
        <v>0</v>
      </c>
      <c r="O160" s="31">
        <v>15.6</v>
      </c>
      <c r="P160" s="32">
        <v>2</v>
      </c>
      <c r="Q160" s="32">
        <v>5</v>
      </c>
      <c r="R160" s="13">
        <v>109</v>
      </c>
      <c r="S160" s="13">
        <v>68</v>
      </c>
      <c r="T160" s="32">
        <f t="shared" si="28"/>
        <v>81.653000000000006</v>
      </c>
      <c r="U160" s="13">
        <f t="shared" si="29"/>
        <v>41</v>
      </c>
      <c r="V160" s="13">
        <v>0</v>
      </c>
      <c r="W160" s="13">
        <v>0</v>
      </c>
      <c r="X160" s="13">
        <v>107</v>
      </c>
      <c r="Y160" s="13">
        <v>65</v>
      </c>
      <c r="Z160" s="32">
        <f t="shared" si="34"/>
        <v>78.986000000000004</v>
      </c>
      <c r="AA160" s="13">
        <f t="shared" si="30"/>
        <v>42</v>
      </c>
      <c r="AB160" s="13">
        <v>106</v>
      </c>
      <c r="AC160" s="13">
        <v>71</v>
      </c>
      <c r="AD160" s="32">
        <f t="shared" si="31"/>
        <v>82.655000000000001</v>
      </c>
      <c r="AE160" s="13">
        <f t="shared" si="32"/>
        <v>35</v>
      </c>
      <c r="AF160" s="13">
        <v>3.9</v>
      </c>
      <c r="AG160" s="13">
        <v>25</v>
      </c>
      <c r="AH160" s="13">
        <v>26.8</v>
      </c>
      <c r="AI160" s="31">
        <f t="shared" si="35"/>
        <v>46.606899999999996</v>
      </c>
      <c r="AJ160" s="13">
        <v>45.268000000000001</v>
      </c>
      <c r="AK160" s="33">
        <f t="shared" si="36"/>
        <v>7.5446666666666671</v>
      </c>
      <c r="AL160" s="13">
        <v>4.8</v>
      </c>
      <c r="AM160" s="13">
        <v>0</v>
      </c>
      <c r="AN160" s="34">
        <v>0</v>
      </c>
      <c r="AO160" s="33">
        <f t="shared" si="37"/>
        <v>1.6095288888888888</v>
      </c>
      <c r="AP160" s="13">
        <v>5.45</v>
      </c>
      <c r="AQ160" s="13">
        <v>0.87</v>
      </c>
      <c r="AR160" s="34">
        <v>0</v>
      </c>
      <c r="AS160" s="1">
        <v>1.68</v>
      </c>
      <c r="AT160" s="1">
        <v>0</v>
      </c>
      <c r="AU160" s="33">
        <v>3.374545454545455</v>
      </c>
      <c r="AV160" s="13" t="s">
        <v>62</v>
      </c>
      <c r="AW160" s="13" t="s">
        <v>62</v>
      </c>
      <c r="AX160" s="32">
        <v>0</v>
      </c>
      <c r="AY160" s="32">
        <v>141.11000000000001</v>
      </c>
      <c r="AZ160" s="31">
        <v>4.71</v>
      </c>
      <c r="BA160" s="32">
        <v>71.12</v>
      </c>
      <c r="BB160" s="31">
        <v>3.86</v>
      </c>
      <c r="BC160" s="32">
        <v>83.88</v>
      </c>
      <c r="BD160" s="32">
        <v>52.36</v>
      </c>
      <c r="BE160" s="32">
        <v>117.8</v>
      </c>
      <c r="BF160" s="32">
        <v>19.73</v>
      </c>
      <c r="BG160" s="32">
        <v>10.06</v>
      </c>
      <c r="BH160" s="32">
        <v>97.5</v>
      </c>
      <c r="BI160" s="32">
        <v>69</v>
      </c>
      <c r="BJ160" s="32">
        <v>81.5</v>
      </c>
      <c r="BK160" s="32">
        <v>28.5</v>
      </c>
      <c r="BL160" s="32">
        <v>21</v>
      </c>
      <c r="BM160" s="32">
        <v>14.5</v>
      </c>
      <c r="BN160" s="32">
        <v>6</v>
      </c>
      <c r="BO160" s="32">
        <v>93.5</v>
      </c>
      <c r="BP160" s="32">
        <v>65.5</v>
      </c>
      <c r="BQ160" s="32">
        <v>78</v>
      </c>
      <c r="BR160" s="32">
        <v>28</v>
      </c>
      <c r="BS160" s="32">
        <v>15</v>
      </c>
      <c r="BT160" s="32">
        <v>7.5</v>
      </c>
      <c r="BU160" s="32">
        <v>4</v>
      </c>
      <c r="BV160" s="32">
        <v>97</v>
      </c>
      <c r="BW160" s="32">
        <v>65.5</v>
      </c>
      <c r="BX160" s="32">
        <v>77</v>
      </c>
      <c r="BY160" s="32">
        <v>31.5</v>
      </c>
      <c r="BZ160" s="32">
        <v>15.5</v>
      </c>
      <c r="CA160" s="32">
        <v>7</v>
      </c>
      <c r="CB160" s="32">
        <v>5</v>
      </c>
      <c r="CC160" s="31">
        <v>9.3000000000000007</v>
      </c>
      <c r="CD160" s="31">
        <v>4.3</v>
      </c>
      <c r="CE160" s="56">
        <v>22</v>
      </c>
      <c r="CF160" s="32">
        <v>26</v>
      </c>
      <c r="CG160" s="32"/>
      <c r="CH160" s="32"/>
      <c r="CI160" s="32">
        <v>152</v>
      </c>
      <c r="CJ160" s="56">
        <v>61</v>
      </c>
      <c r="CK160" s="32">
        <v>58</v>
      </c>
      <c r="CL160" s="32">
        <v>166.5</v>
      </c>
      <c r="CM160" s="35">
        <v>6.3710000000000004</v>
      </c>
      <c r="CN160" s="35">
        <v>4.242</v>
      </c>
      <c r="CO160" s="36">
        <v>61.26</v>
      </c>
      <c r="CP160" s="53"/>
      <c r="CQ160" s="53"/>
      <c r="CR160" s="53"/>
    </row>
    <row r="161" spans="1:93" x14ac:dyDescent="0.25">
      <c r="A161" s="13" t="s">
        <v>295</v>
      </c>
      <c r="B161" s="13">
        <v>1</v>
      </c>
      <c r="C161" s="30">
        <v>33285</v>
      </c>
      <c r="D161" s="31">
        <v>13.98</v>
      </c>
      <c r="E161" s="31">
        <v>156.1</v>
      </c>
      <c r="F161" s="31">
        <v>40.5</v>
      </c>
      <c r="G161" s="31">
        <f t="shared" si="33"/>
        <v>16.620696419491605</v>
      </c>
      <c r="H161" s="32">
        <v>0</v>
      </c>
      <c r="I161" s="31">
        <v>59.5</v>
      </c>
      <c r="J161" s="32">
        <v>0</v>
      </c>
      <c r="K161" s="31">
        <v>83</v>
      </c>
      <c r="L161" s="33">
        <f t="shared" si="26"/>
        <v>0.7168674698795181</v>
      </c>
      <c r="M161" s="33">
        <f t="shared" si="27"/>
        <v>0.3811659192825112</v>
      </c>
      <c r="N161" s="32">
        <v>0</v>
      </c>
      <c r="O161" s="31">
        <v>10.5</v>
      </c>
      <c r="P161" s="32">
        <v>3</v>
      </c>
      <c r="Q161" s="32">
        <v>4</v>
      </c>
      <c r="R161" s="13">
        <v>110</v>
      </c>
      <c r="S161" s="13">
        <v>73</v>
      </c>
      <c r="T161" s="32">
        <f t="shared" si="28"/>
        <v>85.320999999999998</v>
      </c>
      <c r="U161" s="13">
        <f t="shared" si="29"/>
        <v>37</v>
      </c>
      <c r="V161" s="13">
        <v>0</v>
      </c>
      <c r="W161" s="13">
        <v>1</v>
      </c>
      <c r="X161" s="13">
        <v>110</v>
      </c>
      <c r="Y161" s="13">
        <v>73</v>
      </c>
      <c r="Z161" s="32">
        <f t="shared" si="34"/>
        <v>85.320999999999998</v>
      </c>
      <c r="AA161" s="13">
        <f t="shared" si="30"/>
        <v>37</v>
      </c>
      <c r="AB161" s="13">
        <v>108</v>
      </c>
      <c r="AC161" s="13">
        <v>75</v>
      </c>
      <c r="AD161" s="32">
        <f t="shared" si="31"/>
        <v>85.989000000000004</v>
      </c>
      <c r="AE161" s="13">
        <f t="shared" si="32"/>
        <v>33</v>
      </c>
      <c r="AF161" s="13">
        <v>4.0999999999999996</v>
      </c>
      <c r="AG161" s="13">
        <v>24</v>
      </c>
      <c r="AH161" s="13">
        <v>26.8</v>
      </c>
      <c r="AI161" s="31">
        <f t="shared" si="35"/>
        <v>48.001500000000007</v>
      </c>
      <c r="AJ161" s="13">
        <v>48.582000000000001</v>
      </c>
      <c r="AK161" s="33">
        <f t="shared" si="36"/>
        <v>8.0969999999999995</v>
      </c>
      <c r="AL161" s="13">
        <v>4.9000000000000004</v>
      </c>
      <c r="AM161" s="13">
        <v>0</v>
      </c>
      <c r="AN161" s="34">
        <v>0</v>
      </c>
      <c r="AO161" s="33">
        <f t="shared" si="37"/>
        <v>1.7633466666666666</v>
      </c>
      <c r="AP161" s="13">
        <v>4.41</v>
      </c>
      <c r="AQ161" s="13">
        <v>0.74</v>
      </c>
      <c r="AR161" s="34">
        <v>0</v>
      </c>
      <c r="AS161" s="1">
        <v>1.91</v>
      </c>
      <c r="AT161" s="1">
        <v>0</v>
      </c>
      <c r="AU161" s="33">
        <v>2.1636363636363636</v>
      </c>
      <c r="AV161" s="8">
        <v>3.7</v>
      </c>
      <c r="AW161" s="31">
        <f>AV161*10</f>
        <v>37</v>
      </c>
      <c r="AX161" s="32">
        <v>2</v>
      </c>
      <c r="AY161" s="32">
        <v>142.08000000000001</v>
      </c>
      <c r="AZ161" s="31">
        <v>4.78</v>
      </c>
      <c r="BA161" s="32">
        <v>58.18</v>
      </c>
      <c r="BB161" s="31">
        <v>3.45</v>
      </c>
      <c r="BC161" s="32">
        <v>98.46</v>
      </c>
      <c r="BD161" s="32">
        <v>52.36</v>
      </c>
      <c r="BE161" s="32">
        <v>142.72</v>
      </c>
      <c r="BF161" s="32">
        <v>12.68</v>
      </c>
      <c r="BG161" s="32">
        <v>8.4</v>
      </c>
      <c r="BH161" s="32">
        <v>94</v>
      </c>
      <c r="BI161" s="32">
        <v>74.5</v>
      </c>
      <c r="BJ161" s="32">
        <v>84.5</v>
      </c>
      <c r="BK161" s="32">
        <v>19.5</v>
      </c>
      <c r="BL161" s="32">
        <v>-10</v>
      </c>
      <c r="BM161" s="32">
        <v>2</v>
      </c>
      <c r="BN161" s="32">
        <v>-2</v>
      </c>
      <c r="BO161" s="32">
        <v>95.5</v>
      </c>
      <c r="BP161" s="32">
        <v>74.5</v>
      </c>
      <c r="BQ161" s="32">
        <v>85.5</v>
      </c>
      <c r="BR161" s="32">
        <v>21</v>
      </c>
      <c r="BS161" s="32">
        <v>1</v>
      </c>
      <c r="BT161" s="32">
        <v>11</v>
      </c>
      <c r="BU161" s="32">
        <v>0</v>
      </c>
      <c r="BV161" s="32">
        <v>102</v>
      </c>
      <c r="BW161" s="32">
        <v>74.5</v>
      </c>
      <c r="BX161" s="32">
        <v>87</v>
      </c>
      <c r="BY161" s="32">
        <v>27.5</v>
      </c>
      <c r="BZ161" s="32">
        <v>-0.5</v>
      </c>
      <c r="CA161" s="32">
        <v>9.5</v>
      </c>
      <c r="CB161" s="32">
        <v>0</v>
      </c>
      <c r="CC161" s="31">
        <v>6.6</v>
      </c>
      <c r="CD161" s="31">
        <v>5.4</v>
      </c>
      <c r="CE161" s="56">
        <v>19.5</v>
      </c>
      <c r="CF161" s="32">
        <v>22</v>
      </c>
      <c r="CG161" s="32"/>
      <c r="CH161" s="32"/>
      <c r="CI161" s="32">
        <v>124.5</v>
      </c>
      <c r="CJ161" s="56">
        <v>100</v>
      </c>
      <c r="CK161" s="32">
        <v>95.5</v>
      </c>
      <c r="CL161" s="32">
        <v>120.5</v>
      </c>
      <c r="CM161" s="35">
        <v>5.7859999999999996</v>
      </c>
      <c r="CN161" s="35">
        <v>4.2709999999999999</v>
      </c>
      <c r="CO161" s="36">
        <v>47.814999999999998</v>
      </c>
    </row>
    <row r="162" spans="1:93" x14ac:dyDescent="0.25">
      <c r="A162" s="13" t="s">
        <v>296</v>
      </c>
      <c r="B162" s="13">
        <v>1</v>
      </c>
      <c r="C162" s="30">
        <v>33486</v>
      </c>
      <c r="D162" s="31">
        <v>13.42</v>
      </c>
      <c r="E162" s="31">
        <v>151.5</v>
      </c>
      <c r="F162" s="31">
        <v>42.2</v>
      </c>
      <c r="G162" s="31">
        <f t="shared" si="33"/>
        <v>18.38599701554314</v>
      </c>
      <c r="H162" s="32">
        <v>0</v>
      </c>
      <c r="I162" s="31">
        <v>60.8</v>
      </c>
      <c r="J162" s="32">
        <v>0</v>
      </c>
      <c r="K162" s="31">
        <v>83.5</v>
      </c>
      <c r="L162" s="33">
        <f t="shared" si="26"/>
        <v>0.72814371257485022</v>
      </c>
      <c r="M162" s="33">
        <f t="shared" si="27"/>
        <v>0.40132013201320133</v>
      </c>
      <c r="N162" s="32">
        <v>0</v>
      </c>
      <c r="O162" s="31">
        <v>12.3</v>
      </c>
      <c r="P162" s="32">
        <v>2</v>
      </c>
      <c r="Q162" s="32">
        <v>3</v>
      </c>
      <c r="R162" s="13">
        <v>103</v>
      </c>
      <c r="S162" s="13">
        <v>68</v>
      </c>
      <c r="T162" s="32">
        <f t="shared" si="28"/>
        <v>79.655000000000001</v>
      </c>
      <c r="U162" s="13">
        <f t="shared" si="29"/>
        <v>35</v>
      </c>
      <c r="V162" s="13">
        <v>0</v>
      </c>
      <c r="W162" s="13">
        <v>0</v>
      </c>
      <c r="X162" s="13">
        <v>99</v>
      </c>
      <c r="Y162" s="13">
        <v>66</v>
      </c>
      <c r="Z162" s="32">
        <f t="shared" si="34"/>
        <v>76.989000000000004</v>
      </c>
      <c r="AA162" s="13">
        <f t="shared" si="30"/>
        <v>33</v>
      </c>
      <c r="AB162" s="13">
        <v>96</v>
      </c>
      <c r="AC162" s="13">
        <v>71</v>
      </c>
      <c r="AD162" s="32">
        <f t="shared" si="31"/>
        <v>79.325000000000003</v>
      </c>
      <c r="AE162" s="13">
        <f t="shared" si="32"/>
        <v>25</v>
      </c>
      <c r="AI162" s="31"/>
      <c r="AJ162" s="13" t="s">
        <v>55</v>
      </c>
      <c r="AK162" s="33"/>
      <c r="AL162" s="13" t="s">
        <v>55</v>
      </c>
      <c r="AM162" s="13" t="s">
        <v>55</v>
      </c>
      <c r="AN162" s="34" t="s">
        <v>55</v>
      </c>
      <c r="AO162" s="33"/>
      <c r="AP162" s="13" t="s">
        <v>55</v>
      </c>
      <c r="AR162" s="34"/>
      <c r="AT162" s="34"/>
      <c r="AU162" s="33"/>
      <c r="AV162" s="13">
        <v>0.7</v>
      </c>
      <c r="AW162" s="31">
        <f>AV162*10</f>
        <v>7</v>
      </c>
      <c r="AX162" s="32">
        <v>2</v>
      </c>
      <c r="AY162" s="32">
        <v>140.94</v>
      </c>
      <c r="AZ162" s="31">
        <v>6.17</v>
      </c>
      <c r="BA162" s="32">
        <v>53.38</v>
      </c>
      <c r="BB162" s="31">
        <v>4.2300000000000004</v>
      </c>
      <c r="BC162" s="32">
        <v>90.19</v>
      </c>
      <c r="BD162" s="32">
        <v>52.11</v>
      </c>
      <c r="BE162" s="32">
        <v>139.11000000000001</v>
      </c>
      <c r="BF162" s="32">
        <v>23.53</v>
      </c>
      <c r="BG162" s="32">
        <v>9.83</v>
      </c>
      <c r="BH162" s="32">
        <v>89.5</v>
      </c>
      <c r="BI162" s="32">
        <v>68.5</v>
      </c>
      <c r="BJ162" s="32">
        <v>79</v>
      </c>
      <c r="BK162" s="32">
        <v>21</v>
      </c>
      <c r="BL162" s="32">
        <v>7.5</v>
      </c>
      <c r="BM162" s="32">
        <v>10.5</v>
      </c>
      <c r="BN162" s="32">
        <v>2</v>
      </c>
      <c r="BO162" s="32">
        <v>85</v>
      </c>
      <c r="BP162" s="32">
        <v>67</v>
      </c>
      <c r="BQ162" s="32">
        <v>75.5</v>
      </c>
      <c r="BR162" s="32">
        <v>18</v>
      </c>
      <c r="BS162" s="32">
        <v>-9.5</v>
      </c>
      <c r="BT162" s="32">
        <v>-3</v>
      </c>
      <c r="BU162" s="32">
        <v>-1.5</v>
      </c>
      <c r="BV162" s="32">
        <v>90.5</v>
      </c>
      <c r="BW162" s="32">
        <v>67</v>
      </c>
      <c r="BX162" s="32">
        <v>77</v>
      </c>
      <c r="BY162" s="32">
        <v>23.5</v>
      </c>
      <c r="BZ162" s="32">
        <v>-3</v>
      </c>
      <c r="CA162" s="32">
        <v>4.5</v>
      </c>
      <c r="CB162" s="32">
        <v>-0.5</v>
      </c>
      <c r="CC162" s="31">
        <v>6.4</v>
      </c>
      <c r="CD162" s="31">
        <v>4.2</v>
      </c>
      <c r="CE162" s="56">
        <v>19.5</v>
      </c>
      <c r="CF162" s="32">
        <v>19</v>
      </c>
      <c r="CG162" s="32"/>
      <c r="CH162" s="32"/>
      <c r="CI162" s="32">
        <v>129.5</v>
      </c>
      <c r="CJ162" s="56">
        <v>81.5</v>
      </c>
      <c r="CK162" s="32">
        <v>91</v>
      </c>
      <c r="CL162" s="32">
        <v>132.5</v>
      </c>
      <c r="CM162" s="35">
        <v>5.1890000000000001</v>
      </c>
      <c r="CN162" s="35">
        <v>3.863</v>
      </c>
      <c r="CO162" s="36">
        <v>49.415999999999997</v>
      </c>
    </row>
    <row r="163" spans="1:93" x14ac:dyDescent="0.25">
      <c r="A163" s="13" t="s">
        <v>297</v>
      </c>
      <c r="B163" s="13">
        <v>1</v>
      </c>
      <c r="C163" s="30">
        <v>33908</v>
      </c>
      <c r="D163" s="31">
        <v>12.28</v>
      </c>
      <c r="E163" s="31">
        <v>146</v>
      </c>
      <c r="F163" s="31">
        <v>50.7</v>
      </c>
      <c r="G163" s="31">
        <f t="shared" si="33"/>
        <v>23.784950272096083</v>
      </c>
      <c r="H163" s="32">
        <v>1</v>
      </c>
      <c r="I163" s="31">
        <v>81</v>
      </c>
      <c r="J163" s="32">
        <v>2</v>
      </c>
      <c r="K163" s="31">
        <v>87</v>
      </c>
      <c r="L163" s="33">
        <f t="shared" si="26"/>
        <v>0.93103448275862066</v>
      </c>
      <c r="M163" s="33">
        <f t="shared" si="27"/>
        <v>0.5547945205479452</v>
      </c>
      <c r="N163" s="32">
        <v>1</v>
      </c>
      <c r="O163" s="31">
        <v>24.7</v>
      </c>
      <c r="P163" s="32">
        <v>1</v>
      </c>
      <c r="Q163" s="32">
        <v>1</v>
      </c>
      <c r="R163" s="13">
        <v>107</v>
      </c>
      <c r="S163" s="13">
        <v>65</v>
      </c>
      <c r="T163" s="32">
        <f t="shared" si="28"/>
        <v>78.986000000000004</v>
      </c>
      <c r="U163" s="13">
        <f t="shared" si="29"/>
        <v>42</v>
      </c>
      <c r="V163" s="13">
        <v>0</v>
      </c>
      <c r="W163" s="13">
        <v>0</v>
      </c>
      <c r="X163" s="13">
        <v>112</v>
      </c>
      <c r="Y163" s="13">
        <v>68</v>
      </c>
      <c r="Z163" s="32">
        <f t="shared" si="34"/>
        <v>82.652000000000001</v>
      </c>
      <c r="AA163" s="13">
        <f t="shared" si="30"/>
        <v>44</v>
      </c>
      <c r="AB163" s="13">
        <v>101</v>
      </c>
      <c r="AC163" s="13">
        <v>70</v>
      </c>
      <c r="AD163" s="32">
        <f t="shared" si="31"/>
        <v>80.323000000000008</v>
      </c>
      <c r="AE163" s="13">
        <f t="shared" si="32"/>
        <v>31</v>
      </c>
      <c r="AF163" s="13">
        <v>2.7</v>
      </c>
      <c r="AG163" s="13">
        <v>15</v>
      </c>
      <c r="AH163" s="13">
        <v>26.8</v>
      </c>
      <c r="AI163" s="31">
        <f t="shared" si="35"/>
        <v>44.714100000000002</v>
      </c>
      <c r="AJ163" s="13" t="s">
        <v>55</v>
      </c>
      <c r="AK163" s="33"/>
      <c r="AL163" s="13" t="s">
        <v>55</v>
      </c>
      <c r="AM163" s="13" t="s">
        <v>55</v>
      </c>
      <c r="AN163" s="34" t="s">
        <v>55</v>
      </c>
      <c r="AO163" s="33"/>
      <c r="AP163" s="13" t="s">
        <v>55</v>
      </c>
      <c r="AR163" s="34"/>
      <c r="AT163" s="34"/>
      <c r="AU163" s="33"/>
      <c r="AW163" s="31"/>
      <c r="AX163" s="32"/>
      <c r="AY163" s="34"/>
      <c r="AZ163" s="34"/>
      <c r="BA163" s="34"/>
      <c r="BB163" s="34"/>
      <c r="BC163" s="34"/>
      <c r="BD163" s="34"/>
      <c r="BE163" s="34"/>
      <c r="BF163" s="34"/>
      <c r="BG163" s="34"/>
      <c r="BH163" s="32">
        <v>93</v>
      </c>
      <c r="BI163" s="32">
        <v>68.5</v>
      </c>
      <c r="BJ163" s="32">
        <v>78</v>
      </c>
      <c r="BK163" s="32">
        <v>24.5</v>
      </c>
      <c r="BL163" s="32">
        <v>-6</v>
      </c>
      <c r="BM163" s="32">
        <v>0.5</v>
      </c>
      <c r="BN163" s="32">
        <v>-1.5</v>
      </c>
      <c r="BO163" s="32">
        <v>94.5</v>
      </c>
      <c r="BP163" s="32">
        <v>69.5</v>
      </c>
      <c r="BQ163" s="32">
        <v>79.5</v>
      </c>
      <c r="BR163" s="32">
        <v>25</v>
      </c>
      <c r="BS163" s="32">
        <v>2</v>
      </c>
      <c r="BT163" s="32">
        <v>11</v>
      </c>
      <c r="BU163" s="32">
        <v>1</v>
      </c>
      <c r="BV163" s="32">
        <v>99.5</v>
      </c>
      <c r="BW163" s="32">
        <v>69.5</v>
      </c>
      <c r="BX163" s="32">
        <v>80</v>
      </c>
      <c r="BY163" s="32">
        <v>30</v>
      </c>
      <c r="BZ163" s="32">
        <v>-1.5</v>
      </c>
      <c r="CA163" s="32">
        <v>4.5</v>
      </c>
      <c r="CB163" s="32">
        <v>-0.5</v>
      </c>
      <c r="CC163" s="31">
        <v>5.7</v>
      </c>
      <c r="CD163" s="31">
        <v>5.2</v>
      </c>
      <c r="CE163" s="56">
        <v>24.5</v>
      </c>
      <c r="CF163" s="32">
        <v>24.5</v>
      </c>
      <c r="CG163" s="32"/>
      <c r="CH163" s="32"/>
      <c r="CI163" s="32">
        <v>123.5</v>
      </c>
      <c r="CJ163" s="56">
        <v>88</v>
      </c>
      <c r="CK163" s="32">
        <v>87</v>
      </c>
      <c r="CL163" s="32">
        <v>102</v>
      </c>
      <c r="CM163" s="35"/>
      <c r="CN163" s="35"/>
      <c r="CO163" s="36"/>
    </row>
    <row r="164" spans="1:93" x14ac:dyDescent="0.25">
      <c r="A164" s="13" t="s">
        <v>298</v>
      </c>
      <c r="B164" s="13">
        <v>1</v>
      </c>
      <c r="C164" s="30">
        <v>33579</v>
      </c>
      <c r="D164" s="31">
        <v>13.18</v>
      </c>
      <c r="E164" s="31">
        <v>160.5</v>
      </c>
      <c r="F164" s="31">
        <v>50.05</v>
      </c>
      <c r="G164" s="31">
        <f t="shared" si="33"/>
        <v>19.429159266699664</v>
      </c>
      <c r="H164" s="32">
        <v>0</v>
      </c>
      <c r="I164" s="31">
        <v>66</v>
      </c>
      <c r="J164" s="32">
        <v>1</v>
      </c>
      <c r="K164" s="31">
        <v>90.5</v>
      </c>
      <c r="L164" s="33">
        <f t="shared" si="26"/>
        <v>0.72928176795580113</v>
      </c>
      <c r="M164" s="33">
        <f t="shared" si="27"/>
        <v>0.41121495327102803</v>
      </c>
      <c r="N164" s="32">
        <v>0</v>
      </c>
      <c r="O164" s="31">
        <v>17.3</v>
      </c>
      <c r="P164" s="32">
        <v>5</v>
      </c>
      <c r="Q164" s="32">
        <v>4</v>
      </c>
      <c r="R164" s="13">
        <v>110</v>
      </c>
      <c r="S164" s="13">
        <v>82</v>
      </c>
      <c r="T164" s="32">
        <f t="shared" si="28"/>
        <v>91.323999999999998</v>
      </c>
      <c r="U164" s="13">
        <f t="shared" si="29"/>
        <v>28</v>
      </c>
      <c r="V164" s="13">
        <v>0</v>
      </c>
      <c r="W164" s="13">
        <v>2</v>
      </c>
      <c r="X164" s="13">
        <v>102</v>
      </c>
      <c r="Y164" s="13">
        <v>71</v>
      </c>
      <c r="Z164" s="32">
        <f t="shared" si="34"/>
        <v>81.323000000000008</v>
      </c>
      <c r="AA164" s="13">
        <f t="shared" si="30"/>
        <v>31</v>
      </c>
      <c r="AB164" s="13">
        <v>110</v>
      </c>
      <c r="AC164" s="13">
        <v>81</v>
      </c>
      <c r="AD164" s="32">
        <f t="shared" si="31"/>
        <v>90.656999999999996</v>
      </c>
      <c r="AE164" s="13">
        <f t="shared" si="32"/>
        <v>29</v>
      </c>
      <c r="AF164" s="13">
        <v>3.4</v>
      </c>
      <c r="AG164" s="13">
        <v>20</v>
      </c>
      <c r="AH164" s="13">
        <v>26.8</v>
      </c>
      <c r="AI164" s="31">
        <f t="shared" si="35"/>
        <v>45.552150000000005</v>
      </c>
      <c r="AJ164" s="13">
        <v>66.245000000000005</v>
      </c>
      <c r="AK164" s="33">
        <f t="shared" si="36"/>
        <v>11.040833333333333</v>
      </c>
      <c r="AL164" s="13">
        <v>5.3</v>
      </c>
      <c r="AM164" s="13">
        <v>0</v>
      </c>
      <c r="AN164" s="34">
        <v>0</v>
      </c>
      <c r="AO164" s="33">
        <f t="shared" si="37"/>
        <v>2.6007296296296296</v>
      </c>
      <c r="AP164" s="13">
        <v>4.32</v>
      </c>
      <c r="AQ164" s="13">
        <v>0.97</v>
      </c>
      <c r="AR164" s="34">
        <v>0</v>
      </c>
      <c r="AS164" s="1">
        <v>1.75</v>
      </c>
      <c r="AT164" s="1">
        <v>0</v>
      </c>
      <c r="AU164" s="33">
        <v>2.1290909090909094</v>
      </c>
      <c r="AV164" s="13" t="s">
        <v>62</v>
      </c>
      <c r="AW164" s="13" t="s">
        <v>62</v>
      </c>
      <c r="AX164" s="32">
        <v>0</v>
      </c>
      <c r="AY164" s="32">
        <v>140.94</v>
      </c>
      <c r="AZ164" s="31">
        <v>4.43</v>
      </c>
      <c r="BA164" s="32">
        <v>60.44</v>
      </c>
      <c r="BB164" s="31">
        <v>2.4700000000000002</v>
      </c>
      <c r="BC164" s="32">
        <v>76.86</v>
      </c>
      <c r="BD164" s="32">
        <v>49.44</v>
      </c>
      <c r="BE164" s="32">
        <v>128.71</v>
      </c>
      <c r="BF164" s="32">
        <v>27.81</v>
      </c>
      <c r="BG164" s="32">
        <v>6.82</v>
      </c>
      <c r="BH164" s="32">
        <v>98.5</v>
      </c>
      <c r="BI164" s="32">
        <v>81.5</v>
      </c>
      <c r="BJ164" s="32">
        <v>89</v>
      </c>
      <c r="BK164" s="32">
        <v>17</v>
      </c>
      <c r="BL164" s="32">
        <v>6.5</v>
      </c>
      <c r="BM164" s="32">
        <v>5</v>
      </c>
      <c r="BN164" s="32">
        <v>1.5</v>
      </c>
      <c r="BO164" s="32">
        <v>89</v>
      </c>
      <c r="BP164" s="32">
        <v>71</v>
      </c>
      <c r="BQ164" s="32">
        <v>79.5</v>
      </c>
      <c r="BR164" s="32">
        <v>18</v>
      </c>
      <c r="BS164" s="32">
        <v>-4</v>
      </c>
      <c r="BT164" s="32">
        <v>-3.5</v>
      </c>
      <c r="BU164" s="32">
        <v>-0.5</v>
      </c>
      <c r="BV164" s="32">
        <v>94</v>
      </c>
      <c r="BW164" s="32">
        <v>71</v>
      </c>
      <c r="BX164" s="32">
        <v>80</v>
      </c>
      <c r="BY164" s="32">
        <v>23</v>
      </c>
      <c r="BZ164" s="32">
        <v>-6</v>
      </c>
      <c r="CA164" s="32">
        <v>-6.5</v>
      </c>
      <c r="CB164" s="32">
        <v>-1.5</v>
      </c>
      <c r="CC164" s="31">
        <v>7.8</v>
      </c>
      <c r="CD164" s="31">
        <v>5</v>
      </c>
      <c r="CE164" s="56">
        <v>16.5</v>
      </c>
      <c r="CF164" s="32">
        <v>19</v>
      </c>
      <c r="CG164" s="32"/>
      <c r="CH164" s="32"/>
      <c r="CI164" s="32">
        <v>132.5</v>
      </c>
      <c r="CJ164" s="56">
        <v>72</v>
      </c>
      <c r="CK164" s="32">
        <v>75</v>
      </c>
      <c r="CL164" s="32">
        <v>167</v>
      </c>
      <c r="CM164" s="35">
        <v>7.3659999999999997</v>
      </c>
      <c r="CN164" s="35">
        <v>4.8440000000000003</v>
      </c>
      <c r="CO164" s="36">
        <v>76.730999999999995</v>
      </c>
    </row>
    <row r="165" spans="1:93" x14ac:dyDescent="0.25">
      <c r="A165" s="13" t="s">
        <v>299</v>
      </c>
      <c r="B165" s="13">
        <v>1</v>
      </c>
      <c r="C165" s="30">
        <v>33446</v>
      </c>
      <c r="D165" s="31">
        <v>13.54</v>
      </c>
      <c r="E165" s="31">
        <v>164.8</v>
      </c>
      <c r="F165" s="31">
        <v>58.4</v>
      </c>
      <c r="G165" s="31">
        <f t="shared" si="33"/>
        <v>21.502969177113766</v>
      </c>
      <c r="H165" s="32">
        <v>0</v>
      </c>
      <c r="I165" s="31">
        <v>71</v>
      </c>
      <c r="J165" s="32">
        <v>2</v>
      </c>
      <c r="K165" s="31">
        <v>95</v>
      </c>
      <c r="L165" s="33">
        <f t="shared" si="26"/>
        <v>0.74736842105263157</v>
      </c>
      <c r="M165" s="33">
        <f t="shared" si="27"/>
        <v>0.43082524271844658</v>
      </c>
      <c r="N165" s="32">
        <v>0</v>
      </c>
      <c r="O165" s="31">
        <v>24</v>
      </c>
      <c r="P165" s="32">
        <v>3</v>
      </c>
      <c r="Q165" s="32">
        <v>3</v>
      </c>
      <c r="R165" s="13">
        <v>123</v>
      </c>
      <c r="S165" s="13">
        <v>62</v>
      </c>
      <c r="T165" s="32">
        <f t="shared" si="28"/>
        <v>82.313000000000002</v>
      </c>
      <c r="U165" s="13">
        <f t="shared" si="29"/>
        <v>61</v>
      </c>
      <c r="V165" s="13">
        <v>0</v>
      </c>
      <c r="W165" s="13">
        <v>0</v>
      </c>
      <c r="X165" s="13">
        <v>123</v>
      </c>
      <c r="Y165" s="13">
        <v>61</v>
      </c>
      <c r="Z165" s="32">
        <f t="shared" si="34"/>
        <v>81.646000000000001</v>
      </c>
      <c r="AA165" s="13">
        <f t="shared" si="30"/>
        <v>62</v>
      </c>
      <c r="AB165" s="13">
        <v>129</v>
      </c>
      <c r="AC165" s="13">
        <v>70</v>
      </c>
      <c r="AD165" s="32">
        <f t="shared" si="31"/>
        <v>89.647000000000006</v>
      </c>
      <c r="AE165" s="13">
        <f t="shared" si="32"/>
        <v>59</v>
      </c>
      <c r="AF165" s="13">
        <v>4.0999999999999996</v>
      </c>
      <c r="AG165" s="13">
        <v>24</v>
      </c>
      <c r="AH165" s="13">
        <v>26.8</v>
      </c>
      <c r="AI165" s="31">
        <f t="shared" si="35"/>
        <v>44.475200000000001</v>
      </c>
      <c r="AJ165" s="13">
        <v>99.385000000000005</v>
      </c>
      <c r="AK165" s="33">
        <f t="shared" si="36"/>
        <v>16.564166666666669</v>
      </c>
      <c r="AL165" s="13">
        <v>5.6</v>
      </c>
      <c r="AM165" s="13">
        <v>0</v>
      </c>
      <c r="AN165" s="34">
        <v>1</v>
      </c>
      <c r="AO165" s="33">
        <f t="shared" si="37"/>
        <v>4.1226370370370375</v>
      </c>
      <c r="AP165" s="13">
        <v>3.04</v>
      </c>
      <c r="AQ165" s="13">
        <v>0.67</v>
      </c>
      <c r="AR165" s="34">
        <v>0</v>
      </c>
      <c r="AS165" s="1">
        <v>1.34</v>
      </c>
      <c r="AT165" s="1">
        <v>0</v>
      </c>
      <c r="AU165" s="33">
        <v>1.3954545454545455</v>
      </c>
      <c r="AV165" s="13">
        <v>0.1</v>
      </c>
      <c r="AW165" s="31">
        <f>AV165*10</f>
        <v>1</v>
      </c>
      <c r="AX165" s="32">
        <v>1</v>
      </c>
      <c r="AY165" s="32">
        <v>141.85</v>
      </c>
      <c r="AZ165" s="31">
        <v>5.03</v>
      </c>
      <c r="BA165" s="32">
        <v>52.64</v>
      </c>
      <c r="BB165" s="31">
        <v>3.87</v>
      </c>
      <c r="BC165" s="32">
        <v>81.790000000000006</v>
      </c>
      <c r="BD165" s="32">
        <v>49.77</v>
      </c>
      <c r="BE165" s="32">
        <v>100.63</v>
      </c>
      <c r="BF165" s="32">
        <v>25.03</v>
      </c>
      <c r="BG165" s="32">
        <v>10.28</v>
      </c>
      <c r="BH165" s="32">
        <v>96</v>
      </c>
      <c r="BI165" s="32">
        <v>61.5</v>
      </c>
      <c r="BJ165" s="32">
        <v>77</v>
      </c>
      <c r="BK165" s="32">
        <v>34.5</v>
      </c>
      <c r="BL165" s="32">
        <v>-6.5</v>
      </c>
      <c r="BM165" s="32">
        <v>-9.5</v>
      </c>
      <c r="BN165" s="32">
        <v>-2.5</v>
      </c>
      <c r="BO165" s="32">
        <v>96</v>
      </c>
      <c r="BP165" s="32">
        <v>61</v>
      </c>
      <c r="BQ165" s="32">
        <v>73</v>
      </c>
      <c r="BR165" s="32">
        <v>35</v>
      </c>
      <c r="BS165" s="32">
        <v>-17</v>
      </c>
      <c r="BT165" s="32">
        <v>-18</v>
      </c>
      <c r="BU165" s="32">
        <v>-6</v>
      </c>
      <c r="BV165" s="32">
        <v>103.5</v>
      </c>
      <c r="BW165" s="32">
        <v>61</v>
      </c>
      <c r="BX165" s="32">
        <v>77</v>
      </c>
      <c r="BY165" s="32">
        <v>42.5</v>
      </c>
      <c r="BZ165" s="32">
        <v>0</v>
      </c>
      <c r="CA165" s="32">
        <v>-3</v>
      </c>
      <c r="CB165" s="32">
        <v>0</v>
      </c>
      <c r="CC165" s="31">
        <v>6.1</v>
      </c>
      <c r="CD165" s="31">
        <v>5.2</v>
      </c>
      <c r="CE165" s="56">
        <v>34.5</v>
      </c>
      <c r="CF165" s="32">
        <v>34.5</v>
      </c>
      <c r="CG165" s="32"/>
      <c r="CH165" s="32"/>
      <c r="CI165" s="32">
        <v>132</v>
      </c>
      <c r="CJ165" s="56">
        <v>68</v>
      </c>
      <c r="CK165" s="32">
        <v>69.5</v>
      </c>
      <c r="CL165" s="32">
        <v>137.5</v>
      </c>
      <c r="CM165" s="35">
        <v>8.4489999999999998</v>
      </c>
      <c r="CN165" s="35">
        <v>5.1680000000000001</v>
      </c>
      <c r="CO165" s="36">
        <v>82.834999999999994</v>
      </c>
    </row>
    <row r="166" spans="1:93" x14ac:dyDescent="0.25">
      <c r="A166" s="13" t="s">
        <v>300</v>
      </c>
      <c r="B166" s="13">
        <v>1</v>
      </c>
      <c r="C166" s="30">
        <v>34071</v>
      </c>
      <c r="D166" s="31">
        <v>11.83</v>
      </c>
      <c r="E166" s="31">
        <v>157.1</v>
      </c>
      <c r="F166" s="31">
        <v>52.8</v>
      </c>
      <c r="G166" s="31">
        <f t="shared" si="33"/>
        <v>21.393485764620603</v>
      </c>
      <c r="H166" s="32">
        <v>0</v>
      </c>
      <c r="I166" s="31">
        <v>80.5</v>
      </c>
      <c r="J166" s="32">
        <v>2</v>
      </c>
      <c r="K166" s="31">
        <v>89</v>
      </c>
      <c r="L166" s="33">
        <f t="shared" si="26"/>
        <v>0.9044943820224719</v>
      </c>
      <c r="M166" s="33">
        <f t="shared" si="27"/>
        <v>0.51241247612985363</v>
      </c>
      <c r="N166" s="32">
        <v>1</v>
      </c>
      <c r="O166" s="31">
        <v>18.8</v>
      </c>
      <c r="P166" s="32">
        <v>2</v>
      </c>
      <c r="Q166" s="32">
        <v>2</v>
      </c>
      <c r="R166" s="13">
        <v>113</v>
      </c>
      <c r="S166" s="13">
        <v>76</v>
      </c>
      <c r="T166" s="32">
        <f t="shared" si="28"/>
        <v>88.320999999999998</v>
      </c>
      <c r="U166" s="13">
        <f t="shared" si="29"/>
        <v>37</v>
      </c>
      <c r="V166" s="13">
        <v>0</v>
      </c>
      <c r="W166" s="13">
        <v>2</v>
      </c>
      <c r="X166" s="13">
        <v>108</v>
      </c>
      <c r="Y166" s="13">
        <v>72</v>
      </c>
      <c r="Z166" s="32">
        <f t="shared" si="34"/>
        <v>83.988</v>
      </c>
      <c r="AA166" s="13">
        <f t="shared" si="30"/>
        <v>36</v>
      </c>
      <c r="AB166" s="13">
        <v>106</v>
      </c>
      <c r="AC166" s="13">
        <v>78</v>
      </c>
      <c r="AD166" s="32">
        <f t="shared" si="31"/>
        <v>87.323999999999998</v>
      </c>
      <c r="AE166" s="13">
        <f t="shared" si="32"/>
        <v>28</v>
      </c>
      <c r="AF166" s="13">
        <v>3.3</v>
      </c>
      <c r="AG166" s="13">
        <v>19</v>
      </c>
      <c r="AH166" s="13">
        <v>26.8</v>
      </c>
      <c r="AI166" s="31">
        <f t="shared" si="35"/>
        <v>44.868400000000001</v>
      </c>
      <c r="AJ166" s="13">
        <v>52.779000000000003</v>
      </c>
      <c r="AK166" s="33">
        <f t="shared" si="36"/>
        <v>8.7965</v>
      </c>
      <c r="AL166" s="13">
        <v>5</v>
      </c>
      <c r="AM166" s="13">
        <v>0</v>
      </c>
      <c r="AN166" s="34">
        <v>0</v>
      </c>
      <c r="AO166" s="33">
        <f t="shared" si="37"/>
        <v>1.9547777777777779</v>
      </c>
      <c r="AP166" s="13">
        <v>5.78</v>
      </c>
      <c r="AQ166" s="13">
        <v>2.62</v>
      </c>
      <c r="AR166" s="34">
        <v>1</v>
      </c>
      <c r="AS166" s="1">
        <v>1.57</v>
      </c>
      <c r="AT166" s="1">
        <v>0</v>
      </c>
      <c r="AU166" s="33">
        <v>3.019090909090909</v>
      </c>
      <c r="AV166" s="13">
        <v>0.3</v>
      </c>
      <c r="AW166" s="31">
        <f>AV166*10</f>
        <v>3</v>
      </c>
      <c r="AX166" s="32">
        <v>1</v>
      </c>
      <c r="AY166" s="32">
        <v>142.05000000000001</v>
      </c>
      <c r="AZ166" s="31">
        <v>5.37</v>
      </c>
      <c r="BA166" s="32">
        <v>46.13</v>
      </c>
      <c r="BB166" s="31">
        <v>2.62</v>
      </c>
      <c r="BC166" s="32">
        <v>80.290000000000006</v>
      </c>
      <c r="BD166" s="32">
        <v>46.24</v>
      </c>
      <c r="BE166" s="32">
        <v>294.25</v>
      </c>
      <c r="BF166" s="32">
        <v>31.68</v>
      </c>
      <c r="BG166" s="32">
        <v>11.74</v>
      </c>
      <c r="BH166" s="32">
        <v>99</v>
      </c>
      <c r="BI166" s="32">
        <v>78.5</v>
      </c>
      <c r="BJ166" s="32">
        <v>90</v>
      </c>
      <c r="BK166" s="32">
        <v>20.5</v>
      </c>
      <c r="BL166" s="32">
        <v>8</v>
      </c>
      <c r="BM166" s="32">
        <v>16.5</v>
      </c>
      <c r="BN166" s="32">
        <v>1.5</v>
      </c>
      <c r="BO166" s="32">
        <v>93.5</v>
      </c>
      <c r="BP166" s="32">
        <v>74</v>
      </c>
      <c r="BQ166" s="32">
        <v>84.5</v>
      </c>
      <c r="BR166" s="32">
        <v>19.5</v>
      </c>
      <c r="BS166" s="32">
        <v>4</v>
      </c>
      <c r="BT166" s="32">
        <v>11</v>
      </c>
      <c r="BU166" s="32">
        <v>0.5</v>
      </c>
      <c r="BV166" s="32">
        <v>98</v>
      </c>
      <c r="BW166" s="32">
        <v>74</v>
      </c>
      <c r="BX166" s="32">
        <v>84</v>
      </c>
      <c r="BY166" s="32">
        <v>24</v>
      </c>
      <c r="BZ166" s="32">
        <v>-5</v>
      </c>
      <c r="CA166" s="32">
        <v>-0.5</v>
      </c>
      <c r="CB166" s="32">
        <v>-1</v>
      </c>
      <c r="CC166" s="31">
        <v>7.4</v>
      </c>
      <c r="CD166" s="31">
        <v>4.7</v>
      </c>
      <c r="CE166" s="56">
        <v>19.5</v>
      </c>
      <c r="CF166" s="32">
        <v>19.5</v>
      </c>
      <c r="CG166" s="32"/>
      <c r="CH166" s="32"/>
      <c r="CI166" s="32">
        <v>132</v>
      </c>
      <c r="CJ166" s="56">
        <v>93</v>
      </c>
      <c r="CK166" s="32">
        <v>84</v>
      </c>
      <c r="CL166" s="32">
        <v>116.5</v>
      </c>
      <c r="CM166" s="35"/>
      <c r="CN166" s="35"/>
      <c r="CO166" s="36"/>
    </row>
    <row r="167" spans="1:93" x14ac:dyDescent="0.25">
      <c r="A167" s="13" t="s">
        <v>301</v>
      </c>
      <c r="B167" s="13">
        <v>1</v>
      </c>
      <c r="C167" s="30">
        <v>34185</v>
      </c>
      <c r="D167" s="31">
        <v>11.52</v>
      </c>
      <c r="E167" s="31">
        <v>134.30000000000001</v>
      </c>
      <c r="F167" s="31">
        <v>31.7</v>
      </c>
      <c r="G167" s="31">
        <f t="shared" si="33"/>
        <v>17.575481704034427</v>
      </c>
      <c r="H167" s="32">
        <v>0</v>
      </c>
      <c r="I167" s="31">
        <v>60.5</v>
      </c>
      <c r="J167" s="32">
        <v>0</v>
      </c>
      <c r="K167" s="31">
        <v>74</v>
      </c>
      <c r="L167" s="33">
        <f t="shared" si="26"/>
        <v>0.81756756756756754</v>
      </c>
      <c r="M167" s="33">
        <f t="shared" si="27"/>
        <v>0.45048399106478032</v>
      </c>
      <c r="N167" s="32">
        <v>0</v>
      </c>
      <c r="O167" s="31">
        <v>12.3</v>
      </c>
      <c r="P167" s="32">
        <v>1</v>
      </c>
      <c r="Q167" s="32">
        <v>1</v>
      </c>
      <c r="R167" s="13">
        <v>108</v>
      </c>
      <c r="S167" s="13">
        <v>65</v>
      </c>
      <c r="T167" s="32">
        <f t="shared" si="28"/>
        <v>79.319000000000003</v>
      </c>
      <c r="U167" s="13">
        <f t="shared" si="29"/>
        <v>43</v>
      </c>
      <c r="V167" s="13">
        <v>0</v>
      </c>
      <c r="W167" s="13">
        <v>0</v>
      </c>
      <c r="X167" s="13">
        <v>96</v>
      </c>
      <c r="Y167" s="13">
        <v>60</v>
      </c>
      <c r="Z167" s="32">
        <f t="shared" si="34"/>
        <v>71.988</v>
      </c>
      <c r="AA167" s="13">
        <f t="shared" si="30"/>
        <v>36</v>
      </c>
      <c r="AB167" s="13">
        <v>99</v>
      </c>
      <c r="AC167" s="13">
        <v>74</v>
      </c>
      <c r="AD167" s="32">
        <f t="shared" si="31"/>
        <v>82.325000000000003</v>
      </c>
      <c r="AE167" s="13">
        <f t="shared" si="32"/>
        <v>25</v>
      </c>
      <c r="AI167" s="31"/>
      <c r="AJ167" s="13">
        <v>32.628999999999998</v>
      </c>
      <c r="AK167" s="33">
        <f t="shared" si="36"/>
        <v>5.4381666666666666</v>
      </c>
      <c r="AL167" s="13">
        <v>4.9000000000000004</v>
      </c>
      <c r="AM167" s="13">
        <v>0</v>
      </c>
      <c r="AN167" s="34">
        <v>0</v>
      </c>
      <c r="AO167" s="33">
        <f t="shared" si="37"/>
        <v>1.1843118518518521</v>
      </c>
      <c r="AP167" s="13">
        <v>4.1100000000000003</v>
      </c>
      <c r="AQ167" s="13">
        <v>1.1499999999999999</v>
      </c>
      <c r="AR167" s="34">
        <v>1</v>
      </c>
      <c r="AS167" s="1">
        <v>1.1499999999999999</v>
      </c>
      <c r="AT167" s="1">
        <v>1</v>
      </c>
      <c r="AU167" s="33">
        <v>2.4372727272727279</v>
      </c>
      <c r="AV167" s="13">
        <v>0.1</v>
      </c>
      <c r="AW167" s="31">
        <f>AV167*10</f>
        <v>1</v>
      </c>
      <c r="AX167" s="32">
        <v>1</v>
      </c>
      <c r="AY167" s="32">
        <v>141.09</v>
      </c>
      <c r="AZ167" s="31">
        <v>5.48</v>
      </c>
      <c r="BA167" s="32">
        <v>57.15</v>
      </c>
      <c r="BB167" s="31">
        <v>4.79</v>
      </c>
      <c r="BC167" s="32">
        <v>71</v>
      </c>
      <c r="BD167" s="32">
        <v>42.74</v>
      </c>
      <c r="BE167" s="32">
        <v>176.08</v>
      </c>
      <c r="BF167" s="32">
        <v>18.54</v>
      </c>
      <c r="BG167" s="32">
        <v>7.94</v>
      </c>
      <c r="BH167" s="32">
        <v>81</v>
      </c>
      <c r="BI167" s="32">
        <v>61.5</v>
      </c>
      <c r="BJ167" s="32">
        <v>72.5</v>
      </c>
      <c r="BK167" s="32">
        <v>19.5</v>
      </c>
      <c r="BL167" s="32">
        <v>0.5</v>
      </c>
      <c r="BM167" s="32">
        <v>8</v>
      </c>
      <c r="BN167" s="32">
        <v>0</v>
      </c>
      <c r="BO167" s="32">
        <v>82</v>
      </c>
      <c r="BP167" s="32">
        <v>62.5</v>
      </c>
      <c r="BQ167" s="32">
        <v>73.5</v>
      </c>
      <c r="BR167" s="32">
        <v>19.5</v>
      </c>
      <c r="BS167" s="32">
        <v>5.5</v>
      </c>
      <c r="BT167" s="32">
        <v>17.5</v>
      </c>
      <c r="BU167" s="32">
        <v>1</v>
      </c>
      <c r="BV167" s="32">
        <v>86</v>
      </c>
      <c r="BW167" s="32">
        <v>62.5</v>
      </c>
      <c r="BX167" s="32">
        <v>72</v>
      </c>
      <c r="BY167" s="32">
        <v>23.5</v>
      </c>
      <c r="BZ167" s="32">
        <v>-9</v>
      </c>
      <c r="CA167" s="32">
        <v>-0.5</v>
      </c>
      <c r="CB167" s="32">
        <v>-2</v>
      </c>
      <c r="CC167" s="31">
        <v>8.9</v>
      </c>
      <c r="CD167" s="31">
        <v>5.3</v>
      </c>
      <c r="CE167" s="56">
        <v>19</v>
      </c>
      <c r="CF167" s="32">
        <v>19</v>
      </c>
      <c r="CG167" s="32"/>
      <c r="CH167" s="32"/>
      <c r="CI167" s="32">
        <v>126</v>
      </c>
      <c r="CJ167" s="56">
        <v>91</v>
      </c>
      <c r="CK167" s="32">
        <v>92.5</v>
      </c>
      <c r="CL167" s="32">
        <v>101</v>
      </c>
      <c r="CM167" s="35"/>
      <c r="CN167" s="35"/>
      <c r="CO167" s="36"/>
    </row>
    <row r="168" spans="1:93" x14ac:dyDescent="0.25">
      <c r="A168" s="13" t="s">
        <v>302</v>
      </c>
      <c r="B168" s="13">
        <v>1</v>
      </c>
      <c r="C168" s="30">
        <v>34029</v>
      </c>
      <c r="D168" s="31">
        <v>11.95</v>
      </c>
      <c r="E168" s="31">
        <v>146</v>
      </c>
      <c r="F168" s="31">
        <v>30.9</v>
      </c>
      <c r="G168" s="31">
        <f t="shared" si="33"/>
        <v>14.496153124413587</v>
      </c>
      <c r="H168" s="32">
        <v>0</v>
      </c>
      <c r="I168" s="31">
        <v>65</v>
      </c>
      <c r="J168" s="32">
        <v>1</v>
      </c>
      <c r="K168" s="31">
        <v>81</v>
      </c>
      <c r="L168" s="33">
        <f t="shared" si="26"/>
        <v>0.80246913580246915</v>
      </c>
      <c r="M168" s="33">
        <f t="shared" si="27"/>
        <v>0.4452054794520548</v>
      </c>
      <c r="N168" s="32">
        <v>0</v>
      </c>
      <c r="O168" s="31">
        <v>16.7</v>
      </c>
      <c r="P168" s="32">
        <v>2</v>
      </c>
      <c r="Q168" s="32">
        <v>2</v>
      </c>
      <c r="R168" s="13">
        <v>109</v>
      </c>
      <c r="S168" s="13">
        <v>59</v>
      </c>
      <c r="T168" s="32">
        <f t="shared" si="28"/>
        <v>75.650000000000006</v>
      </c>
      <c r="U168" s="13">
        <f t="shared" si="29"/>
        <v>50</v>
      </c>
      <c r="V168" s="13">
        <v>0</v>
      </c>
      <c r="W168" s="13">
        <v>0</v>
      </c>
      <c r="X168" s="13">
        <v>102</v>
      </c>
      <c r="Y168" s="13">
        <v>61</v>
      </c>
      <c r="Z168" s="32">
        <f t="shared" si="34"/>
        <v>74.653000000000006</v>
      </c>
      <c r="AA168" s="13">
        <f t="shared" si="30"/>
        <v>41</v>
      </c>
      <c r="AB168" s="13">
        <v>99</v>
      </c>
      <c r="AC168" s="13">
        <v>64</v>
      </c>
      <c r="AD168" s="32">
        <f t="shared" si="31"/>
        <v>75.655000000000001</v>
      </c>
      <c r="AE168" s="13">
        <f t="shared" si="32"/>
        <v>35</v>
      </c>
      <c r="AF168" s="13">
        <v>5.5</v>
      </c>
      <c r="AG168" s="13">
        <v>37</v>
      </c>
      <c r="AH168" s="13">
        <v>31.8</v>
      </c>
      <c r="AI168" s="31">
        <f t="shared" si="35"/>
        <v>51.738700000000001</v>
      </c>
      <c r="AJ168" s="13">
        <v>50.317999999999998</v>
      </c>
      <c r="AK168" s="33">
        <f t="shared" si="36"/>
        <v>8.386333333333333</v>
      </c>
      <c r="AL168" s="13">
        <v>4.2</v>
      </c>
      <c r="AM168" s="13">
        <v>0</v>
      </c>
      <c r="AN168" s="34">
        <v>0</v>
      </c>
      <c r="AO168" s="33">
        <f t="shared" si="37"/>
        <v>1.5654488888888889</v>
      </c>
      <c r="AP168" s="13">
        <v>5.56</v>
      </c>
      <c r="AQ168" s="13">
        <v>1.27</v>
      </c>
      <c r="AR168" s="34">
        <v>1</v>
      </c>
      <c r="AS168" s="1">
        <v>1.85</v>
      </c>
      <c r="AT168" s="1">
        <v>0</v>
      </c>
      <c r="AU168" s="33">
        <v>3.1327272727272724</v>
      </c>
      <c r="AV168" s="13">
        <v>0.1</v>
      </c>
      <c r="AW168" s="31">
        <f>AV168*10</f>
        <v>1</v>
      </c>
      <c r="AX168" s="32">
        <v>1</v>
      </c>
      <c r="AY168" s="32">
        <v>139.06</v>
      </c>
      <c r="AZ168" s="31">
        <v>5.09</v>
      </c>
      <c r="BA168" s="32">
        <v>40.65</v>
      </c>
      <c r="BB168" s="31">
        <v>3.96</v>
      </c>
      <c r="BC168" s="32">
        <v>80.31</v>
      </c>
      <c r="BD168" s="32">
        <v>49.21</v>
      </c>
      <c r="BE168" s="32">
        <v>371.01</v>
      </c>
      <c r="BF168" s="32">
        <v>29.56</v>
      </c>
      <c r="BG168" s="32">
        <v>10.25</v>
      </c>
      <c r="BH168" s="32">
        <v>87.5</v>
      </c>
      <c r="BI168" s="32">
        <v>60</v>
      </c>
      <c r="BJ168" s="32">
        <v>72.5</v>
      </c>
      <c r="BK168" s="32">
        <v>28</v>
      </c>
      <c r="BL168" s="32">
        <v>-13.5</v>
      </c>
      <c r="BM168" s="32">
        <v>-14.5</v>
      </c>
      <c r="BN168" s="32">
        <v>-3.5</v>
      </c>
      <c r="BO168" s="32">
        <v>86.5</v>
      </c>
      <c r="BP168" s="32">
        <v>61.5</v>
      </c>
      <c r="BQ168" s="32">
        <v>74.5</v>
      </c>
      <c r="BR168" s="32">
        <v>25</v>
      </c>
      <c r="BS168" s="32">
        <v>5.5</v>
      </c>
      <c r="BT168" s="32">
        <v>2.5</v>
      </c>
      <c r="BU168" s="32">
        <v>1.5</v>
      </c>
      <c r="BV168" s="32">
        <v>95</v>
      </c>
      <c r="BW168" s="32">
        <v>61</v>
      </c>
      <c r="BX168" s="32">
        <v>73</v>
      </c>
      <c r="BY168" s="32">
        <v>34</v>
      </c>
      <c r="BZ168" s="32">
        <v>-1</v>
      </c>
      <c r="CA168" s="32">
        <v>-5.5</v>
      </c>
      <c r="CB168" s="32">
        <v>0</v>
      </c>
      <c r="CC168" s="31">
        <v>6.7</v>
      </c>
      <c r="CD168" s="31">
        <v>4.2</v>
      </c>
      <c r="CE168" s="56">
        <v>28</v>
      </c>
      <c r="CF168" s="32">
        <v>27</v>
      </c>
      <c r="CG168" s="32"/>
      <c r="CH168" s="32"/>
      <c r="CI168" s="32">
        <v>140</v>
      </c>
      <c r="CJ168" s="56">
        <v>72</v>
      </c>
      <c r="CK168" s="32">
        <v>66</v>
      </c>
      <c r="CL168" s="32">
        <v>153.5</v>
      </c>
      <c r="CM168" s="35"/>
      <c r="CN168" s="35"/>
      <c r="CO168" s="36"/>
    </row>
    <row r="169" spans="1:93" x14ac:dyDescent="0.25">
      <c r="A169" s="13" t="s">
        <v>303</v>
      </c>
      <c r="B169" s="13">
        <v>1</v>
      </c>
      <c r="C169" s="30">
        <v>33315</v>
      </c>
      <c r="D169" s="31">
        <v>13.9</v>
      </c>
      <c r="E169" s="31">
        <v>151.6</v>
      </c>
      <c r="F169" s="31">
        <v>43.4</v>
      </c>
      <c r="G169" s="31">
        <f t="shared" si="33"/>
        <v>18.883884127790811</v>
      </c>
      <c r="H169" s="32">
        <v>0</v>
      </c>
      <c r="I169" s="31">
        <v>64</v>
      </c>
      <c r="J169" s="32">
        <v>0</v>
      </c>
      <c r="K169" s="31">
        <v>88.5</v>
      </c>
      <c r="L169" s="33">
        <f t="shared" si="26"/>
        <v>0.7231638418079096</v>
      </c>
      <c r="M169" s="33">
        <f t="shared" si="27"/>
        <v>0.42216358839050133</v>
      </c>
      <c r="N169" s="32">
        <v>0</v>
      </c>
      <c r="O169" s="31">
        <v>18.399999999999999</v>
      </c>
      <c r="P169" s="32">
        <v>3</v>
      </c>
      <c r="Q169" s="32">
        <v>4</v>
      </c>
      <c r="R169" s="13">
        <v>94</v>
      </c>
      <c r="S169" s="13">
        <v>71</v>
      </c>
      <c r="T169" s="32">
        <f t="shared" si="28"/>
        <v>78.659000000000006</v>
      </c>
      <c r="U169" s="13">
        <f t="shared" si="29"/>
        <v>23</v>
      </c>
      <c r="V169" s="13">
        <v>0</v>
      </c>
      <c r="W169" s="13">
        <v>1</v>
      </c>
      <c r="X169" s="13">
        <v>90</v>
      </c>
      <c r="Y169" s="13">
        <v>66</v>
      </c>
      <c r="Z169" s="32">
        <f t="shared" si="34"/>
        <v>73.992000000000004</v>
      </c>
      <c r="AA169" s="13">
        <f t="shared" si="30"/>
        <v>24</v>
      </c>
      <c r="AB169" s="13">
        <v>103</v>
      </c>
      <c r="AC169" s="13">
        <v>76</v>
      </c>
      <c r="AD169" s="32">
        <f t="shared" si="31"/>
        <v>84.991</v>
      </c>
      <c r="AE169" s="13">
        <f t="shared" si="32"/>
        <v>27</v>
      </c>
      <c r="AI169" s="31"/>
      <c r="AJ169" s="13">
        <v>43.837000000000003</v>
      </c>
      <c r="AK169" s="33">
        <f t="shared" si="36"/>
        <v>7.3061666666666669</v>
      </c>
      <c r="AL169" s="13">
        <v>3.5</v>
      </c>
      <c r="AM169" s="13">
        <v>0</v>
      </c>
      <c r="AN169" s="34">
        <v>0</v>
      </c>
      <c r="AO169" s="33">
        <f t="shared" si="37"/>
        <v>1.1365148148148148</v>
      </c>
      <c r="AP169" s="13">
        <v>3.13</v>
      </c>
      <c r="AQ169" s="13">
        <v>0.95</v>
      </c>
      <c r="AR169" s="34">
        <v>0</v>
      </c>
      <c r="AS169" s="1">
        <v>1.56</v>
      </c>
      <c r="AT169" s="1">
        <v>0</v>
      </c>
      <c r="AU169" s="33">
        <v>1.1381818181818182</v>
      </c>
      <c r="AV169" s="13">
        <v>0.3</v>
      </c>
      <c r="AW169" s="31">
        <f>AV169*10</f>
        <v>3</v>
      </c>
      <c r="AX169" s="32">
        <v>1</v>
      </c>
      <c r="AY169" s="32">
        <v>140.49</v>
      </c>
      <c r="AZ169" s="31">
        <v>6.01</v>
      </c>
      <c r="BA169" s="32">
        <v>50</v>
      </c>
      <c r="BB169" s="31">
        <v>3.22</v>
      </c>
      <c r="BC169" s="32">
        <v>72.7</v>
      </c>
      <c r="BD169" s="32">
        <v>41.63</v>
      </c>
      <c r="BE169" s="32">
        <v>128.4</v>
      </c>
      <c r="BF169" s="32">
        <v>28.62</v>
      </c>
      <c r="BG169" s="32">
        <v>6.47</v>
      </c>
      <c r="BH169" s="32">
        <v>89</v>
      </c>
      <c r="BI169" s="32">
        <v>72</v>
      </c>
      <c r="BJ169" s="32">
        <v>80</v>
      </c>
      <c r="BK169" s="32">
        <v>17</v>
      </c>
      <c r="BL169" s="32">
        <v>27.5</v>
      </c>
      <c r="BM169" s="32">
        <v>26.5</v>
      </c>
      <c r="BN169" s="32">
        <v>5</v>
      </c>
      <c r="BO169" s="32">
        <v>84</v>
      </c>
      <c r="BP169" s="32">
        <v>66.5</v>
      </c>
      <c r="BQ169" s="32">
        <v>75</v>
      </c>
      <c r="BR169" s="32">
        <v>17.5</v>
      </c>
      <c r="BS169" s="32">
        <v>22</v>
      </c>
      <c r="BT169" s="32">
        <v>17</v>
      </c>
      <c r="BU169" s="32">
        <v>4</v>
      </c>
      <c r="BV169" s="32">
        <v>86</v>
      </c>
      <c r="BW169" s="32">
        <v>66.5</v>
      </c>
      <c r="BX169" s="32">
        <v>75</v>
      </c>
      <c r="BY169" s="32">
        <v>19.5</v>
      </c>
      <c r="BZ169" s="32">
        <v>18.5</v>
      </c>
      <c r="CA169" s="32">
        <v>16.5</v>
      </c>
      <c r="CB169" s="32">
        <v>3.5</v>
      </c>
      <c r="CC169" s="31">
        <v>8.1</v>
      </c>
      <c r="CD169" s="31">
        <v>4.7</v>
      </c>
      <c r="CE169" s="56">
        <v>13</v>
      </c>
      <c r="CF169" s="32">
        <v>15</v>
      </c>
      <c r="CG169" s="32"/>
      <c r="CH169" s="32"/>
      <c r="CI169" s="32">
        <v>131</v>
      </c>
      <c r="CJ169" s="56">
        <v>72</v>
      </c>
      <c r="CK169" s="32">
        <v>71</v>
      </c>
      <c r="CL169" s="32">
        <v>163.5</v>
      </c>
      <c r="CM169" s="35">
        <v>5.2210000000000001</v>
      </c>
      <c r="CN169" s="35">
        <v>3.8490000000000002</v>
      </c>
      <c r="CO169" s="36">
        <v>56.755000000000003</v>
      </c>
    </row>
    <row r="170" spans="1:93" x14ac:dyDescent="0.25">
      <c r="A170" s="13" t="s">
        <v>304</v>
      </c>
      <c r="B170" s="13">
        <v>1</v>
      </c>
      <c r="C170" s="30">
        <v>33242</v>
      </c>
      <c r="D170" s="31">
        <v>14.1</v>
      </c>
      <c r="E170" s="31">
        <v>158.69999999999999</v>
      </c>
      <c r="F170" s="31">
        <v>53.5</v>
      </c>
      <c r="G170" s="31">
        <f t="shared" si="33"/>
        <v>21.242221277241164</v>
      </c>
      <c r="H170" s="32">
        <v>0</v>
      </c>
      <c r="I170" s="31">
        <v>76</v>
      </c>
      <c r="J170" s="32">
        <v>2</v>
      </c>
      <c r="K170" s="31">
        <v>92.5</v>
      </c>
      <c r="L170" s="33">
        <f t="shared" si="26"/>
        <v>0.82162162162162167</v>
      </c>
      <c r="M170" s="33">
        <f t="shared" si="27"/>
        <v>0.47889098928796475</v>
      </c>
      <c r="N170" s="32">
        <v>0</v>
      </c>
      <c r="O170" s="31">
        <v>17.399999999999999</v>
      </c>
      <c r="P170" s="32">
        <v>4</v>
      </c>
      <c r="Q170" s="32">
        <v>3</v>
      </c>
      <c r="R170" s="13">
        <v>131</v>
      </c>
      <c r="S170" s="13">
        <v>86</v>
      </c>
      <c r="T170" s="32">
        <f t="shared" si="28"/>
        <v>100.985</v>
      </c>
      <c r="U170" s="13">
        <f t="shared" si="29"/>
        <v>45</v>
      </c>
      <c r="V170" s="13">
        <v>1</v>
      </c>
      <c r="W170" s="13">
        <v>2</v>
      </c>
      <c r="X170" s="13">
        <v>137</v>
      </c>
      <c r="Y170" s="13">
        <v>89</v>
      </c>
      <c r="Z170" s="32">
        <f t="shared" si="34"/>
        <v>104.98400000000001</v>
      </c>
      <c r="AA170" s="13">
        <f t="shared" si="30"/>
        <v>48</v>
      </c>
      <c r="AB170" s="13">
        <v>133</v>
      </c>
      <c r="AC170" s="13">
        <v>80</v>
      </c>
      <c r="AD170" s="32">
        <f t="shared" si="31"/>
        <v>97.649000000000001</v>
      </c>
      <c r="AE170" s="13">
        <f t="shared" si="32"/>
        <v>53</v>
      </c>
      <c r="AI170" s="31"/>
      <c r="AJ170" s="13">
        <v>56.238999999999997</v>
      </c>
      <c r="AK170" s="33">
        <f t="shared" si="36"/>
        <v>9.3731666666666662</v>
      </c>
      <c r="AL170" s="13">
        <v>5.5</v>
      </c>
      <c r="AM170" s="13">
        <v>0</v>
      </c>
      <c r="AN170" s="34">
        <v>0</v>
      </c>
      <c r="AO170" s="33">
        <f t="shared" si="37"/>
        <v>2.2912185185185185</v>
      </c>
      <c r="AP170" s="13">
        <v>4.21</v>
      </c>
      <c r="AQ170" s="13">
        <v>0.65</v>
      </c>
      <c r="AR170" s="34">
        <v>0</v>
      </c>
      <c r="AS170" s="1">
        <v>1.51</v>
      </c>
      <c r="AT170" s="1">
        <v>0</v>
      </c>
      <c r="AU170" s="33">
        <v>2.4045454545454548</v>
      </c>
      <c r="AV170" s="13" t="s">
        <v>62</v>
      </c>
      <c r="AW170" s="13" t="s">
        <v>62</v>
      </c>
      <c r="AX170" s="32">
        <v>0</v>
      </c>
      <c r="AY170" s="32">
        <v>140.83000000000001</v>
      </c>
      <c r="AZ170" s="31">
        <v>4.37</v>
      </c>
      <c r="BA170" s="32">
        <v>54.02</v>
      </c>
      <c r="BB170" s="31">
        <v>3.97</v>
      </c>
      <c r="BC170" s="32">
        <v>77.66</v>
      </c>
      <c r="BD170" s="32">
        <v>47.35</v>
      </c>
      <c r="BE170" s="32">
        <v>110.91</v>
      </c>
      <c r="BF170" s="32">
        <v>23.96</v>
      </c>
      <c r="BG170" s="32">
        <v>7.45</v>
      </c>
      <c r="BH170" s="32">
        <v>122.5</v>
      </c>
      <c r="BI170" s="32">
        <v>90</v>
      </c>
      <c r="BJ170" s="32">
        <v>106</v>
      </c>
      <c r="BK170" s="32">
        <v>32.5</v>
      </c>
      <c r="BL170" s="32">
        <v>18.5</v>
      </c>
      <c r="BM170" s="32">
        <v>13</v>
      </c>
      <c r="BN170" s="32">
        <v>6</v>
      </c>
      <c r="BO170" s="32">
        <v>124</v>
      </c>
      <c r="BP170" s="32">
        <v>89.5</v>
      </c>
      <c r="BQ170" s="32">
        <v>105.5</v>
      </c>
      <c r="BR170" s="32">
        <v>34.5</v>
      </c>
      <c r="BS170" s="32">
        <v>21.5</v>
      </c>
      <c r="BT170" s="32">
        <v>14</v>
      </c>
      <c r="BU170" s="32">
        <v>7.5</v>
      </c>
      <c r="BV170" s="32">
        <v>128.5</v>
      </c>
      <c r="BW170" s="32">
        <v>89.5</v>
      </c>
      <c r="BX170" s="32">
        <v>106</v>
      </c>
      <c r="BY170" s="32">
        <v>39</v>
      </c>
      <c r="BZ170" s="32">
        <v>11.5</v>
      </c>
      <c r="CA170" s="32">
        <v>3.5</v>
      </c>
      <c r="CB170" s="32">
        <v>4.5</v>
      </c>
      <c r="CC170" s="31">
        <v>8.4</v>
      </c>
      <c r="CD170" s="31">
        <v>6</v>
      </c>
      <c r="CE170" s="56">
        <v>26.5</v>
      </c>
      <c r="CF170" s="32">
        <v>32</v>
      </c>
      <c r="CG170" s="32"/>
      <c r="CH170" s="32"/>
      <c r="CI170" s="32">
        <v>142</v>
      </c>
      <c r="CJ170" s="56">
        <v>63.5</v>
      </c>
      <c r="CK170" s="32">
        <v>58</v>
      </c>
      <c r="CL170" s="32">
        <v>156.5</v>
      </c>
      <c r="CM170" s="35">
        <v>7.7990000000000004</v>
      </c>
      <c r="CN170" s="35">
        <v>5.0510000000000002</v>
      </c>
      <c r="CO170" s="36">
        <v>88.626999999999995</v>
      </c>
    </row>
    <row r="171" spans="1:93" x14ac:dyDescent="0.25">
      <c r="A171" s="13" t="s">
        <v>305</v>
      </c>
      <c r="B171" s="13">
        <v>1</v>
      </c>
      <c r="C171" s="30">
        <v>33142</v>
      </c>
      <c r="D171" s="52">
        <v>14.37</v>
      </c>
      <c r="E171" s="31">
        <v>162.5</v>
      </c>
      <c r="F171" s="31">
        <v>49.1</v>
      </c>
      <c r="G171" s="31">
        <f t="shared" si="33"/>
        <v>18.594082840236688</v>
      </c>
      <c r="H171" s="32">
        <v>0</v>
      </c>
      <c r="I171" s="31">
        <v>67</v>
      </c>
      <c r="J171" s="32">
        <v>0</v>
      </c>
      <c r="K171" s="31">
        <v>86</v>
      </c>
      <c r="L171" s="33">
        <f t="shared" si="26"/>
        <v>0.77906976744186052</v>
      </c>
      <c r="M171" s="33">
        <f t="shared" si="27"/>
        <v>0.41230769230769232</v>
      </c>
      <c r="N171" s="32">
        <v>0</v>
      </c>
      <c r="O171" s="31">
        <v>19.399999999999999</v>
      </c>
      <c r="P171" s="32">
        <v>3</v>
      </c>
      <c r="Q171" s="32">
        <v>3</v>
      </c>
      <c r="R171" s="13">
        <v>106</v>
      </c>
      <c r="S171" s="13">
        <v>64</v>
      </c>
      <c r="T171" s="32">
        <f t="shared" si="28"/>
        <v>77.986000000000004</v>
      </c>
      <c r="U171" s="13">
        <f t="shared" si="29"/>
        <v>42</v>
      </c>
      <c r="V171" s="13">
        <v>0</v>
      </c>
      <c r="W171" s="13">
        <v>0</v>
      </c>
      <c r="X171" s="13">
        <v>111</v>
      </c>
      <c r="Y171" s="13">
        <v>73</v>
      </c>
      <c r="Z171" s="32">
        <f t="shared" si="34"/>
        <v>85.653999999999996</v>
      </c>
      <c r="AA171" s="13">
        <f t="shared" si="30"/>
        <v>38</v>
      </c>
      <c r="AB171" s="13">
        <v>117</v>
      </c>
      <c r="AC171" s="13">
        <v>86</v>
      </c>
      <c r="AD171" s="32">
        <f t="shared" si="31"/>
        <v>96.323000000000008</v>
      </c>
      <c r="AE171" s="13">
        <f t="shared" si="32"/>
        <v>31</v>
      </c>
      <c r="AI171" s="31"/>
      <c r="AJ171" s="13">
        <v>54.707000000000001</v>
      </c>
      <c r="AK171" s="33">
        <f t="shared" si="36"/>
        <v>9.1178333333333335</v>
      </c>
      <c r="AL171" s="13">
        <v>4.8</v>
      </c>
      <c r="AM171" s="13">
        <v>0</v>
      </c>
      <c r="AN171" s="34">
        <v>0</v>
      </c>
      <c r="AO171" s="33">
        <f t="shared" si="37"/>
        <v>1.9451377777777776</v>
      </c>
      <c r="AP171" s="13">
        <v>3.51</v>
      </c>
      <c r="AQ171" s="13">
        <v>0.73</v>
      </c>
      <c r="AR171" s="34">
        <v>0</v>
      </c>
      <c r="AS171" s="1">
        <v>1.48</v>
      </c>
      <c r="AT171" s="1">
        <v>0</v>
      </c>
      <c r="AU171" s="33">
        <v>1.698181818181818</v>
      </c>
      <c r="AV171" s="13">
        <v>0.5</v>
      </c>
      <c r="AW171" s="31">
        <f>AV171*10</f>
        <v>5</v>
      </c>
      <c r="AX171" s="32">
        <v>2</v>
      </c>
      <c r="AY171" s="32">
        <v>140.33000000000001</v>
      </c>
      <c r="AZ171" s="31">
        <v>4.87</v>
      </c>
      <c r="BA171" s="32">
        <v>52</v>
      </c>
      <c r="BB171" s="31">
        <v>3.85</v>
      </c>
      <c r="BC171" s="32">
        <v>81.64</v>
      </c>
      <c r="BD171" s="32">
        <v>50.39</v>
      </c>
      <c r="BE171" s="32">
        <v>180.72</v>
      </c>
      <c r="BF171" s="32">
        <v>23.37</v>
      </c>
      <c r="BG171" s="32">
        <v>12.76</v>
      </c>
      <c r="BH171" s="32">
        <v>94</v>
      </c>
      <c r="BI171" s="32">
        <v>65</v>
      </c>
      <c r="BJ171" s="32">
        <v>79.5</v>
      </c>
      <c r="BK171" s="32">
        <v>29</v>
      </c>
      <c r="BL171" s="32">
        <v>20</v>
      </c>
      <c r="BM171" s="32">
        <v>12</v>
      </c>
      <c r="BN171" s="32">
        <v>6</v>
      </c>
      <c r="BO171" s="32">
        <v>101.5</v>
      </c>
      <c r="BP171" s="32">
        <v>74</v>
      </c>
      <c r="BQ171" s="32">
        <v>88</v>
      </c>
      <c r="BR171" s="32">
        <v>27.5</v>
      </c>
      <c r="BS171" s="32">
        <v>25</v>
      </c>
      <c r="BT171" s="32">
        <v>16</v>
      </c>
      <c r="BU171" s="32">
        <v>7</v>
      </c>
      <c r="BV171" s="32">
        <v>104</v>
      </c>
      <c r="BW171" s="32">
        <v>74</v>
      </c>
      <c r="BX171" s="32">
        <v>86</v>
      </c>
      <c r="BY171" s="32">
        <v>30</v>
      </c>
      <c r="BZ171" s="32">
        <v>10</v>
      </c>
      <c r="CA171" s="32">
        <v>0.5</v>
      </c>
      <c r="CB171" s="32">
        <v>2.5</v>
      </c>
      <c r="CC171" s="31">
        <v>8.3000000000000007</v>
      </c>
      <c r="CD171" s="31">
        <v>4.7</v>
      </c>
      <c r="CE171" s="56">
        <v>23</v>
      </c>
      <c r="CF171" s="32">
        <v>25</v>
      </c>
      <c r="CG171" s="32"/>
      <c r="CH171" s="32"/>
      <c r="CI171" s="32">
        <v>106</v>
      </c>
      <c r="CJ171" s="56">
        <v>57</v>
      </c>
      <c r="CK171" s="32">
        <v>54.5</v>
      </c>
      <c r="CL171" s="32">
        <v>195</v>
      </c>
      <c r="CM171" s="35">
        <v>6.8710000000000004</v>
      </c>
      <c r="CN171" s="35">
        <v>4.5549999999999997</v>
      </c>
      <c r="CO171" s="36">
        <v>90.408000000000001</v>
      </c>
    </row>
    <row r="172" spans="1:93" x14ac:dyDescent="0.25">
      <c r="A172" s="13" t="s">
        <v>306</v>
      </c>
      <c r="B172" s="13">
        <v>1</v>
      </c>
      <c r="C172" s="30">
        <v>33285</v>
      </c>
      <c r="D172" s="31">
        <v>13.98</v>
      </c>
      <c r="E172" s="31">
        <v>161.4</v>
      </c>
      <c r="F172" s="31">
        <v>67.8</v>
      </c>
      <c r="G172" s="31">
        <f t="shared" si="33"/>
        <v>26.02691136569883</v>
      </c>
      <c r="H172" s="32">
        <v>1</v>
      </c>
      <c r="I172" s="31">
        <v>89</v>
      </c>
      <c r="J172" s="32">
        <v>2</v>
      </c>
      <c r="K172" s="31">
        <v>100.5</v>
      </c>
      <c r="L172" s="33">
        <f t="shared" si="26"/>
        <v>0.88557213930348255</v>
      </c>
      <c r="M172" s="33">
        <f t="shared" si="27"/>
        <v>0.55142503097893436</v>
      </c>
      <c r="N172" s="32">
        <v>1</v>
      </c>
      <c r="O172" s="31">
        <v>32.6</v>
      </c>
      <c r="P172" s="32">
        <v>3</v>
      </c>
      <c r="Q172" s="32">
        <v>4</v>
      </c>
      <c r="R172" s="13">
        <v>117</v>
      </c>
      <c r="S172" s="13">
        <v>82</v>
      </c>
      <c r="T172" s="32">
        <f t="shared" si="28"/>
        <v>93.655000000000001</v>
      </c>
      <c r="U172" s="13">
        <f t="shared" si="29"/>
        <v>35</v>
      </c>
      <c r="V172" s="13">
        <v>0</v>
      </c>
      <c r="W172" s="13">
        <v>2</v>
      </c>
      <c r="X172" s="13">
        <v>133</v>
      </c>
      <c r="Y172" s="13">
        <v>76</v>
      </c>
      <c r="Z172" s="32">
        <f t="shared" si="34"/>
        <v>94.980999999999995</v>
      </c>
      <c r="AA172" s="13">
        <f t="shared" si="30"/>
        <v>57</v>
      </c>
      <c r="AB172" s="13">
        <v>123</v>
      </c>
      <c r="AC172" s="13">
        <v>81</v>
      </c>
      <c r="AD172" s="32">
        <f t="shared" si="31"/>
        <v>94.986000000000004</v>
      </c>
      <c r="AE172" s="13">
        <f t="shared" si="32"/>
        <v>42</v>
      </c>
      <c r="AI172" s="31"/>
      <c r="AJ172" s="13">
        <v>77.308000000000007</v>
      </c>
      <c r="AK172" s="33">
        <f t="shared" si="36"/>
        <v>12.884666666666668</v>
      </c>
      <c r="AL172" s="13">
        <v>4.5</v>
      </c>
      <c r="AM172" s="13">
        <v>0</v>
      </c>
      <c r="AN172" s="34">
        <v>0</v>
      </c>
      <c r="AO172" s="33">
        <f t="shared" si="37"/>
        <v>2.5769333333333337</v>
      </c>
      <c r="AP172" s="13">
        <v>6.78</v>
      </c>
      <c r="AQ172" s="13">
        <v>0.94</v>
      </c>
      <c r="AR172" s="34">
        <v>0</v>
      </c>
      <c r="AS172" s="1">
        <v>2.36</v>
      </c>
      <c r="AT172" s="1">
        <v>0</v>
      </c>
      <c r="AU172" s="33">
        <v>3.9927272727272727</v>
      </c>
      <c r="AV172" s="13">
        <v>0.1</v>
      </c>
      <c r="AW172" s="31">
        <f>AV172*10</f>
        <v>1</v>
      </c>
      <c r="AX172" s="32">
        <v>1</v>
      </c>
      <c r="AY172" s="32">
        <v>140.33000000000001</v>
      </c>
      <c r="AZ172" s="31">
        <v>4.08</v>
      </c>
      <c r="BA172" s="32">
        <v>62.61</v>
      </c>
      <c r="BB172" s="31">
        <v>3.54</v>
      </c>
      <c r="BC172" s="32">
        <v>79.790000000000006</v>
      </c>
      <c r="BD172" s="32">
        <v>49.02</v>
      </c>
      <c r="BE172" s="32">
        <v>125.75</v>
      </c>
      <c r="BF172" s="32">
        <v>29.67</v>
      </c>
      <c r="BG172" s="32">
        <v>10.44</v>
      </c>
      <c r="BH172" s="32">
        <v>102</v>
      </c>
      <c r="BI172" s="32">
        <v>84.5</v>
      </c>
      <c r="BJ172" s="32">
        <v>92.5</v>
      </c>
      <c r="BK172" s="32">
        <v>17.5</v>
      </c>
      <c r="BL172" s="32">
        <v>-32</v>
      </c>
      <c r="BM172" s="32">
        <v>-16</v>
      </c>
      <c r="BN172" s="32">
        <v>-5.5</v>
      </c>
      <c r="BO172" s="32">
        <v>109</v>
      </c>
      <c r="BP172" s="32">
        <v>79.5</v>
      </c>
      <c r="BQ172" s="32">
        <v>91.5</v>
      </c>
      <c r="BR172" s="32">
        <v>29.5</v>
      </c>
      <c r="BS172" s="32">
        <v>-15</v>
      </c>
      <c r="BT172" s="32">
        <v>-6.5</v>
      </c>
      <c r="BU172" s="32">
        <v>-4</v>
      </c>
      <c r="BV172" s="32">
        <v>117</v>
      </c>
      <c r="BW172" s="32">
        <v>78.5</v>
      </c>
      <c r="BX172" s="32">
        <v>94</v>
      </c>
      <c r="BY172" s="32">
        <v>38.5</v>
      </c>
      <c r="BZ172" s="32">
        <v>-19.5</v>
      </c>
      <c r="CA172" s="32">
        <v>-7</v>
      </c>
      <c r="CB172" s="32">
        <v>-6</v>
      </c>
      <c r="CC172" s="31">
        <v>6.3</v>
      </c>
      <c r="CD172" s="31">
        <v>5.9</v>
      </c>
      <c r="CE172" s="56">
        <v>18</v>
      </c>
      <c r="CF172" s="32">
        <v>30.5</v>
      </c>
      <c r="CG172" s="32"/>
      <c r="CH172" s="32"/>
      <c r="CI172" s="32">
        <v>142</v>
      </c>
      <c r="CJ172" s="56">
        <v>110</v>
      </c>
      <c r="CK172" s="32">
        <v>100.5</v>
      </c>
      <c r="CL172" s="32">
        <v>121</v>
      </c>
      <c r="CM172" s="35">
        <v>8.1389999999999993</v>
      </c>
      <c r="CN172" s="35">
        <v>4.7359999999999998</v>
      </c>
      <c r="CO172" s="36">
        <v>76.061999999999998</v>
      </c>
    </row>
    <row r="173" spans="1:93" x14ac:dyDescent="0.25">
      <c r="A173" s="13" t="s">
        <v>307</v>
      </c>
      <c r="B173" s="13">
        <v>1</v>
      </c>
      <c r="C173" s="30">
        <v>33375</v>
      </c>
      <c r="D173" s="31">
        <v>13.73</v>
      </c>
      <c r="E173" s="31">
        <v>140.69999999999999</v>
      </c>
      <c r="F173" s="31">
        <v>39.6</v>
      </c>
      <c r="G173" s="31">
        <f t="shared" si="33"/>
        <v>20.003546083169294</v>
      </c>
      <c r="H173" s="32">
        <v>0</v>
      </c>
      <c r="I173" s="31">
        <v>64</v>
      </c>
      <c r="J173" s="32">
        <v>0</v>
      </c>
      <c r="K173" s="31">
        <v>82.8</v>
      </c>
      <c r="L173" s="33">
        <f t="shared" si="26"/>
        <v>0.77294685990338163</v>
      </c>
      <c r="M173" s="33">
        <f t="shared" si="27"/>
        <v>0.45486851457000715</v>
      </c>
      <c r="N173" s="32">
        <v>0</v>
      </c>
      <c r="O173" s="31">
        <v>13</v>
      </c>
      <c r="P173" s="32">
        <v>3</v>
      </c>
      <c r="Q173" s="32">
        <v>2</v>
      </c>
      <c r="R173" s="13">
        <v>102</v>
      </c>
      <c r="S173" s="13">
        <v>71</v>
      </c>
      <c r="T173" s="32">
        <f t="shared" si="28"/>
        <v>81.323000000000008</v>
      </c>
      <c r="U173" s="13">
        <f t="shared" si="29"/>
        <v>31</v>
      </c>
      <c r="V173" s="13">
        <v>0</v>
      </c>
      <c r="W173" s="13">
        <v>1</v>
      </c>
      <c r="X173" s="13">
        <v>98</v>
      </c>
      <c r="Y173" s="13">
        <v>69</v>
      </c>
      <c r="Z173" s="32">
        <f t="shared" si="34"/>
        <v>78.656999999999996</v>
      </c>
      <c r="AA173" s="13">
        <f t="shared" si="30"/>
        <v>29</v>
      </c>
      <c r="AB173" s="13">
        <v>96</v>
      </c>
      <c r="AC173" s="13">
        <v>73</v>
      </c>
      <c r="AD173" s="32">
        <f t="shared" si="31"/>
        <v>80.659000000000006</v>
      </c>
      <c r="AE173" s="13">
        <f t="shared" si="32"/>
        <v>23</v>
      </c>
      <c r="AI173" s="31"/>
      <c r="AJ173" s="13" t="s">
        <v>55</v>
      </c>
      <c r="AK173" s="33"/>
      <c r="AL173" s="13" t="s">
        <v>55</v>
      </c>
      <c r="AM173" s="13" t="s">
        <v>55</v>
      </c>
      <c r="AN173" s="34" t="s">
        <v>55</v>
      </c>
      <c r="AO173" s="33"/>
      <c r="AP173" s="13" t="s">
        <v>55</v>
      </c>
      <c r="AR173" s="34"/>
      <c r="AT173" s="34"/>
      <c r="AU173" s="33"/>
      <c r="AW173" s="31"/>
      <c r="AX173" s="32"/>
      <c r="AY173" s="34"/>
      <c r="AZ173" s="34"/>
      <c r="BA173" s="34"/>
      <c r="BB173" s="34"/>
      <c r="BC173" s="34"/>
      <c r="BD173" s="34"/>
      <c r="BE173" s="34"/>
      <c r="BF173" s="34"/>
      <c r="BG173" s="34"/>
      <c r="BH173" s="32">
        <v>88</v>
      </c>
      <c r="BI173" s="32">
        <v>72</v>
      </c>
      <c r="BJ173" s="32">
        <v>80</v>
      </c>
      <c r="BK173" s="32">
        <v>16</v>
      </c>
      <c r="BL173" s="32">
        <v>4.5</v>
      </c>
      <c r="BM173" s="32">
        <v>10.5</v>
      </c>
      <c r="BN173" s="32">
        <v>0.5</v>
      </c>
      <c r="BO173" s="32">
        <v>87.5</v>
      </c>
      <c r="BP173" s="32">
        <v>71</v>
      </c>
      <c r="BQ173" s="32">
        <v>79.5</v>
      </c>
      <c r="BR173" s="32">
        <v>16.5</v>
      </c>
      <c r="BS173" s="32">
        <v>3</v>
      </c>
      <c r="BT173" s="32">
        <v>8</v>
      </c>
      <c r="BU173" s="32">
        <v>0.5</v>
      </c>
      <c r="BV173" s="32">
        <v>89.5</v>
      </c>
      <c r="BW173" s="32">
        <v>69.5</v>
      </c>
      <c r="BX173" s="32">
        <v>79</v>
      </c>
      <c r="BY173" s="32">
        <v>20</v>
      </c>
      <c r="BZ173" s="32">
        <v>12</v>
      </c>
      <c r="CA173" s="32">
        <v>14.5</v>
      </c>
      <c r="CB173" s="32">
        <v>2.5</v>
      </c>
      <c r="CC173" s="31">
        <v>6.2</v>
      </c>
      <c r="CD173" s="31">
        <v>4.2</v>
      </c>
      <c r="CE173" s="56">
        <v>15.5</v>
      </c>
      <c r="CF173" s="32">
        <v>16</v>
      </c>
      <c r="CG173" s="32"/>
      <c r="CH173" s="32"/>
      <c r="CI173" s="32">
        <v>119.5</v>
      </c>
      <c r="CJ173" s="56">
        <v>87.5</v>
      </c>
      <c r="CK173" s="32">
        <v>80.5</v>
      </c>
      <c r="CL173" s="32">
        <v>129</v>
      </c>
      <c r="CM173" s="35"/>
      <c r="CN173" s="35"/>
      <c r="CO173" s="36"/>
    </row>
    <row r="174" spans="1:93" x14ac:dyDescent="0.25">
      <c r="A174" s="13" t="s">
        <v>308</v>
      </c>
      <c r="B174" s="13">
        <v>1</v>
      </c>
      <c r="C174" s="30">
        <v>33299</v>
      </c>
      <c r="D174" s="31">
        <v>13.94</v>
      </c>
      <c r="E174" s="31">
        <v>162</v>
      </c>
      <c r="F174" s="31">
        <v>57.5</v>
      </c>
      <c r="G174" s="31">
        <f t="shared" si="33"/>
        <v>21.909769852156678</v>
      </c>
      <c r="H174" s="32">
        <v>0</v>
      </c>
      <c r="I174" s="31">
        <v>75</v>
      </c>
      <c r="J174" s="32">
        <v>2</v>
      </c>
      <c r="K174" s="31">
        <v>95</v>
      </c>
      <c r="L174" s="33">
        <f t="shared" si="26"/>
        <v>0.78947368421052633</v>
      </c>
      <c r="M174" s="33">
        <f t="shared" si="27"/>
        <v>0.46296296296296297</v>
      </c>
      <c r="N174" s="32">
        <v>0</v>
      </c>
      <c r="O174" s="31">
        <v>20.3</v>
      </c>
      <c r="P174" s="32" t="s">
        <v>55</v>
      </c>
      <c r="Q174" s="32" t="s">
        <v>55</v>
      </c>
      <c r="R174" s="13">
        <v>114</v>
      </c>
      <c r="S174" s="13">
        <v>69</v>
      </c>
      <c r="T174" s="32">
        <f t="shared" si="28"/>
        <v>83.984999999999999</v>
      </c>
      <c r="U174" s="13">
        <f t="shared" si="29"/>
        <v>45</v>
      </c>
      <c r="V174" s="13">
        <v>0</v>
      </c>
      <c r="W174" s="13">
        <v>1</v>
      </c>
      <c r="X174" s="13">
        <v>99</v>
      </c>
      <c r="Y174" s="13">
        <v>61</v>
      </c>
      <c r="Z174" s="32">
        <f t="shared" si="34"/>
        <v>73.653999999999996</v>
      </c>
      <c r="AA174" s="13">
        <f t="shared" si="30"/>
        <v>38</v>
      </c>
      <c r="AB174" s="13">
        <v>99</v>
      </c>
      <c r="AC174" s="13">
        <v>70</v>
      </c>
      <c r="AD174" s="32">
        <f t="shared" si="31"/>
        <v>79.656999999999996</v>
      </c>
      <c r="AE174" s="13">
        <f t="shared" si="32"/>
        <v>29</v>
      </c>
      <c r="AI174" s="31"/>
      <c r="AJ174" s="13" t="s">
        <v>55</v>
      </c>
      <c r="AK174" s="33"/>
      <c r="AL174" s="13" t="s">
        <v>55</v>
      </c>
      <c r="AM174" s="13" t="s">
        <v>55</v>
      </c>
      <c r="AN174" s="34" t="s">
        <v>55</v>
      </c>
      <c r="AO174" s="33"/>
      <c r="AP174" s="13" t="s">
        <v>55</v>
      </c>
      <c r="AR174" s="34"/>
      <c r="AT174" s="34"/>
      <c r="AU174" s="33"/>
      <c r="AW174" s="31"/>
      <c r="AX174" s="32"/>
      <c r="AY174" s="34"/>
      <c r="AZ174" s="34"/>
      <c r="BA174" s="34"/>
      <c r="BB174" s="34"/>
      <c r="BC174" s="34"/>
      <c r="BD174" s="34"/>
      <c r="BE174" s="34"/>
      <c r="BF174" s="34"/>
      <c r="BG174" s="34"/>
      <c r="BH174" s="32">
        <v>82.5</v>
      </c>
      <c r="BI174" s="32">
        <v>62</v>
      </c>
      <c r="BJ174" s="32">
        <v>72.5</v>
      </c>
      <c r="BK174" s="32">
        <v>20.5</v>
      </c>
      <c r="BL174" s="32">
        <v>0</v>
      </c>
      <c r="BM174" s="32">
        <v>0.5</v>
      </c>
      <c r="BN174" s="32">
        <v>0</v>
      </c>
      <c r="BO174" s="32">
        <v>83</v>
      </c>
      <c r="BP174" s="32">
        <v>61</v>
      </c>
      <c r="BQ174" s="32">
        <v>72</v>
      </c>
      <c r="BR174" s="32">
        <v>22</v>
      </c>
      <c r="BS174" s="32">
        <v>-4</v>
      </c>
      <c r="BT174" s="32">
        <v>-5</v>
      </c>
      <c r="BU174" s="32">
        <v>-1</v>
      </c>
      <c r="BV174" s="32">
        <v>87.5</v>
      </c>
      <c r="BW174" s="32">
        <v>61.5</v>
      </c>
      <c r="BX174" s="32">
        <v>72</v>
      </c>
      <c r="BY174" s="32">
        <v>26</v>
      </c>
      <c r="BZ174" s="32">
        <v>-12.5</v>
      </c>
      <c r="CA174" s="32">
        <v>-14.5</v>
      </c>
      <c r="CB174" s="32">
        <v>-3</v>
      </c>
      <c r="CC174" s="31">
        <v>7.1</v>
      </c>
      <c r="CD174" s="31">
        <v>4.4000000000000004</v>
      </c>
      <c r="CE174" s="56">
        <v>20.5</v>
      </c>
      <c r="CF174" s="32">
        <v>22.5</v>
      </c>
      <c r="CG174" s="32"/>
      <c r="CH174" s="32"/>
      <c r="CI174" s="32">
        <v>138.5</v>
      </c>
      <c r="CJ174" s="56">
        <v>76.5</v>
      </c>
      <c r="CK174" s="32">
        <v>71</v>
      </c>
      <c r="CL174" s="32">
        <v>133.5</v>
      </c>
      <c r="CM174" s="35">
        <v>5.9119999999999999</v>
      </c>
      <c r="CN174" s="35">
        <v>3.665</v>
      </c>
      <c r="CO174" s="36">
        <v>67.185000000000002</v>
      </c>
    </row>
    <row r="175" spans="1:93" x14ac:dyDescent="0.25">
      <c r="A175" s="13" t="s">
        <v>309</v>
      </c>
      <c r="B175" s="13">
        <v>1</v>
      </c>
      <c r="C175" s="30">
        <v>33344</v>
      </c>
      <c r="D175" s="31">
        <v>13.82</v>
      </c>
      <c r="E175" s="31">
        <v>153.80000000000001</v>
      </c>
      <c r="F175" s="31">
        <v>40.9</v>
      </c>
      <c r="G175" s="31">
        <f t="shared" si="33"/>
        <v>17.290622817534466</v>
      </c>
      <c r="H175" s="32">
        <v>0</v>
      </c>
      <c r="I175" s="31"/>
      <c r="J175" s="32"/>
      <c r="K175" s="31"/>
      <c r="L175" s="33"/>
      <c r="M175" s="33"/>
      <c r="N175" s="32"/>
      <c r="O175" s="31">
        <v>10.6</v>
      </c>
      <c r="P175" s="32">
        <v>3</v>
      </c>
      <c r="Q175" s="32">
        <v>4</v>
      </c>
      <c r="R175" s="13">
        <v>109</v>
      </c>
      <c r="S175" s="13">
        <v>74</v>
      </c>
      <c r="T175" s="32">
        <f t="shared" si="28"/>
        <v>85.655000000000001</v>
      </c>
      <c r="U175" s="13">
        <f t="shared" si="29"/>
        <v>35</v>
      </c>
      <c r="V175" s="13">
        <v>0</v>
      </c>
      <c r="W175" s="13">
        <v>1</v>
      </c>
      <c r="X175" s="13">
        <v>105</v>
      </c>
      <c r="Y175" s="13">
        <v>73</v>
      </c>
      <c r="Z175" s="32">
        <f t="shared" si="34"/>
        <v>83.656000000000006</v>
      </c>
      <c r="AA175" s="13">
        <f t="shared" si="30"/>
        <v>32</v>
      </c>
      <c r="AB175" s="13">
        <v>103</v>
      </c>
      <c r="AC175" s="13">
        <v>81</v>
      </c>
      <c r="AD175" s="32">
        <f t="shared" si="31"/>
        <v>88.325999999999993</v>
      </c>
      <c r="AE175" s="13">
        <f t="shared" si="32"/>
        <v>22</v>
      </c>
      <c r="AF175" s="13">
        <v>4.7</v>
      </c>
      <c r="AG175" s="13">
        <v>30</v>
      </c>
      <c r="AH175" s="13">
        <v>29.5</v>
      </c>
      <c r="AI175" s="31">
        <f t="shared" si="35"/>
        <v>48.774700000000003</v>
      </c>
      <c r="AJ175" s="13">
        <v>32.692999999999998</v>
      </c>
      <c r="AK175" s="33">
        <f t="shared" si="36"/>
        <v>5.448833333333333</v>
      </c>
      <c r="AL175" s="13">
        <v>5</v>
      </c>
      <c r="AM175" s="13">
        <v>0</v>
      </c>
      <c r="AN175" s="34">
        <v>0</v>
      </c>
      <c r="AO175" s="33">
        <f t="shared" si="37"/>
        <v>1.2108518518518518</v>
      </c>
      <c r="AP175" s="13">
        <v>3.81</v>
      </c>
      <c r="AQ175" s="13">
        <v>0.53</v>
      </c>
      <c r="AR175" s="34">
        <v>0</v>
      </c>
      <c r="AS175" s="1">
        <v>1.78</v>
      </c>
      <c r="AT175" s="1">
        <v>0</v>
      </c>
      <c r="AU175" s="33">
        <v>1.7890909090909093</v>
      </c>
      <c r="AV175" s="13" t="s">
        <v>62</v>
      </c>
      <c r="AW175" s="13" t="s">
        <v>62</v>
      </c>
      <c r="AX175" s="32">
        <v>0</v>
      </c>
      <c r="AY175" s="32">
        <v>139.80000000000001</v>
      </c>
      <c r="AZ175" s="31">
        <v>4.4000000000000004</v>
      </c>
      <c r="BA175" s="32">
        <v>53.96</v>
      </c>
      <c r="BB175" s="31">
        <v>3.86</v>
      </c>
      <c r="BC175" s="32">
        <v>68.3</v>
      </c>
      <c r="BD175" s="32">
        <v>41.73</v>
      </c>
      <c r="BE175" s="32">
        <v>158.41999999999999</v>
      </c>
      <c r="BF175" s="32">
        <v>18.5</v>
      </c>
      <c r="BG175" s="32">
        <v>23.78</v>
      </c>
      <c r="BH175" s="32">
        <v>94.5</v>
      </c>
      <c r="BI175" s="32">
        <v>75</v>
      </c>
      <c r="BJ175" s="32">
        <v>86.5</v>
      </c>
      <c r="BK175" s="32">
        <v>19.5</v>
      </c>
      <c r="BL175" s="32">
        <v>9</v>
      </c>
      <c r="BM175" s="32">
        <v>12</v>
      </c>
      <c r="BN175" s="32">
        <v>1.5</v>
      </c>
      <c r="BO175" s="32">
        <v>94.5</v>
      </c>
      <c r="BP175" s="32">
        <v>74.5</v>
      </c>
      <c r="BQ175" s="32">
        <v>86</v>
      </c>
      <c r="BR175" s="32">
        <v>20</v>
      </c>
      <c r="BS175" s="32">
        <v>5</v>
      </c>
      <c r="BT175" s="32">
        <v>7.5</v>
      </c>
      <c r="BU175" s="32">
        <v>1</v>
      </c>
      <c r="BV175" s="32">
        <v>101.5</v>
      </c>
      <c r="BW175" s="32">
        <v>74</v>
      </c>
      <c r="BX175" s="32">
        <v>85</v>
      </c>
      <c r="BY175" s="32">
        <v>27.5</v>
      </c>
      <c r="BZ175" s="32">
        <v>-0.5</v>
      </c>
      <c r="CA175" s="32">
        <v>3</v>
      </c>
      <c r="CB175" s="32">
        <v>0</v>
      </c>
      <c r="CC175" s="31">
        <v>7.7</v>
      </c>
      <c r="CD175" s="31">
        <v>4.0999999999999996</v>
      </c>
      <c r="CE175" s="56">
        <v>17.5</v>
      </c>
      <c r="CF175" s="32">
        <v>19</v>
      </c>
      <c r="CG175" s="32"/>
      <c r="CH175" s="32"/>
      <c r="CI175" s="32">
        <v>140.5</v>
      </c>
      <c r="CJ175" s="56">
        <v>81</v>
      </c>
      <c r="CK175" s="32">
        <v>82</v>
      </c>
      <c r="CL175" s="32">
        <v>130</v>
      </c>
      <c r="CM175" s="35">
        <v>5.3339999999999996</v>
      </c>
      <c r="CN175" s="35">
        <v>3.9740000000000002</v>
      </c>
      <c r="CO175" s="36">
        <v>64.260000000000005</v>
      </c>
    </row>
    <row r="176" spans="1:93" x14ac:dyDescent="0.25">
      <c r="A176" s="13" t="s">
        <v>310</v>
      </c>
      <c r="B176" s="13">
        <v>1</v>
      </c>
      <c r="C176" s="30">
        <v>33862</v>
      </c>
      <c r="D176" s="31">
        <v>12.4</v>
      </c>
      <c r="E176" s="31">
        <v>159</v>
      </c>
      <c r="F176" s="31">
        <v>54.5</v>
      </c>
      <c r="G176" s="31">
        <f t="shared" si="33"/>
        <v>21.557691547011586</v>
      </c>
      <c r="H176" s="32">
        <v>0</v>
      </c>
      <c r="I176" s="31">
        <v>72</v>
      </c>
      <c r="J176" s="32">
        <v>2</v>
      </c>
      <c r="K176" s="31">
        <v>93</v>
      </c>
      <c r="L176" s="33">
        <f t="shared" ref="L176:L199" si="38">I176/K176</f>
        <v>0.77419354838709675</v>
      </c>
      <c r="M176" s="33">
        <f t="shared" ref="M176:M223" si="39">(I176/E176)</f>
        <v>0.45283018867924529</v>
      </c>
      <c r="N176" s="32">
        <v>0</v>
      </c>
      <c r="O176" s="31">
        <v>16.7</v>
      </c>
      <c r="P176" s="32">
        <v>4</v>
      </c>
      <c r="Q176" s="32">
        <v>4</v>
      </c>
      <c r="R176" s="13">
        <v>111</v>
      </c>
      <c r="S176" s="13">
        <v>70</v>
      </c>
      <c r="T176" s="32">
        <f t="shared" si="28"/>
        <v>83.653000000000006</v>
      </c>
      <c r="U176" s="13">
        <f t="shared" si="29"/>
        <v>41</v>
      </c>
      <c r="V176" s="13">
        <v>0</v>
      </c>
      <c r="W176" s="13">
        <v>1</v>
      </c>
      <c r="X176" s="13">
        <v>103</v>
      </c>
      <c r="Y176" s="13">
        <v>59</v>
      </c>
      <c r="Z176" s="32">
        <f t="shared" si="34"/>
        <v>73.652000000000001</v>
      </c>
      <c r="AA176" s="13">
        <f t="shared" si="30"/>
        <v>44</v>
      </c>
      <c r="AB176" s="13">
        <v>109</v>
      </c>
      <c r="AC176" s="13">
        <v>71</v>
      </c>
      <c r="AD176" s="32">
        <f t="shared" si="31"/>
        <v>83.653999999999996</v>
      </c>
      <c r="AE176" s="13">
        <f t="shared" si="32"/>
        <v>38</v>
      </c>
      <c r="AF176" s="13">
        <v>4.4000000000000004</v>
      </c>
      <c r="AG176" s="13">
        <v>27</v>
      </c>
      <c r="AH176" s="13">
        <v>27.6</v>
      </c>
      <c r="AI176" s="31">
        <f t="shared" si="35"/>
        <v>45.669500000000006</v>
      </c>
      <c r="AK176" s="33"/>
      <c r="AN176" s="34"/>
      <c r="AO176" s="33"/>
      <c r="AR176" s="34"/>
      <c r="AT176" s="34"/>
      <c r="AW176" s="31"/>
      <c r="AX176" s="32"/>
      <c r="AY176" s="34"/>
      <c r="AZ176" s="34"/>
      <c r="BA176" s="34"/>
      <c r="BB176" s="34"/>
      <c r="BC176" s="34"/>
      <c r="BD176" s="34"/>
      <c r="BE176" s="34"/>
      <c r="BF176" s="34"/>
      <c r="BG176" s="34"/>
      <c r="BH176" s="32">
        <v>93.5</v>
      </c>
      <c r="BI176" s="32">
        <v>71.5</v>
      </c>
      <c r="BJ176" s="32">
        <v>80.5</v>
      </c>
      <c r="BK176" s="32">
        <v>22</v>
      </c>
      <c r="BL176" s="32">
        <v>-19</v>
      </c>
      <c r="BM176" s="32">
        <v>-19.5</v>
      </c>
      <c r="BN176" s="32">
        <v>-4</v>
      </c>
      <c r="BO176" s="32">
        <v>84</v>
      </c>
      <c r="BP176" s="32">
        <v>59</v>
      </c>
      <c r="BQ176" s="32">
        <v>71</v>
      </c>
      <c r="BR176" s="32">
        <v>25</v>
      </c>
      <c r="BS176" s="32">
        <v>-2</v>
      </c>
      <c r="BT176" s="32">
        <v>-7</v>
      </c>
      <c r="BU176" s="32">
        <v>0</v>
      </c>
      <c r="BV176" s="32">
        <v>90</v>
      </c>
      <c r="BW176" s="32">
        <v>59</v>
      </c>
      <c r="BX176" s="32">
        <v>72</v>
      </c>
      <c r="BY176" s="32">
        <v>31</v>
      </c>
      <c r="BZ176" s="32">
        <v>-0.5</v>
      </c>
      <c r="CA176" s="32">
        <v>-4.5</v>
      </c>
      <c r="CB176" s="32">
        <v>-0.5</v>
      </c>
      <c r="CC176" s="31">
        <v>6.5</v>
      </c>
      <c r="CD176" s="31">
        <v>5.3</v>
      </c>
      <c r="CE176" s="56">
        <v>22</v>
      </c>
      <c r="CF176" s="32">
        <v>25.5</v>
      </c>
      <c r="CG176" s="32"/>
      <c r="CH176" s="32"/>
      <c r="CI176" s="32">
        <v>125.5</v>
      </c>
      <c r="CJ176" s="56">
        <v>73.5</v>
      </c>
      <c r="CK176" s="32">
        <v>67.5</v>
      </c>
      <c r="CL176" s="32">
        <v>153.5</v>
      </c>
      <c r="CM176" s="44"/>
      <c r="CN176" s="44"/>
      <c r="CO176" s="44"/>
    </row>
    <row r="177" spans="1:93" x14ac:dyDescent="0.25">
      <c r="A177" s="13" t="s">
        <v>311</v>
      </c>
      <c r="B177" s="13">
        <v>1</v>
      </c>
      <c r="C177" s="30" t="s">
        <v>312</v>
      </c>
      <c r="D177" s="31">
        <v>12.6</v>
      </c>
      <c r="E177" s="13">
        <v>152.9</v>
      </c>
      <c r="F177" s="13">
        <v>45.7</v>
      </c>
      <c r="G177" s="31">
        <f t="shared" si="33"/>
        <v>19.547950438032352</v>
      </c>
      <c r="H177" s="32">
        <v>0</v>
      </c>
      <c r="I177" s="31">
        <v>67</v>
      </c>
      <c r="J177" s="32">
        <v>1</v>
      </c>
      <c r="K177" s="31">
        <v>86.5</v>
      </c>
      <c r="L177" s="33">
        <f t="shared" si="38"/>
        <v>0.77456647398843925</v>
      </c>
      <c r="M177" s="33">
        <f t="shared" si="39"/>
        <v>0.43819489862655331</v>
      </c>
      <c r="N177" s="32">
        <v>0</v>
      </c>
      <c r="O177" s="31">
        <v>14.8</v>
      </c>
      <c r="P177" s="31"/>
      <c r="Q177" s="31"/>
      <c r="Z177" s="32"/>
      <c r="AI177" s="31"/>
      <c r="AK177" s="33"/>
      <c r="AN177" s="34"/>
      <c r="AO177" s="33"/>
      <c r="AR177" s="34"/>
      <c r="AT177" s="34"/>
      <c r="AW177" s="31"/>
      <c r="AX177" s="32"/>
      <c r="AY177" s="34"/>
      <c r="AZ177" s="34"/>
      <c r="BA177" s="34"/>
      <c r="BB177" s="34"/>
      <c r="BC177" s="34"/>
      <c r="BD177" s="34"/>
      <c r="BE177" s="34"/>
      <c r="BF177" s="34"/>
      <c r="BG177" s="34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E177" s="58"/>
      <c r="CF177" s="32"/>
      <c r="CG177" s="32"/>
      <c r="CH177" s="32"/>
      <c r="CI177" s="32"/>
      <c r="CJ177" s="56"/>
      <c r="CK177" s="32"/>
      <c r="CL177" s="32"/>
      <c r="CM177" s="44"/>
      <c r="CN177" s="44"/>
      <c r="CO177" s="44"/>
    </row>
    <row r="178" spans="1:93" x14ac:dyDescent="0.25">
      <c r="A178" s="13" t="s">
        <v>313</v>
      </c>
      <c r="B178" s="13">
        <v>1</v>
      </c>
      <c r="C178" s="30" t="s">
        <v>314</v>
      </c>
      <c r="D178" s="31">
        <v>12.9</v>
      </c>
      <c r="E178" s="13">
        <v>162.9</v>
      </c>
      <c r="F178" s="13">
        <v>52</v>
      </c>
      <c r="G178" s="31">
        <f t="shared" si="33"/>
        <v>19.59571773273024</v>
      </c>
      <c r="H178" s="32">
        <v>0</v>
      </c>
      <c r="I178" s="31">
        <v>68.5</v>
      </c>
      <c r="J178" s="32">
        <v>1</v>
      </c>
      <c r="K178" s="31">
        <v>89</v>
      </c>
      <c r="L178" s="33">
        <f t="shared" si="38"/>
        <v>0.7696629213483146</v>
      </c>
      <c r="M178" s="33">
        <f t="shared" si="39"/>
        <v>0.42050337630448126</v>
      </c>
      <c r="N178" s="32">
        <v>0</v>
      </c>
      <c r="O178" s="31">
        <v>18.2</v>
      </c>
      <c r="P178" s="31"/>
      <c r="Q178" s="31"/>
      <c r="Z178" s="32"/>
      <c r="AI178" s="31"/>
      <c r="AK178" s="33"/>
      <c r="AN178" s="34"/>
      <c r="AO178" s="33"/>
      <c r="AR178" s="34"/>
      <c r="AT178" s="34"/>
      <c r="AW178" s="31"/>
      <c r="AX178" s="32"/>
      <c r="AY178" s="34"/>
      <c r="AZ178" s="34"/>
      <c r="BA178" s="34"/>
      <c r="BB178" s="34"/>
      <c r="BC178" s="34"/>
      <c r="BD178" s="34"/>
      <c r="BE178" s="34"/>
      <c r="BF178" s="34"/>
      <c r="BG178" s="34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E178" s="58"/>
      <c r="CF178" s="32"/>
      <c r="CG178" s="32"/>
      <c r="CH178" s="32"/>
      <c r="CI178" s="32"/>
      <c r="CJ178" s="56"/>
      <c r="CK178" s="32"/>
      <c r="CL178" s="32"/>
      <c r="CM178" s="44"/>
      <c r="CN178" s="44"/>
      <c r="CO178" s="44"/>
    </row>
    <row r="179" spans="1:93" x14ac:dyDescent="0.25">
      <c r="A179" s="13" t="s">
        <v>315</v>
      </c>
      <c r="B179" s="13">
        <v>1</v>
      </c>
      <c r="C179" s="30" t="s">
        <v>316</v>
      </c>
      <c r="D179" s="31">
        <v>13.05</v>
      </c>
      <c r="E179" s="13">
        <v>154.19999999999999</v>
      </c>
      <c r="F179" s="13">
        <v>30</v>
      </c>
      <c r="G179" s="31">
        <f t="shared" si="33"/>
        <v>12.616895537151713</v>
      </c>
      <c r="H179" s="32">
        <v>0</v>
      </c>
      <c r="I179" s="31">
        <v>58</v>
      </c>
      <c r="J179" s="32">
        <v>0</v>
      </c>
      <c r="K179" s="31">
        <v>80</v>
      </c>
      <c r="L179" s="33">
        <f t="shared" si="38"/>
        <v>0.72499999999999998</v>
      </c>
      <c r="M179" s="33">
        <f t="shared" si="39"/>
        <v>0.37613488975356685</v>
      </c>
      <c r="N179" s="32">
        <v>0</v>
      </c>
      <c r="O179" s="31">
        <v>10</v>
      </c>
      <c r="P179" s="31"/>
      <c r="Q179" s="31"/>
      <c r="Z179" s="32"/>
      <c r="AI179" s="31"/>
      <c r="AK179" s="33"/>
      <c r="AN179" s="34"/>
      <c r="AO179" s="33"/>
      <c r="AR179" s="34"/>
      <c r="AT179" s="34"/>
      <c r="AW179" s="31"/>
      <c r="AX179" s="32"/>
      <c r="AY179" s="34"/>
      <c r="AZ179" s="34"/>
      <c r="BA179" s="34"/>
      <c r="BB179" s="34"/>
      <c r="BC179" s="34"/>
      <c r="BD179" s="34"/>
      <c r="BE179" s="34"/>
      <c r="BF179" s="34"/>
      <c r="BG179" s="34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E179" s="58"/>
      <c r="CF179" s="32"/>
      <c r="CG179" s="32"/>
      <c r="CH179" s="32"/>
      <c r="CI179" s="32"/>
      <c r="CJ179" s="56"/>
      <c r="CK179" s="32"/>
      <c r="CL179" s="32"/>
      <c r="CM179" s="44"/>
      <c r="CN179" s="44"/>
      <c r="CO179" s="44"/>
    </row>
    <row r="180" spans="1:93" x14ac:dyDescent="0.25">
      <c r="A180" s="13" t="s">
        <v>317</v>
      </c>
      <c r="B180" s="13">
        <v>1</v>
      </c>
      <c r="C180" s="30" t="s">
        <v>318</v>
      </c>
      <c r="D180" s="31">
        <v>13.18</v>
      </c>
      <c r="E180" s="13">
        <v>155</v>
      </c>
      <c r="F180" s="13">
        <v>50.2</v>
      </c>
      <c r="G180" s="31">
        <f t="shared" si="33"/>
        <v>20.894901144640997</v>
      </c>
      <c r="H180" s="32">
        <v>0</v>
      </c>
      <c r="I180" s="31">
        <v>74</v>
      </c>
      <c r="J180" s="32">
        <v>2</v>
      </c>
      <c r="K180" s="31">
        <v>86</v>
      </c>
      <c r="L180" s="33">
        <f t="shared" si="38"/>
        <v>0.86046511627906974</v>
      </c>
      <c r="M180" s="33">
        <f t="shared" si="39"/>
        <v>0.47741935483870968</v>
      </c>
      <c r="N180" s="32">
        <v>0</v>
      </c>
      <c r="O180" s="31">
        <v>17.399999999999999</v>
      </c>
      <c r="P180" s="31"/>
      <c r="Q180" s="31"/>
      <c r="Z180" s="32"/>
      <c r="AI180" s="31"/>
      <c r="AK180" s="33"/>
      <c r="AN180" s="34"/>
      <c r="AO180" s="33"/>
      <c r="AR180" s="34"/>
      <c r="AT180" s="34"/>
      <c r="AW180" s="31"/>
      <c r="AX180" s="32"/>
      <c r="AY180" s="34"/>
      <c r="AZ180" s="34"/>
      <c r="BA180" s="34"/>
      <c r="BB180" s="34"/>
      <c r="BC180" s="34"/>
      <c r="BD180" s="34"/>
      <c r="BE180" s="34"/>
      <c r="BF180" s="34"/>
      <c r="BG180" s="34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E180" s="58"/>
      <c r="CF180" s="32"/>
      <c r="CG180" s="32"/>
      <c r="CH180" s="32"/>
      <c r="CI180" s="32"/>
      <c r="CJ180" s="56"/>
      <c r="CK180" s="32"/>
      <c r="CL180" s="32"/>
      <c r="CM180" s="44"/>
      <c r="CN180" s="44"/>
      <c r="CO180" s="44"/>
    </row>
    <row r="181" spans="1:93" x14ac:dyDescent="0.25">
      <c r="A181" s="13" t="s">
        <v>319</v>
      </c>
      <c r="B181" s="13">
        <v>1</v>
      </c>
      <c r="C181" s="30" t="s">
        <v>320</v>
      </c>
      <c r="D181" s="31">
        <v>13.68</v>
      </c>
      <c r="E181" s="13">
        <v>159.69999999999999</v>
      </c>
      <c r="F181" s="13">
        <v>47</v>
      </c>
      <c r="G181" s="31">
        <f t="shared" si="33"/>
        <v>18.428416775505422</v>
      </c>
      <c r="H181" s="32">
        <v>0</v>
      </c>
      <c r="I181" s="31">
        <v>67</v>
      </c>
      <c r="J181" s="32">
        <v>1</v>
      </c>
      <c r="K181" s="31">
        <v>88</v>
      </c>
      <c r="L181" s="33">
        <f t="shared" si="38"/>
        <v>0.76136363636363635</v>
      </c>
      <c r="M181" s="33">
        <f t="shared" si="39"/>
        <v>0.41953663118346901</v>
      </c>
      <c r="N181" s="32">
        <v>0</v>
      </c>
      <c r="O181" s="31">
        <v>19</v>
      </c>
      <c r="P181" s="31"/>
      <c r="Q181" s="31"/>
      <c r="Z181" s="32"/>
      <c r="AI181" s="31"/>
      <c r="AK181" s="33"/>
      <c r="AN181" s="34"/>
      <c r="AO181" s="33"/>
      <c r="AR181" s="34"/>
      <c r="AT181" s="34"/>
      <c r="AW181" s="31"/>
      <c r="AX181" s="32"/>
      <c r="AY181" s="34"/>
      <c r="AZ181" s="34"/>
      <c r="BA181" s="34"/>
      <c r="BB181" s="34"/>
      <c r="BC181" s="34"/>
      <c r="BD181" s="34"/>
      <c r="BE181" s="34"/>
      <c r="BF181" s="34"/>
      <c r="BG181" s="34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E181" s="58"/>
      <c r="CF181" s="32"/>
      <c r="CG181" s="32"/>
      <c r="CH181" s="32"/>
      <c r="CI181" s="32"/>
      <c r="CJ181" s="56"/>
      <c r="CK181" s="32"/>
      <c r="CL181" s="32"/>
      <c r="CM181" s="44"/>
      <c r="CN181" s="44"/>
      <c r="CO181" s="44"/>
    </row>
    <row r="182" spans="1:93" x14ac:dyDescent="0.25">
      <c r="A182" s="13" t="s">
        <v>321</v>
      </c>
      <c r="B182" s="13">
        <v>1</v>
      </c>
      <c r="C182" s="30" t="s">
        <v>322</v>
      </c>
      <c r="D182" s="31">
        <v>12.01</v>
      </c>
      <c r="E182" s="13">
        <v>160.4</v>
      </c>
      <c r="F182" s="13">
        <v>51.5</v>
      </c>
      <c r="G182" s="31">
        <f t="shared" si="33"/>
        <v>20.016977506358788</v>
      </c>
      <c r="H182" s="32">
        <v>0</v>
      </c>
      <c r="I182" s="31">
        <v>67</v>
      </c>
      <c r="J182" s="32">
        <v>1</v>
      </c>
      <c r="K182" s="31">
        <v>89.5</v>
      </c>
      <c r="L182" s="33">
        <f t="shared" si="38"/>
        <v>0.74860335195530725</v>
      </c>
      <c r="M182" s="33">
        <f t="shared" si="39"/>
        <v>0.41770573566084784</v>
      </c>
      <c r="N182" s="32">
        <v>0</v>
      </c>
      <c r="O182" s="31">
        <v>10</v>
      </c>
      <c r="P182" s="31"/>
      <c r="Q182" s="31"/>
      <c r="Z182" s="32"/>
      <c r="AI182" s="31"/>
      <c r="AK182" s="33"/>
      <c r="AN182" s="34"/>
      <c r="AO182" s="33"/>
      <c r="AR182" s="34"/>
      <c r="AT182" s="34"/>
      <c r="AW182" s="31"/>
      <c r="AX182" s="32"/>
      <c r="AY182" s="34"/>
      <c r="AZ182" s="34"/>
      <c r="BA182" s="34"/>
      <c r="BB182" s="34"/>
      <c r="BC182" s="34"/>
      <c r="BD182" s="34"/>
      <c r="BE182" s="34"/>
      <c r="BF182" s="34"/>
      <c r="BG182" s="34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E182" s="58"/>
      <c r="CF182" s="32"/>
      <c r="CG182" s="32"/>
      <c r="CH182" s="32"/>
      <c r="CI182" s="32"/>
      <c r="CJ182" s="56"/>
      <c r="CK182" s="32"/>
      <c r="CL182" s="32"/>
      <c r="CM182" s="44"/>
      <c r="CN182" s="44"/>
      <c r="CO182" s="44"/>
    </row>
    <row r="183" spans="1:93" x14ac:dyDescent="0.25">
      <c r="A183" s="13" t="s">
        <v>323</v>
      </c>
      <c r="B183" s="13">
        <v>1</v>
      </c>
      <c r="C183" s="30" t="s">
        <v>324</v>
      </c>
      <c r="D183" s="31">
        <v>13.4</v>
      </c>
      <c r="E183" s="13">
        <v>157</v>
      </c>
      <c r="F183" s="13">
        <v>55.5</v>
      </c>
      <c r="G183" s="31">
        <f t="shared" si="33"/>
        <v>22.516126414864701</v>
      </c>
      <c r="H183" s="32">
        <v>0</v>
      </c>
      <c r="I183" s="31">
        <v>74.5</v>
      </c>
      <c r="J183" s="32">
        <v>2</v>
      </c>
      <c r="K183" s="31">
        <v>91</v>
      </c>
      <c r="L183" s="33">
        <f t="shared" si="38"/>
        <v>0.81868131868131866</v>
      </c>
      <c r="M183" s="33">
        <f t="shared" si="39"/>
        <v>0.47452229299363058</v>
      </c>
      <c r="N183" s="32">
        <v>0</v>
      </c>
      <c r="O183" s="31">
        <v>16.600000000000001</v>
      </c>
      <c r="P183" s="31"/>
      <c r="Q183" s="31"/>
      <c r="Z183" s="32"/>
      <c r="AI183" s="31"/>
      <c r="AK183" s="33"/>
      <c r="AN183" s="34"/>
      <c r="AO183" s="33"/>
      <c r="AR183" s="34"/>
      <c r="AT183" s="34"/>
      <c r="AW183" s="31"/>
      <c r="AX183" s="32"/>
      <c r="AY183" s="34"/>
      <c r="AZ183" s="34"/>
      <c r="BA183" s="34"/>
      <c r="BB183" s="34"/>
      <c r="BC183" s="34"/>
      <c r="BD183" s="34"/>
      <c r="BE183" s="34"/>
      <c r="BF183" s="34"/>
      <c r="BG183" s="34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E183" s="58"/>
      <c r="CF183" s="32"/>
      <c r="CG183" s="32"/>
      <c r="CH183" s="32"/>
      <c r="CI183" s="32"/>
      <c r="CJ183" s="56"/>
      <c r="CK183" s="32"/>
      <c r="CL183" s="32"/>
      <c r="CM183" s="44"/>
      <c r="CN183" s="44"/>
      <c r="CO183" s="44"/>
    </row>
    <row r="184" spans="1:93" x14ac:dyDescent="0.25">
      <c r="A184" s="13" t="s">
        <v>325</v>
      </c>
      <c r="B184" s="13">
        <v>1</v>
      </c>
      <c r="C184" s="30" t="s">
        <v>326</v>
      </c>
      <c r="D184" s="31">
        <v>12.6</v>
      </c>
      <c r="E184" s="13">
        <v>163.1</v>
      </c>
      <c r="F184" s="13">
        <v>72.099999999999994</v>
      </c>
      <c r="G184" s="31">
        <f t="shared" si="33"/>
        <v>27.103622675469641</v>
      </c>
      <c r="H184" s="32">
        <v>1</v>
      </c>
      <c r="I184" s="31">
        <v>84.5</v>
      </c>
      <c r="J184" s="32">
        <v>2</v>
      </c>
      <c r="K184" s="31">
        <v>100</v>
      </c>
      <c r="L184" s="33">
        <f t="shared" si="38"/>
        <v>0.84499999999999997</v>
      </c>
      <c r="M184" s="33">
        <f t="shared" si="39"/>
        <v>0.51808706315144082</v>
      </c>
      <c r="N184" s="32">
        <v>1</v>
      </c>
      <c r="O184" s="31">
        <v>24.7</v>
      </c>
      <c r="P184" s="31"/>
      <c r="Q184" s="31"/>
      <c r="Z184" s="32"/>
      <c r="AI184" s="31"/>
      <c r="AK184" s="33"/>
      <c r="AN184" s="34"/>
      <c r="AO184" s="33"/>
      <c r="AR184" s="34"/>
      <c r="AT184" s="34"/>
      <c r="AW184" s="31"/>
      <c r="AX184" s="32"/>
      <c r="AY184" s="34"/>
      <c r="AZ184" s="34"/>
      <c r="BA184" s="34"/>
      <c r="BB184" s="34"/>
      <c r="BC184" s="34"/>
      <c r="BD184" s="34"/>
      <c r="BE184" s="34"/>
      <c r="BF184" s="34"/>
      <c r="BG184" s="34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E184" s="58"/>
      <c r="CF184" s="32"/>
      <c r="CG184" s="32"/>
      <c r="CH184" s="32"/>
      <c r="CI184" s="32"/>
      <c r="CJ184" s="56"/>
      <c r="CK184" s="32"/>
      <c r="CL184" s="32"/>
      <c r="CM184" s="44"/>
      <c r="CN184" s="44"/>
      <c r="CO184" s="44"/>
    </row>
    <row r="185" spans="1:93" x14ac:dyDescent="0.25">
      <c r="A185" s="13" t="s">
        <v>327</v>
      </c>
      <c r="B185" s="13">
        <v>1</v>
      </c>
      <c r="C185" s="30" t="s">
        <v>328</v>
      </c>
      <c r="D185" s="31">
        <v>11.96</v>
      </c>
      <c r="E185" s="13">
        <v>145.5</v>
      </c>
      <c r="F185" s="13">
        <v>59</v>
      </c>
      <c r="G185" s="31">
        <f t="shared" si="33"/>
        <v>27.869297717315568</v>
      </c>
      <c r="H185" s="32">
        <v>2</v>
      </c>
      <c r="I185" s="31">
        <v>93</v>
      </c>
      <c r="J185" s="32">
        <v>2</v>
      </c>
      <c r="K185" s="31">
        <v>96</v>
      </c>
      <c r="L185" s="33">
        <f t="shared" si="38"/>
        <v>0.96875</v>
      </c>
      <c r="M185" s="33">
        <f t="shared" si="39"/>
        <v>0.63917525773195871</v>
      </c>
      <c r="N185" s="32">
        <v>2</v>
      </c>
      <c r="O185" s="31">
        <v>28</v>
      </c>
      <c r="P185" s="31"/>
      <c r="Q185" s="31"/>
      <c r="Z185" s="32"/>
      <c r="AI185" s="31"/>
      <c r="AK185" s="33"/>
      <c r="AN185" s="34"/>
      <c r="AO185" s="33"/>
      <c r="AR185" s="34"/>
      <c r="AT185" s="34"/>
      <c r="AW185" s="31"/>
      <c r="AX185" s="32"/>
      <c r="AY185" s="34"/>
      <c r="AZ185" s="34"/>
      <c r="BA185" s="34"/>
      <c r="BB185" s="34"/>
      <c r="BC185" s="34"/>
      <c r="BD185" s="34"/>
      <c r="BE185" s="34"/>
      <c r="BF185" s="34"/>
      <c r="BG185" s="34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E185" s="58"/>
      <c r="CF185" s="32"/>
      <c r="CG185" s="32"/>
      <c r="CH185" s="32"/>
      <c r="CI185" s="32"/>
      <c r="CJ185" s="56"/>
      <c r="CK185" s="32"/>
      <c r="CL185" s="32"/>
      <c r="CM185" s="44"/>
      <c r="CN185" s="44"/>
      <c r="CO185" s="44"/>
    </row>
    <row r="186" spans="1:93" x14ac:dyDescent="0.25">
      <c r="A186" s="13" t="s">
        <v>329</v>
      </c>
      <c r="B186" s="13">
        <v>1</v>
      </c>
      <c r="C186" s="30" t="s">
        <v>330</v>
      </c>
      <c r="D186" s="31">
        <v>12.27</v>
      </c>
      <c r="E186" s="13">
        <v>151.19999999999999</v>
      </c>
      <c r="F186" s="13">
        <v>32</v>
      </c>
      <c r="G186" s="31">
        <f t="shared" si="33"/>
        <v>13.997368494722997</v>
      </c>
      <c r="H186" s="32">
        <v>0</v>
      </c>
      <c r="I186" s="31">
        <v>59</v>
      </c>
      <c r="J186" s="32">
        <v>0</v>
      </c>
      <c r="K186" s="31">
        <v>73.400000000000006</v>
      </c>
      <c r="L186" s="33">
        <f t="shared" si="38"/>
        <v>0.80381471389645776</v>
      </c>
      <c r="M186" s="33">
        <f t="shared" si="39"/>
        <v>0.39021164021164023</v>
      </c>
      <c r="N186" s="32">
        <v>0</v>
      </c>
      <c r="O186" s="31">
        <v>9.9</v>
      </c>
      <c r="P186" s="31"/>
      <c r="Q186" s="31"/>
      <c r="Z186" s="32"/>
      <c r="AI186" s="31"/>
      <c r="AK186" s="33"/>
      <c r="AN186" s="34"/>
      <c r="AO186" s="33"/>
      <c r="AR186" s="34"/>
      <c r="AT186" s="34"/>
      <c r="AW186" s="31"/>
      <c r="AX186" s="32"/>
      <c r="AY186" s="34"/>
      <c r="AZ186" s="34"/>
      <c r="BA186" s="34"/>
      <c r="BB186" s="34"/>
      <c r="BC186" s="34"/>
      <c r="BD186" s="34"/>
      <c r="BE186" s="34"/>
      <c r="BF186" s="34"/>
      <c r="BG186" s="34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E186" s="58"/>
      <c r="CF186" s="32"/>
      <c r="CG186" s="32"/>
      <c r="CH186" s="32"/>
      <c r="CI186" s="32"/>
      <c r="CJ186" s="56"/>
      <c r="CK186" s="32"/>
      <c r="CL186" s="32"/>
      <c r="CM186" s="44"/>
      <c r="CN186" s="44"/>
      <c r="CO186" s="44"/>
    </row>
    <row r="187" spans="1:93" x14ac:dyDescent="0.25">
      <c r="A187" s="13" t="s">
        <v>331</v>
      </c>
      <c r="B187" s="13">
        <v>1</v>
      </c>
      <c r="C187" s="30" t="s">
        <v>332</v>
      </c>
      <c r="D187" s="31">
        <v>12.4</v>
      </c>
      <c r="E187" s="13">
        <v>158</v>
      </c>
      <c r="F187" s="13">
        <v>48.8</v>
      </c>
      <c r="G187" s="31">
        <f t="shared" si="33"/>
        <v>19.548149335042456</v>
      </c>
      <c r="H187" s="32">
        <v>0</v>
      </c>
      <c r="I187" s="31">
        <v>70.2</v>
      </c>
      <c r="J187" s="32">
        <v>2</v>
      </c>
      <c r="K187" s="31">
        <v>86</v>
      </c>
      <c r="L187" s="33">
        <f t="shared" si="38"/>
        <v>0.81627906976744191</v>
      </c>
      <c r="M187" s="33">
        <f t="shared" si="39"/>
        <v>0.44430379746835447</v>
      </c>
      <c r="N187" s="32">
        <v>0</v>
      </c>
      <c r="O187" s="31">
        <v>14.4</v>
      </c>
      <c r="P187" s="31"/>
      <c r="Q187" s="31"/>
      <c r="Z187" s="32"/>
      <c r="AI187" s="31"/>
      <c r="AK187" s="33"/>
      <c r="AN187" s="34"/>
      <c r="AO187" s="33"/>
      <c r="AR187" s="34"/>
      <c r="AT187" s="34"/>
      <c r="AW187" s="31"/>
      <c r="AX187" s="32"/>
      <c r="AY187" s="34"/>
      <c r="AZ187" s="34"/>
      <c r="BA187" s="34"/>
      <c r="BB187" s="34"/>
      <c r="BC187" s="34"/>
      <c r="BD187" s="34"/>
      <c r="BE187" s="34"/>
      <c r="BF187" s="34"/>
      <c r="BG187" s="34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E187" s="58"/>
      <c r="CF187" s="32"/>
      <c r="CG187" s="32"/>
      <c r="CH187" s="32"/>
      <c r="CI187" s="32"/>
      <c r="CJ187" s="56"/>
      <c r="CK187" s="32"/>
      <c r="CL187" s="32"/>
      <c r="CM187" s="44"/>
      <c r="CN187" s="44"/>
      <c r="CO187" s="44"/>
    </row>
    <row r="188" spans="1:93" x14ac:dyDescent="0.25">
      <c r="A188" s="13" t="s">
        <v>333</v>
      </c>
      <c r="B188" s="13">
        <v>1</v>
      </c>
      <c r="C188" s="30" t="s">
        <v>334</v>
      </c>
      <c r="D188" s="31">
        <v>11.86</v>
      </c>
      <c r="E188" s="13">
        <v>151.30000000000001</v>
      </c>
      <c r="F188" s="13">
        <v>40.799999999999997</v>
      </c>
      <c r="G188" s="31">
        <f t="shared" si="33"/>
        <v>17.823061556398848</v>
      </c>
      <c r="H188" s="32">
        <v>0</v>
      </c>
      <c r="I188" s="31">
        <v>64</v>
      </c>
      <c r="J188" s="32">
        <v>1</v>
      </c>
      <c r="K188" s="31">
        <v>78</v>
      </c>
      <c r="L188" s="33">
        <f t="shared" si="38"/>
        <v>0.82051282051282048</v>
      </c>
      <c r="M188" s="33">
        <f t="shared" si="39"/>
        <v>0.42300066093853267</v>
      </c>
      <c r="N188" s="32">
        <v>0</v>
      </c>
      <c r="O188" s="31">
        <v>13.2</v>
      </c>
      <c r="P188" s="31"/>
      <c r="Q188" s="31"/>
      <c r="Z188" s="32"/>
      <c r="AI188" s="31"/>
      <c r="AK188" s="33"/>
      <c r="AN188" s="34"/>
      <c r="AO188" s="33"/>
      <c r="AR188" s="34"/>
      <c r="AT188" s="34"/>
      <c r="AW188" s="31"/>
      <c r="AX188" s="32"/>
      <c r="AY188" s="34"/>
      <c r="AZ188" s="34"/>
      <c r="BA188" s="34"/>
      <c r="BB188" s="34"/>
      <c r="BC188" s="34"/>
      <c r="BD188" s="34"/>
      <c r="BE188" s="34"/>
      <c r="BF188" s="34"/>
      <c r="BG188" s="34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E188" s="58"/>
      <c r="CF188" s="32"/>
      <c r="CG188" s="32"/>
      <c r="CH188" s="32"/>
      <c r="CI188" s="32"/>
      <c r="CJ188" s="56"/>
      <c r="CK188" s="32"/>
      <c r="CL188" s="32"/>
      <c r="CM188" s="44"/>
      <c r="CN188" s="44"/>
      <c r="CO188" s="44"/>
    </row>
    <row r="189" spans="1:93" x14ac:dyDescent="0.25">
      <c r="A189" s="13" t="s">
        <v>335</v>
      </c>
      <c r="B189" s="13">
        <v>1</v>
      </c>
      <c r="C189" s="30" t="s">
        <v>336</v>
      </c>
      <c r="D189" s="31">
        <v>12.16</v>
      </c>
      <c r="E189" s="13">
        <v>150.9</v>
      </c>
      <c r="F189" s="13">
        <v>41.8</v>
      </c>
      <c r="G189" s="31">
        <f t="shared" si="33"/>
        <v>18.356834912767702</v>
      </c>
      <c r="H189" s="32">
        <v>0</v>
      </c>
      <c r="I189" s="31">
        <v>59.5</v>
      </c>
      <c r="J189" s="32">
        <v>0</v>
      </c>
      <c r="K189" s="31">
        <v>73.5</v>
      </c>
      <c r="L189" s="33">
        <f t="shared" si="38"/>
        <v>0.80952380952380953</v>
      </c>
      <c r="M189" s="33">
        <f t="shared" si="39"/>
        <v>0.39430086149768057</v>
      </c>
      <c r="N189" s="32">
        <v>0</v>
      </c>
      <c r="O189" s="31">
        <v>10.7</v>
      </c>
      <c r="P189" s="31"/>
      <c r="Q189" s="31"/>
      <c r="Z189" s="32"/>
      <c r="AI189" s="31"/>
      <c r="AK189" s="33"/>
      <c r="AN189" s="34"/>
      <c r="AO189" s="33"/>
      <c r="AR189" s="34"/>
      <c r="AT189" s="34"/>
      <c r="AW189" s="31"/>
      <c r="AX189" s="32"/>
      <c r="AY189" s="34"/>
      <c r="AZ189" s="34"/>
      <c r="BA189" s="34"/>
      <c r="BB189" s="34"/>
      <c r="BC189" s="34"/>
      <c r="BD189" s="34"/>
      <c r="BE189" s="34"/>
      <c r="BF189" s="34"/>
      <c r="BG189" s="34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E189" s="58"/>
      <c r="CF189" s="32"/>
      <c r="CG189" s="32"/>
      <c r="CH189" s="32"/>
      <c r="CI189" s="32"/>
      <c r="CJ189" s="56"/>
      <c r="CK189" s="32"/>
      <c r="CL189" s="32"/>
      <c r="CM189" s="44"/>
      <c r="CN189" s="44"/>
      <c r="CO189" s="44"/>
    </row>
    <row r="190" spans="1:93" x14ac:dyDescent="0.25">
      <c r="A190" s="13" t="s">
        <v>337</v>
      </c>
      <c r="B190" s="13">
        <v>1</v>
      </c>
      <c r="C190" s="30" t="s">
        <v>338</v>
      </c>
      <c r="D190" s="31">
        <v>12.9</v>
      </c>
      <c r="E190" s="13">
        <v>164.1</v>
      </c>
      <c r="F190" s="13">
        <v>57.8</v>
      </c>
      <c r="G190" s="31">
        <f t="shared" si="33"/>
        <v>21.464000822910482</v>
      </c>
      <c r="H190" s="32">
        <v>0</v>
      </c>
      <c r="I190" s="31">
        <v>71.5</v>
      </c>
      <c r="J190" s="32">
        <v>2</v>
      </c>
      <c r="K190" s="31">
        <v>96</v>
      </c>
      <c r="L190" s="33">
        <f t="shared" si="38"/>
        <v>0.74479166666666663</v>
      </c>
      <c r="M190" s="33">
        <f t="shared" si="39"/>
        <v>0.43570993296770266</v>
      </c>
      <c r="N190" s="32">
        <v>0</v>
      </c>
      <c r="O190" s="31">
        <v>14.6</v>
      </c>
      <c r="P190" s="31"/>
      <c r="Q190" s="31"/>
      <c r="Z190" s="32"/>
      <c r="AI190" s="31"/>
      <c r="AK190" s="33"/>
      <c r="AN190" s="34"/>
      <c r="AO190" s="33"/>
      <c r="AR190" s="34"/>
      <c r="AT190" s="34"/>
      <c r="AW190" s="31"/>
      <c r="AX190" s="32"/>
      <c r="AY190" s="34"/>
      <c r="AZ190" s="34"/>
      <c r="BA190" s="34"/>
      <c r="BB190" s="34"/>
      <c r="BC190" s="34"/>
      <c r="BD190" s="34"/>
      <c r="BE190" s="34"/>
      <c r="BF190" s="34"/>
      <c r="BG190" s="34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E190" s="58"/>
      <c r="CF190" s="32"/>
      <c r="CG190" s="32"/>
      <c r="CH190" s="32"/>
      <c r="CI190" s="32"/>
      <c r="CJ190" s="56"/>
      <c r="CK190" s="32"/>
      <c r="CL190" s="32"/>
      <c r="CM190" s="44"/>
      <c r="CN190" s="44"/>
      <c r="CO190" s="44"/>
    </row>
    <row r="191" spans="1:93" x14ac:dyDescent="0.25">
      <c r="A191" s="13" t="s">
        <v>339</v>
      </c>
      <c r="B191" s="13">
        <v>1</v>
      </c>
      <c r="C191" s="30" t="s">
        <v>340</v>
      </c>
      <c r="D191" s="31">
        <v>12.2</v>
      </c>
      <c r="E191" s="13">
        <v>160.80000000000001</v>
      </c>
      <c r="F191" s="13">
        <v>57.7</v>
      </c>
      <c r="G191" s="31">
        <f t="shared" si="33"/>
        <v>22.315351105170663</v>
      </c>
      <c r="H191" s="32">
        <v>1</v>
      </c>
      <c r="I191" s="31">
        <v>73</v>
      </c>
      <c r="J191" s="32">
        <v>2</v>
      </c>
      <c r="K191" s="31">
        <v>96</v>
      </c>
      <c r="L191" s="33">
        <f t="shared" si="38"/>
        <v>0.76041666666666663</v>
      </c>
      <c r="M191" s="33">
        <f t="shared" si="39"/>
        <v>0.45398009950248752</v>
      </c>
      <c r="N191" s="32">
        <v>0</v>
      </c>
      <c r="O191" s="31">
        <v>19.2</v>
      </c>
      <c r="P191" s="31"/>
      <c r="Q191" s="31"/>
      <c r="Z191" s="32"/>
      <c r="AI191" s="31"/>
      <c r="AK191" s="33"/>
      <c r="AN191" s="34"/>
      <c r="AO191" s="33"/>
      <c r="AR191" s="34"/>
      <c r="AT191" s="34"/>
      <c r="AW191" s="31"/>
      <c r="AX191" s="32"/>
      <c r="AY191" s="34"/>
      <c r="AZ191" s="34"/>
      <c r="BA191" s="34"/>
      <c r="BB191" s="34"/>
      <c r="BC191" s="34"/>
      <c r="BD191" s="34"/>
      <c r="BE191" s="34"/>
      <c r="BF191" s="34"/>
      <c r="BG191" s="34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E191" s="58"/>
      <c r="CF191" s="32"/>
      <c r="CG191" s="32"/>
      <c r="CH191" s="32"/>
      <c r="CI191" s="32"/>
      <c r="CJ191" s="56"/>
      <c r="CK191" s="32"/>
      <c r="CL191" s="32"/>
      <c r="CM191" s="44"/>
      <c r="CN191" s="44"/>
      <c r="CO191" s="44"/>
    </row>
    <row r="192" spans="1:93" x14ac:dyDescent="0.25">
      <c r="A192" s="13" t="s">
        <v>341</v>
      </c>
      <c r="B192" s="13">
        <v>1</v>
      </c>
      <c r="C192" s="30" t="s">
        <v>342</v>
      </c>
      <c r="D192" s="31">
        <v>13.35</v>
      </c>
      <c r="E192" s="13">
        <v>145.5</v>
      </c>
      <c r="F192" s="13">
        <v>35.5</v>
      </c>
      <c r="G192" s="31">
        <f t="shared" si="33"/>
        <v>16.7688147282153</v>
      </c>
      <c r="H192" s="32">
        <v>0</v>
      </c>
      <c r="I192" s="31">
        <v>68.5</v>
      </c>
      <c r="J192" s="32">
        <v>1</v>
      </c>
      <c r="K192" s="31">
        <v>77</v>
      </c>
      <c r="L192" s="33">
        <f t="shared" si="38"/>
        <v>0.88961038961038963</v>
      </c>
      <c r="M192" s="33">
        <f t="shared" si="39"/>
        <v>0.47079037800687284</v>
      </c>
      <c r="N192" s="32">
        <v>0</v>
      </c>
      <c r="O192" s="31">
        <v>13.7</v>
      </c>
      <c r="P192" s="31"/>
      <c r="Q192" s="31"/>
      <c r="Z192" s="32"/>
      <c r="AI192" s="31"/>
      <c r="AK192" s="33"/>
      <c r="AN192" s="34"/>
      <c r="AO192" s="33"/>
      <c r="AR192" s="34"/>
      <c r="AT192" s="34"/>
      <c r="AW192" s="31"/>
      <c r="AX192" s="32"/>
      <c r="AY192" s="34"/>
      <c r="AZ192" s="34"/>
      <c r="BA192" s="34"/>
      <c r="BB192" s="34"/>
      <c r="BC192" s="34"/>
      <c r="BD192" s="34"/>
      <c r="BE192" s="34"/>
      <c r="BF192" s="34"/>
      <c r="BG192" s="34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E192" s="58"/>
      <c r="CF192" s="32"/>
      <c r="CG192" s="32"/>
      <c r="CH192" s="32"/>
      <c r="CI192" s="32"/>
      <c r="CJ192" s="56"/>
      <c r="CK192" s="32"/>
      <c r="CL192" s="32"/>
      <c r="CM192" s="44"/>
      <c r="CN192" s="44"/>
      <c r="CO192" s="44"/>
    </row>
    <row r="193" spans="1:93" x14ac:dyDescent="0.25">
      <c r="A193" s="13" t="s">
        <v>343</v>
      </c>
      <c r="B193" s="13">
        <v>1</v>
      </c>
      <c r="C193" s="30" t="s">
        <v>344</v>
      </c>
      <c r="D193" s="31">
        <v>14.05</v>
      </c>
      <c r="E193" s="13">
        <v>158</v>
      </c>
      <c r="F193" s="13">
        <v>74</v>
      </c>
      <c r="G193" s="31">
        <f t="shared" si="33"/>
        <v>29.642685467072578</v>
      </c>
      <c r="H193" s="32">
        <v>2</v>
      </c>
      <c r="I193" s="31">
        <v>80.5</v>
      </c>
      <c r="J193" s="32">
        <v>2</v>
      </c>
      <c r="K193" s="31">
        <v>107.5</v>
      </c>
      <c r="L193" s="33">
        <f t="shared" si="38"/>
        <v>0.74883720930232556</v>
      </c>
      <c r="M193" s="33">
        <f t="shared" si="39"/>
        <v>0.509493670886076</v>
      </c>
      <c r="N193" s="32">
        <v>1</v>
      </c>
      <c r="O193" s="31">
        <v>32.200000000000003</v>
      </c>
      <c r="P193" s="31"/>
      <c r="Q193" s="31"/>
      <c r="Z193" s="32"/>
      <c r="AI193" s="31"/>
      <c r="AK193" s="33"/>
      <c r="AN193" s="34"/>
      <c r="AO193" s="33"/>
      <c r="AR193" s="34"/>
      <c r="AT193" s="34"/>
      <c r="AW193" s="31"/>
      <c r="AX193" s="32"/>
      <c r="AY193" s="34"/>
      <c r="AZ193" s="34"/>
      <c r="BA193" s="34"/>
      <c r="BB193" s="34"/>
      <c r="BC193" s="34"/>
      <c r="BD193" s="34"/>
      <c r="BE193" s="34"/>
      <c r="BF193" s="34"/>
      <c r="BG193" s="34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E193" s="58"/>
      <c r="CF193" s="32"/>
      <c r="CG193" s="32"/>
      <c r="CH193" s="32"/>
      <c r="CI193" s="32"/>
      <c r="CJ193" s="56"/>
      <c r="CK193" s="32"/>
      <c r="CL193" s="32"/>
      <c r="CM193" s="44"/>
      <c r="CN193" s="44"/>
      <c r="CO193" s="44"/>
    </row>
    <row r="194" spans="1:93" x14ac:dyDescent="0.25">
      <c r="A194" s="13" t="s">
        <v>345</v>
      </c>
      <c r="B194" s="13">
        <v>1</v>
      </c>
      <c r="C194" s="30" t="s">
        <v>346</v>
      </c>
      <c r="D194" s="31">
        <v>12.6</v>
      </c>
      <c r="E194" s="13">
        <v>148.4</v>
      </c>
      <c r="F194" s="13">
        <v>44.5</v>
      </c>
      <c r="G194" s="31">
        <f t="shared" si="33"/>
        <v>20.206551826853918</v>
      </c>
      <c r="H194" s="32">
        <v>0</v>
      </c>
      <c r="I194" s="31">
        <v>68</v>
      </c>
      <c r="J194" s="32">
        <v>1</v>
      </c>
      <c r="K194" s="31">
        <v>83</v>
      </c>
      <c r="L194" s="33">
        <f t="shared" si="38"/>
        <v>0.81927710843373491</v>
      </c>
      <c r="M194" s="33">
        <f t="shared" si="39"/>
        <v>0.4582210242587601</v>
      </c>
      <c r="N194" s="32">
        <v>0</v>
      </c>
      <c r="O194" s="31">
        <v>18.5</v>
      </c>
      <c r="P194" s="31"/>
      <c r="Q194" s="31"/>
      <c r="Z194" s="32"/>
      <c r="AI194" s="31"/>
      <c r="AK194" s="33"/>
      <c r="AN194" s="34"/>
      <c r="AO194" s="33"/>
      <c r="AR194" s="34"/>
      <c r="AT194" s="34"/>
      <c r="AW194" s="31"/>
      <c r="AX194" s="32"/>
      <c r="AY194" s="34"/>
      <c r="AZ194" s="34"/>
      <c r="BA194" s="34"/>
      <c r="BB194" s="34"/>
      <c r="BC194" s="34"/>
      <c r="BD194" s="34"/>
      <c r="BE194" s="34"/>
      <c r="BF194" s="34"/>
      <c r="BG194" s="34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E194" s="58"/>
      <c r="CF194" s="32"/>
      <c r="CG194" s="32"/>
      <c r="CH194" s="32"/>
      <c r="CI194" s="32"/>
      <c r="CJ194" s="56"/>
      <c r="CK194" s="32"/>
      <c r="CL194" s="32"/>
      <c r="CM194" s="44"/>
      <c r="CN194" s="44"/>
      <c r="CO194" s="44"/>
    </row>
    <row r="195" spans="1:93" x14ac:dyDescent="0.25">
      <c r="A195" s="13" t="s">
        <v>347</v>
      </c>
      <c r="B195" s="13">
        <v>1</v>
      </c>
      <c r="C195" s="30" t="s">
        <v>348</v>
      </c>
      <c r="D195" s="31">
        <v>12.4</v>
      </c>
      <c r="E195" s="13">
        <v>146</v>
      </c>
      <c r="F195" s="13">
        <v>38.700000000000003</v>
      </c>
      <c r="G195" s="31">
        <f t="shared" si="33"/>
        <v>18.155376243197601</v>
      </c>
      <c r="H195" s="32">
        <v>0</v>
      </c>
      <c r="I195" s="31">
        <v>62</v>
      </c>
      <c r="J195" s="32">
        <v>0</v>
      </c>
      <c r="K195" s="31">
        <v>81</v>
      </c>
      <c r="L195" s="33">
        <f t="shared" si="38"/>
        <v>0.76543209876543206</v>
      </c>
      <c r="M195" s="33">
        <f t="shared" si="39"/>
        <v>0.42465753424657532</v>
      </c>
      <c r="N195" s="32">
        <v>0</v>
      </c>
      <c r="O195" s="31">
        <v>15</v>
      </c>
      <c r="P195" s="31"/>
      <c r="Q195" s="31"/>
      <c r="Z195" s="32"/>
      <c r="AI195" s="31"/>
      <c r="AK195" s="33"/>
      <c r="AN195" s="34"/>
      <c r="AO195" s="33"/>
      <c r="AR195" s="34"/>
      <c r="AT195" s="34"/>
      <c r="AW195" s="31"/>
      <c r="AX195" s="32"/>
      <c r="AY195" s="34"/>
      <c r="AZ195" s="34"/>
      <c r="BA195" s="34"/>
      <c r="BB195" s="34"/>
      <c r="BC195" s="34"/>
      <c r="BD195" s="34"/>
      <c r="BE195" s="34"/>
      <c r="BF195" s="34"/>
      <c r="BG195" s="34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E195" s="58"/>
      <c r="CF195" s="32"/>
      <c r="CG195" s="32"/>
      <c r="CH195" s="32"/>
      <c r="CI195" s="32"/>
      <c r="CJ195" s="56"/>
      <c r="CK195" s="32"/>
      <c r="CL195" s="32"/>
      <c r="CM195" s="44"/>
      <c r="CN195" s="44"/>
      <c r="CO195" s="44"/>
    </row>
    <row r="196" spans="1:93" x14ac:dyDescent="0.25">
      <c r="A196" s="13" t="s">
        <v>349</v>
      </c>
      <c r="B196" s="13">
        <v>1</v>
      </c>
      <c r="C196" s="30" t="s">
        <v>350</v>
      </c>
      <c r="D196" s="31">
        <v>14.18</v>
      </c>
      <c r="E196" s="13">
        <v>152</v>
      </c>
      <c r="F196" s="13">
        <v>57</v>
      </c>
      <c r="G196" s="31">
        <f t="shared" ref="G196:G231" si="40">F196/((E196/100)*(E196/100))</f>
        <v>24.671052631578949</v>
      </c>
      <c r="H196" s="32">
        <v>1</v>
      </c>
      <c r="I196" s="31">
        <v>71</v>
      </c>
      <c r="J196" s="32">
        <v>2</v>
      </c>
      <c r="K196" s="31">
        <v>95</v>
      </c>
      <c r="L196" s="33">
        <f t="shared" si="38"/>
        <v>0.74736842105263157</v>
      </c>
      <c r="M196" s="33">
        <f t="shared" si="39"/>
        <v>0.46710526315789475</v>
      </c>
      <c r="N196" s="32">
        <v>0</v>
      </c>
      <c r="O196" s="31">
        <v>22.2</v>
      </c>
      <c r="P196" s="31"/>
      <c r="Q196" s="31"/>
      <c r="Z196" s="32"/>
      <c r="AI196" s="31"/>
      <c r="AK196" s="33"/>
      <c r="AN196" s="34"/>
      <c r="AO196" s="33"/>
      <c r="AR196" s="34"/>
      <c r="AT196" s="34"/>
      <c r="AW196" s="31"/>
      <c r="AX196" s="32"/>
      <c r="AY196" s="34"/>
      <c r="AZ196" s="34"/>
      <c r="BA196" s="34"/>
      <c r="BB196" s="34"/>
      <c r="BC196" s="34"/>
      <c r="BD196" s="34"/>
      <c r="BE196" s="34"/>
      <c r="BF196" s="34"/>
      <c r="BG196" s="34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E196" s="58"/>
      <c r="CF196" s="32"/>
      <c r="CG196" s="32"/>
      <c r="CH196" s="32"/>
      <c r="CI196" s="32"/>
      <c r="CJ196" s="56"/>
      <c r="CK196" s="32"/>
      <c r="CL196" s="32"/>
      <c r="CM196" s="44"/>
      <c r="CN196" s="44"/>
      <c r="CO196" s="44"/>
    </row>
    <row r="197" spans="1:93" x14ac:dyDescent="0.25">
      <c r="A197" s="13" t="s">
        <v>351</v>
      </c>
      <c r="B197" s="13">
        <v>1</v>
      </c>
      <c r="C197" s="30" t="s">
        <v>352</v>
      </c>
      <c r="D197" s="31">
        <v>12.6</v>
      </c>
      <c r="E197" s="13">
        <v>155.6</v>
      </c>
      <c r="F197" s="13">
        <v>38.6</v>
      </c>
      <c r="G197" s="31">
        <f t="shared" si="40"/>
        <v>15.942929269566021</v>
      </c>
      <c r="H197" s="32">
        <v>0</v>
      </c>
      <c r="I197" s="31">
        <v>63</v>
      </c>
      <c r="J197" s="32">
        <v>0</v>
      </c>
      <c r="K197" s="31">
        <v>79</v>
      </c>
      <c r="L197" s="33">
        <f t="shared" si="38"/>
        <v>0.79746835443037978</v>
      </c>
      <c r="M197" s="33">
        <f t="shared" si="39"/>
        <v>0.40488431876606684</v>
      </c>
      <c r="N197" s="32">
        <v>0</v>
      </c>
      <c r="O197" s="31">
        <v>7.5</v>
      </c>
      <c r="P197" s="31"/>
      <c r="Q197" s="31"/>
      <c r="Z197" s="32"/>
      <c r="AI197" s="31"/>
      <c r="AK197" s="33"/>
      <c r="AN197" s="34"/>
      <c r="AO197" s="33"/>
      <c r="AR197" s="34"/>
      <c r="AT197" s="34"/>
      <c r="AW197" s="31"/>
      <c r="AX197" s="32"/>
      <c r="AY197" s="34"/>
      <c r="AZ197" s="34"/>
      <c r="BA197" s="34"/>
      <c r="BB197" s="34"/>
      <c r="BC197" s="34"/>
      <c r="BD197" s="34"/>
      <c r="BE197" s="34"/>
      <c r="BF197" s="34"/>
      <c r="BG197" s="34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E197" s="58"/>
      <c r="CF197" s="32"/>
      <c r="CG197" s="32"/>
      <c r="CH197" s="32"/>
      <c r="CI197" s="32"/>
      <c r="CJ197" s="56"/>
      <c r="CK197" s="32"/>
      <c r="CL197" s="32"/>
      <c r="CM197" s="44"/>
      <c r="CN197" s="44"/>
      <c r="CO197" s="44"/>
    </row>
    <row r="198" spans="1:93" x14ac:dyDescent="0.25">
      <c r="A198" s="13" t="s">
        <v>353</v>
      </c>
      <c r="B198" s="13">
        <v>1</v>
      </c>
      <c r="C198" s="30" t="s">
        <v>354</v>
      </c>
      <c r="D198" s="31">
        <v>13.27</v>
      </c>
      <c r="E198" s="13">
        <v>166.9</v>
      </c>
      <c r="F198" s="13">
        <v>71.5</v>
      </c>
      <c r="G198" s="31">
        <f t="shared" si="40"/>
        <v>25.668079069171345</v>
      </c>
      <c r="H198" s="32">
        <v>1</v>
      </c>
      <c r="I198" s="31">
        <v>80</v>
      </c>
      <c r="J198" s="32">
        <v>2</v>
      </c>
      <c r="K198" s="31">
        <v>102</v>
      </c>
      <c r="L198" s="33">
        <f t="shared" si="38"/>
        <v>0.78431372549019607</v>
      </c>
      <c r="M198" s="33">
        <f t="shared" si="39"/>
        <v>0.47932893948472138</v>
      </c>
      <c r="N198" s="32">
        <v>0</v>
      </c>
      <c r="O198" s="31">
        <v>26.5</v>
      </c>
      <c r="P198" s="31"/>
      <c r="Q198" s="31"/>
      <c r="Z198" s="32"/>
      <c r="AI198" s="31"/>
      <c r="AK198" s="33"/>
      <c r="AN198" s="34"/>
      <c r="AO198" s="33"/>
      <c r="AR198" s="34"/>
      <c r="AT198" s="34"/>
      <c r="AW198" s="31"/>
      <c r="AX198" s="32"/>
      <c r="AY198" s="34"/>
      <c r="AZ198" s="34"/>
      <c r="BA198" s="34"/>
      <c r="BB198" s="34"/>
      <c r="BC198" s="34"/>
      <c r="BD198" s="34"/>
      <c r="BE198" s="34"/>
      <c r="BF198" s="34"/>
      <c r="BG198" s="34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E198" s="58"/>
      <c r="CF198" s="32"/>
      <c r="CG198" s="32"/>
      <c r="CH198" s="32"/>
      <c r="CI198" s="32"/>
      <c r="CJ198" s="56"/>
      <c r="CK198" s="32"/>
      <c r="CL198" s="32"/>
      <c r="CM198" s="44"/>
      <c r="CN198" s="44"/>
      <c r="CO198" s="44"/>
    </row>
    <row r="199" spans="1:93" x14ac:dyDescent="0.25">
      <c r="A199" s="13" t="s">
        <v>355</v>
      </c>
      <c r="B199" s="13">
        <v>1</v>
      </c>
      <c r="C199" s="30" t="s">
        <v>356</v>
      </c>
      <c r="D199" s="31">
        <v>12.77</v>
      </c>
      <c r="E199" s="13">
        <v>149.4</v>
      </c>
      <c r="F199" s="13">
        <v>54.5</v>
      </c>
      <c r="G199" s="31">
        <f t="shared" si="40"/>
        <v>24.417168898709519</v>
      </c>
      <c r="H199" s="32">
        <v>1</v>
      </c>
      <c r="I199" s="31">
        <v>70</v>
      </c>
      <c r="J199" s="32">
        <v>2</v>
      </c>
      <c r="K199" s="31">
        <v>90.8</v>
      </c>
      <c r="L199" s="33">
        <f t="shared" si="38"/>
        <v>0.77092511013215859</v>
      </c>
      <c r="M199" s="33">
        <f t="shared" si="39"/>
        <v>0.46854082998661312</v>
      </c>
      <c r="N199" s="32">
        <v>0</v>
      </c>
      <c r="O199" s="31">
        <v>20.100000000000001</v>
      </c>
      <c r="P199" s="31"/>
      <c r="Q199" s="31"/>
      <c r="Z199" s="32"/>
      <c r="AI199" s="31"/>
      <c r="AK199" s="33"/>
      <c r="AN199" s="34"/>
      <c r="AO199" s="33"/>
      <c r="AR199" s="34"/>
      <c r="AT199" s="34"/>
      <c r="AW199" s="31"/>
      <c r="AX199" s="32"/>
      <c r="AY199" s="34"/>
      <c r="AZ199" s="34"/>
      <c r="BA199" s="34"/>
      <c r="BB199" s="34"/>
      <c r="BC199" s="34"/>
      <c r="BD199" s="34"/>
      <c r="BE199" s="34"/>
      <c r="BF199" s="34"/>
      <c r="BG199" s="34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E199" s="58"/>
      <c r="CF199" s="32"/>
      <c r="CG199" s="32"/>
      <c r="CH199" s="32"/>
      <c r="CI199" s="32"/>
      <c r="CJ199" s="56"/>
      <c r="CK199" s="32"/>
      <c r="CL199" s="32"/>
      <c r="CM199" s="44"/>
      <c r="CN199" s="44"/>
      <c r="CO199" s="44"/>
    </row>
    <row r="200" spans="1:93" x14ac:dyDescent="0.25">
      <c r="A200" s="13" t="s">
        <v>357</v>
      </c>
      <c r="B200" s="13">
        <v>1</v>
      </c>
      <c r="C200" s="30"/>
      <c r="D200" s="31">
        <v>13.9</v>
      </c>
      <c r="E200" s="31">
        <v>158.5</v>
      </c>
      <c r="F200" s="31">
        <v>47.3</v>
      </c>
      <c r="G200" s="31">
        <f t="shared" si="40"/>
        <v>18.827931415378796</v>
      </c>
      <c r="H200" s="32">
        <v>0</v>
      </c>
      <c r="I200" s="31">
        <v>64.5</v>
      </c>
      <c r="J200" s="32">
        <v>0</v>
      </c>
      <c r="L200" s="33"/>
      <c r="M200" s="33">
        <f t="shared" si="39"/>
        <v>0.40694006309148267</v>
      </c>
      <c r="N200" s="32">
        <v>0</v>
      </c>
      <c r="O200" s="31">
        <v>13.2</v>
      </c>
      <c r="P200" s="13">
        <v>4</v>
      </c>
      <c r="Q200" s="13">
        <v>3</v>
      </c>
      <c r="R200" s="13">
        <v>111</v>
      </c>
      <c r="S200" s="13">
        <v>75</v>
      </c>
      <c r="T200" s="13">
        <v>87</v>
      </c>
      <c r="U200" s="13">
        <v>36</v>
      </c>
      <c r="V200" s="13">
        <v>0</v>
      </c>
      <c r="W200" s="13">
        <v>2</v>
      </c>
      <c r="X200" s="13">
        <v>102</v>
      </c>
      <c r="Y200" s="13">
        <v>69</v>
      </c>
      <c r="Z200" s="32">
        <f t="shared" ref="Z200:Z231" si="41">(Y200+(0.333*(X200-Y200)))</f>
        <v>79.989000000000004</v>
      </c>
      <c r="AA200" s="13">
        <v>33</v>
      </c>
      <c r="AB200" s="13">
        <v>105</v>
      </c>
      <c r="AC200" s="13">
        <v>78</v>
      </c>
      <c r="AD200" s="13">
        <v>87</v>
      </c>
      <c r="AE200" s="13">
        <v>27</v>
      </c>
      <c r="AF200" s="13">
        <v>5.3</v>
      </c>
      <c r="AG200" s="13">
        <v>35</v>
      </c>
      <c r="AH200" s="13">
        <v>31</v>
      </c>
      <c r="AI200" s="31">
        <f>47.438+(AG200*0.142)+(B200*5.134)-(F200*0.197)</f>
        <v>48.2239</v>
      </c>
      <c r="AJ200" s="13">
        <v>33.237000000000002</v>
      </c>
      <c r="AK200" s="33">
        <f t="shared" ref="AK200:AK231" si="42">AJ200/6</f>
        <v>5.5395000000000003</v>
      </c>
      <c r="AL200" s="13">
        <v>4.3</v>
      </c>
      <c r="AM200" s="13">
        <v>0</v>
      </c>
      <c r="AN200" s="34">
        <v>0</v>
      </c>
      <c r="AO200" s="33">
        <f t="shared" ref="AO200:AO231" si="43">(AL200*AK200)/22.5</f>
        <v>1.0586599999999999</v>
      </c>
      <c r="AP200" s="13">
        <v>4.42</v>
      </c>
      <c r="AQ200" s="13">
        <v>1.01</v>
      </c>
      <c r="AR200" s="34">
        <v>0</v>
      </c>
      <c r="AS200" s="1">
        <v>1.9</v>
      </c>
      <c r="AT200" s="1">
        <v>0</v>
      </c>
      <c r="AU200" s="13">
        <v>2.060909090909091</v>
      </c>
      <c r="AV200" s="13" t="s">
        <v>62</v>
      </c>
      <c r="AW200" s="13" t="s">
        <v>62</v>
      </c>
      <c r="AX200" s="32">
        <v>0</v>
      </c>
      <c r="AY200" s="32">
        <v>137.81</v>
      </c>
      <c r="AZ200" s="31">
        <v>5.48</v>
      </c>
      <c r="BA200" s="32">
        <v>61.22</v>
      </c>
      <c r="BB200" s="31">
        <v>4.1500000000000004</v>
      </c>
      <c r="BC200" s="32">
        <v>68.98</v>
      </c>
      <c r="BD200" s="32">
        <v>40.880000000000003</v>
      </c>
      <c r="BE200" s="32">
        <v>142.19999999999999</v>
      </c>
      <c r="BF200" s="32">
        <v>21.57</v>
      </c>
      <c r="BG200" s="32">
        <v>12.43</v>
      </c>
      <c r="BH200" s="32"/>
      <c r="BI200" s="32"/>
      <c r="BJ200" s="32"/>
      <c r="BK200" s="32"/>
      <c r="BL200" s="32"/>
      <c r="BM200" s="32"/>
      <c r="BN200" s="32"/>
      <c r="BO200" s="32">
        <v>89</v>
      </c>
      <c r="BP200" s="32">
        <v>70.5</v>
      </c>
      <c r="BQ200" s="32">
        <v>79.5</v>
      </c>
      <c r="BR200" s="32">
        <v>18.5</v>
      </c>
      <c r="BS200" s="32">
        <v>1.5</v>
      </c>
      <c r="BT200" s="32">
        <v>2</v>
      </c>
      <c r="BU200" s="32">
        <v>0.5</v>
      </c>
      <c r="BV200" s="32">
        <v>93.5</v>
      </c>
      <c r="BW200" s="32">
        <v>70.5</v>
      </c>
      <c r="BX200" s="32">
        <v>80</v>
      </c>
      <c r="BY200" s="32">
        <v>23</v>
      </c>
      <c r="BZ200" s="32">
        <v>-3.5</v>
      </c>
      <c r="CA200" s="32">
        <v>-1.5</v>
      </c>
      <c r="CB200" s="32">
        <v>-0.5</v>
      </c>
      <c r="CC200" s="13">
        <v>6.9</v>
      </c>
      <c r="CD200" s="13">
        <v>3.6</v>
      </c>
      <c r="CE200" s="58"/>
      <c r="CF200" s="32">
        <v>19</v>
      </c>
      <c r="CG200" s="32"/>
      <c r="CH200" s="32"/>
      <c r="CI200" s="32">
        <v>147</v>
      </c>
      <c r="CJ200" s="56">
        <v>77</v>
      </c>
      <c r="CK200" s="32">
        <v>78</v>
      </c>
      <c r="CL200" s="32">
        <v>135</v>
      </c>
      <c r="CM200" s="44">
        <v>4.3</v>
      </c>
      <c r="CN200" s="44">
        <v>3</v>
      </c>
      <c r="CO200" s="44">
        <v>43</v>
      </c>
    </row>
    <row r="201" spans="1:93" x14ac:dyDescent="0.25">
      <c r="A201" s="13" t="s">
        <v>358</v>
      </c>
      <c r="B201" s="13">
        <v>1</v>
      </c>
      <c r="C201" s="30"/>
      <c r="D201" s="31">
        <v>14.5</v>
      </c>
      <c r="E201" s="31">
        <v>170</v>
      </c>
      <c r="F201" s="31">
        <v>62.1</v>
      </c>
      <c r="G201" s="31">
        <f t="shared" si="40"/>
        <v>21.487889273356405</v>
      </c>
      <c r="H201" s="32">
        <v>0</v>
      </c>
      <c r="I201" s="31">
        <v>72.400000000000006</v>
      </c>
      <c r="J201" s="32">
        <v>2</v>
      </c>
      <c r="L201" s="33"/>
      <c r="M201" s="33">
        <f t="shared" si="39"/>
        <v>0.42588235294117649</v>
      </c>
      <c r="N201" s="32">
        <v>0</v>
      </c>
      <c r="O201" s="31">
        <v>19.2</v>
      </c>
      <c r="P201" s="13">
        <v>4</v>
      </c>
      <c r="Q201" s="13">
        <v>4</v>
      </c>
      <c r="R201" s="13">
        <v>105</v>
      </c>
      <c r="S201" s="13">
        <v>59</v>
      </c>
      <c r="T201" s="13">
        <v>74</v>
      </c>
      <c r="U201" s="13">
        <v>46</v>
      </c>
      <c r="V201" s="13">
        <v>0</v>
      </c>
      <c r="W201" s="13">
        <v>0</v>
      </c>
      <c r="X201" s="13">
        <v>104</v>
      </c>
      <c r="Y201" s="13">
        <v>62</v>
      </c>
      <c r="Z201" s="32">
        <f t="shared" si="41"/>
        <v>75.986000000000004</v>
      </c>
      <c r="AA201" s="13">
        <v>42</v>
      </c>
      <c r="AB201" s="13">
        <v>94</v>
      </c>
      <c r="AC201" s="13">
        <v>77</v>
      </c>
      <c r="AD201" s="13">
        <v>83</v>
      </c>
      <c r="AE201" s="13">
        <v>17</v>
      </c>
      <c r="AF201" s="13" t="s">
        <v>55</v>
      </c>
      <c r="AI201" s="31"/>
      <c r="AJ201" s="13">
        <v>29.544</v>
      </c>
      <c r="AK201" s="33">
        <f t="shared" si="42"/>
        <v>4.9240000000000004</v>
      </c>
      <c r="AL201" s="13">
        <v>4.0999999999999996</v>
      </c>
      <c r="AM201" s="13">
        <v>0</v>
      </c>
      <c r="AN201" s="34">
        <v>0</v>
      </c>
      <c r="AO201" s="33">
        <f t="shared" si="43"/>
        <v>0.89726222222222229</v>
      </c>
      <c r="AP201" s="13">
        <v>4</v>
      </c>
      <c r="AQ201" s="13">
        <v>0.7</v>
      </c>
      <c r="AR201" s="34">
        <v>0</v>
      </c>
      <c r="AS201" s="1">
        <v>1.39</v>
      </c>
      <c r="AT201" s="1">
        <v>0</v>
      </c>
      <c r="AU201" s="13">
        <v>2.291818181818182</v>
      </c>
      <c r="AV201" s="13" t="s">
        <v>62</v>
      </c>
      <c r="AW201" s="13" t="s">
        <v>62</v>
      </c>
      <c r="AX201" s="32">
        <v>0</v>
      </c>
      <c r="AY201" s="32">
        <v>141.85</v>
      </c>
      <c r="AZ201" s="31">
        <v>4.93</v>
      </c>
      <c r="BA201" s="32">
        <v>59.33</v>
      </c>
      <c r="BB201" s="31">
        <v>4.45</v>
      </c>
      <c r="BC201" s="32">
        <v>77.06</v>
      </c>
      <c r="BD201" s="32">
        <v>44.49</v>
      </c>
      <c r="BE201" s="32">
        <v>88.37</v>
      </c>
      <c r="BF201" s="32">
        <v>23.68</v>
      </c>
      <c r="BG201" s="32">
        <v>12.43</v>
      </c>
      <c r="BH201" s="32"/>
      <c r="BI201" s="32"/>
      <c r="BJ201" s="32"/>
      <c r="BK201" s="32"/>
      <c r="BL201" s="32"/>
      <c r="BM201" s="32"/>
      <c r="BN201" s="32"/>
      <c r="BO201" s="32">
        <v>90</v>
      </c>
      <c r="BP201" s="32">
        <v>62.5</v>
      </c>
      <c r="BQ201" s="32">
        <v>74</v>
      </c>
      <c r="BR201" s="32">
        <v>27.5</v>
      </c>
      <c r="BS201" s="32">
        <v>12</v>
      </c>
      <c r="BT201" s="32">
        <v>9.5</v>
      </c>
      <c r="BU201" s="32">
        <v>3.5</v>
      </c>
      <c r="BV201" s="32">
        <v>95.5</v>
      </c>
      <c r="BW201" s="32">
        <v>62.5</v>
      </c>
      <c r="BX201" s="32">
        <v>75</v>
      </c>
      <c r="BY201" s="32">
        <v>33</v>
      </c>
      <c r="BZ201" s="32">
        <v>-12.5</v>
      </c>
      <c r="CA201" s="32">
        <v>-12</v>
      </c>
      <c r="CB201" s="32">
        <v>-3.5</v>
      </c>
      <c r="CC201" s="13">
        <v>6.8</v>
      </c>
      <c r="CD201" s="13">
        <v>4.5</v>
      </c>
      <c r="CE201" s="58"/>
      <c r="CF201" s="32">
        <v>27.5</v>
      </c>
      <c r="CG201" s="32"/>
      <c r="CH201" s="32"/>
      <c r="CI201" s="32">
        <v>172.5</v>
      </c>
      <c r="CJ201" s="56">
        <v>70</v>
      </c>
      <c r="CK201" s="32">
        <v>76.5</v>
      </c>
      <c r="CL201" s="32">
        <v>124.5</v>
      </c>
      <c r="CM201" s="44">
        <v>4.9000000000000004</v>
      </c>
      <c r="CN201" s="44">
        <v>2.8</v>
      </c>
      <c r="CO201" s="44">
        <v>63</v>
      </c>
    </row>
    <row r="202" spans="1:93" x14ac:dyDescent="0.25">
      <c r="A202" s="13" t="s">
        <v>359</v>
      </c>
      <c r="B202" s="13">
        <v>1</v>
      </c>
      <c r="C202" s="30"/>
      <c r="D202" s="31">
        <v>14</v>
      </c>
      <c r="E202" s="31">
        <v>155.5</v>
      </c>
      <c r="F202" s="31">
        <v>55.5</v>
      </c>
      <c r="G202" s="31">
        <f t="shared" si="40"/>
        <v>22.952616288086354</v>
      </c>
      <c r="H202" s="32">
        <v>0</v>
      </c>
      <c r="I202" s="31">
        <v>71.5</v>
      </c>
      <c r="J202" s="32">
        <v>2</v>
      </c>
      <c r="L202" s="33"/>
      <c r="M202" s="33">
        <f t="shared" si="39"/>
        <v>0.45980707395498394</v>
      </c>
      <c r="N202" s="32">
        <v>0</v>
      </c>
      <c r="O202" s="31">
        <v>16.2</v>
      </c>
      <c r="P202" s="13">
        <v>3</v>
      </c>
      <c r="Q202" s="13">
        <v>4</v>
      </c>
      <c r="R202" s="13">
        <v>120</v>
      </c>
      <c r="S202" s="13">
        <v>73</v>
      </c>
      <c r="T202" s="13">
        <v>89</v>
      </c>
      <c r="U202" s="13">
        <v>47</v>
      </c>
      <c r="V202" s="13">
        <v>0</v>
      </c>
      <c r="W202" s="13">
        <v>1</v>
      </c>
      <c r="X202" s="13">
        <v>120</v>
      </c>
      <c r="Y202" s="13">
        <v>66</v>
      </c>
      <c r="Z202" s="32">
        <f t="shared" si="41"/>
        <v>83.981999999999999</v>
      </c>
      <c r="AA202" s="13">
        <v>54</v>
      </c>
      <c r="AB202" s="13">
        <v>108</v>
      </c>
      <c r="AC202" s="13">
        <v>77</v>
      </c>
      <c r="AD202" s="13">
        <v>87</v>
      </c>
      <c r="AE202" s="13">
        <v>31</v>
      </c>
      <c r="AF202" s="13">
        <v>5</v>
      </c>
      <c r="AG202" s="13">
        <v>32</v>
      </c>
      <c r="AH202" s="13">
        <v>29.5</v>
      </c>
      <c r="AI202" s="31">
        <f>47.438+(AG202*0.142)+(B202*5.134)-(F202*0.197)</f>
        <v>46.182499999999997</v>
      </c>
      <c r="AJ202" s="13" t="s">
        <v>55</v>
      </c>
      <c r="AK202" s="33"/>
      <c r="AL202" s="13">
        <v>4.5</v>
      </c>
      <c r="AM202" s="13">
        <v>0</v>
      </c>
      <c r="AN202" s="34">
        <v>0</v>
      </c>
      <c r="AO202" s="33">
        <f t="shared" si="43"/>
        <v>0</v>
      </c>
      <c r="AP202" s="13">
        <v>5.77</v>
      </c>
      <c r="AQ202" s="13">
        <v>0.59</v>
      </c>
      <c r="AR202" s="34">
        <v>0</v>
      </c>
      <c r="AT202" s="34"/>
      <c r="AV202" s="13">
        <v>0.2</v>
      </c>
      <c r="AW202" s="31">
        <f>AV202*10</f>
        <v>2</v>
      </c>
      <c r="AX202" s="32">
        <v>1</v>
      </c>
      <c r="AY202" s="32">
        <v>142.08000000000001</v>
      </c>
      <c r="AZ202" s="31">
        <v>4.37</v>
      </c>
      <c r="BA202" s="32">
        <v>59.65</v>
      </c>
      <c r="BB202" s="31">
        <v>4.53</v>
      </c>
      <c r="BC202" s="32">
        <v>79.06</v>
      </c>
      <c r="BD202" s="32">
        <v>47.74</v>
      </c>
      <c r="BE202" s="32">
        <v>83.49</v>
      </c>
      <c r="BF202" s="32">
        <v>21.17</v>
      </c>
      <c r="BG202" s="32">
        <v>11.2</v>
      </c>
      <c r="BH202" s="32"/>
      <c r="BI202" s="32"/>
      <c r="BJ202" s="32"/>
      <c r="BK202" s="32"/>
      <c r="BL202" s="32"/>
      <c r="BM202" s="32"/>
      <c r="BN202" s="32"/>
      <c r="BO202" s="32">
        <v>97</v>
      </c>
      <c r="BP202" s="32">
        <v>66.5</v>
      </c>
      <c r="BQ202" s="32">
        <v>79</v>
      </c>
      <c r="BR202" s="32">
        <v>30.5</v>
      </c>
      <c r="BS202" s="32">
        <v>-13</v>
      </c>
      <c r="BT202" s="32">
        <v>-13</v>
      </c>
      <c r="BU202" s="32">
        <v>-4</v>
      </c>
      <c r="BV202" s="32">
        <v>99</v>
      </c>
      <c r="BW202" s="32">
        <v>68.5</v>
      </c>
      <c r="BX202" s="32">
        <v>81</v>
      </c>
      <c r="BY202" s="32">
        <v>30.5</v>
      </c>
      <c r="BZ202" s="32">
        <v>4</v>
      </c>
      <c r="CA202" s="32">
        <v>0</v>
      </c>
      <c r="CB202" s="32">
        <v>1.5</v>
      </c>
      <c r="CC202" s="13">
        <v>5.8</v>
      </c>
      <c r="CD202" s="13">
        <v>4.4000000000000004</v>
      </c>
      <c r="CE202" s="58">
        <v>29</v>
      </c>
      <c r="CF202" s="32">
        <v>25.5</v>
      </c>
      <c r="CG202" s="32"/>
      <c r="CH202" s="32"/>
      <c r="CI202" s="32">
        <v>141.5</v>
      </c>
      <c r="CJ202" s="56">
        <v>79</v>
      </c>
      <c r="CK202" s="32">
        <v>67</v>
      </c>
      <c r="CL202" s="32">
        <v>128.5</v>
      </c>
      <c r="CM202" s="44">
        <v>7.1</v>
      </c>
      <c r="CN202" s="44">
        <v>4.5999999999999996</v>
      </c>
      <c r="CO202" s="44">
        <v>69</v>
      </c>
    </row>
    <row r="203" spans="1:93" x14ac:dyDescent="0.25">
      <c r="A203" s="13" t="s">
        <v>360</v>
      </c>
      <c r="B203" s="13">
        <v>1</v>
      </c>
      <c r="C203" s="30"/>
      <c r="D203" s="31">
        <v>14.5</v>
      </c>
      <c r="E203" s="31">
        <v>163.69999999999999</v>
      </c>
      <c r="F203" s="31">
        <v>54.1</v>
      </c>
      <c r="G203" s="31">
        <f t="shared" si="40"/>
        <v>20.188307275739071</v>
      </c>
      <c r="H203" s="32">
        <v>0</v>
      </c>
      <c r="I203" s="31">
        <v>71</v>
      </c>
      <c r="J203" s="32">
        <v>2</v>
      </c>
      <c r="L203" s="33"/>
      <c r="M203" s="33">
        <f t="shared" si="39"/>
        <v>0.43372021991447773</v>
      </c>
      <c r="N203" s="32">
        <v>0</v>
      </c>
      <c r="O203" s="31">
        <v>13.2</v>
      </c>
      <c r="P203" s="13">
        <v>4</v>
      </c>
      <c r="Q203" s="13">
        <v>4</v>
      </c>
      <c r="R203" s="13">
        <v>110</v>
      </c>
      <c r="S203" s="13">
        <v>69</v>
      </c>
      <c r="T203" s="13">
        <v>83</v>
      </c>
      <c r="U203" s="13">
        <v>41</v>
      </c>
      <c r="V203" s="13">
        <v>0</v>
      </c>
      <c r="W203" s="13">
        <v>1</v>
      </c>
      <c r="X203" s="13">
        <v>111</v>
      </c>
      <c r="Y203" s="13">
        <v>69</v>
      </c>
      <c r="Z203" s="32">
        <f t="shared" si="41"/>
        <v>82.986000000000004</v>
      </c>
      <c r="AA203" s="13">
        <v>42</v>
      </c>
      <c r="AB203" s="13">
        <v>107</v>
      </c>
      <c r="AC203" s="13">
        <v>76</v>
      </c>
      <c r="AD203" s="13">
        <v>86</v>
      </c>
      <c r="AE203" s="13">
        <v>31</v>
      </c>
      <c r="AF203" s="13" t="s">
        <v>55</v>
      </c>
      <c r="AI203" s="31"/>
      <c r="AJ203" s="13">
        <v>64.099999999999994</v>
      </c>
      <c r="AK203" s="33">
        <f t="shared" si="42"/>
        <v>10.683333333333332</v>
      </c>
      <c r="AL203" s="13" t="s">
        <v>55</v>
      </c>
      <c r="AM203" s="13" t="s">
        <v>55</v>
      </c>
      <c r="AN203" s="34" t="s">
        <v>55</v>
      </c>
      <c r="AO203" s="33"/>
      <c r="AP203" s="13">
        <v>3.96</v>
      </c>
      <c r="AQ203" s="13">
        <v>0.87</v>
      </c>
      <c r="AR203" s="34">
        <v>0</v>
      </c>
      <c r="AS203" s="1">
        <v>1.45</v>
      </c>
      <c r="AT203" s="1">
        <v>0</v>
      </c>
      <c r="AU203" s="13">
        <v>2.1145454545454543</v>
      </c>
      <c r="AV203" s="13">
        <v>0.1</v>
      </c>
      <c r="AW203" s="31">
        <f>AV203*10</f>
        <v>1</v>
      </c>
      <c r="AX203" s="32">
        <v>1</v>
      </c>
      <c r="AY203" s="32">
        <v>141.76</v>
      </c>
      <c r="AZ203" s="31">
        <v>4.82</v>
      </c>
      <c r="BA203" s="32">
        <v>59.04</v>
      </c>
      <c r="BB203" s="31">
        <v>3.51</v>
      </c>
      <c r="BC203" s="32">
        <v>76.709999999999994</v>
      </c>
      <c r="BD203" s="32">
        <v>49.28</v>
      </c>
      <c r="BE203" s="32">
        <v>77.180000000000007</v>
      </c>
      <c r="BF203" s="32">
        <v>29.41</v>
      </c>
      <c r="BG203" s="32">
        <v>13.22</v>
      </c>
      <c r="BH203" s="32"/>
      <c r="BI203" s="32"/>
      <c r="BJ203" s="32"/>
      <c r="BK203" s="32"/>
      <c r="BL203" s="32"/>
      <c r="BM203" s="32"/>
      <c r="BN203" s="32"/>
      <c r="BO203" s="32">
        <v>97</v>
      </c>
      <c r="BP203" s="32">
        <v>71</v>
      </c>
      <c r="BQ203" s="32">
        <v>85</v>
      </c>
      <c r="BR203" s="32">
        <v>26</v>
      </c>
      <c r="BS203" s="32">
        <v>14</v>
      </c>
      <c r="BT203" s="32">
        <v>16.5</v>
      </c>
      <c r="BU203" s="32">
        <v>4</v>
      </c>
      <c r="BV203" s="32">
        <v>104</v>
      </c>
      <c r="BW203" s="32">
        <v>70.5</v>
      </c>
      <c r="BX203" s="32">
        <v>83</v>
      </c>
      <c r="BY203" s="32">
        <v>33.5</v>
      </c>
      <c r="BZ203" s="32">
        <v>-6</v>
      </c>
      <c r="CA203" s="32">
        <v>-6.5</v>
      </c>
      <c r="CB203" s="32">
        <v>-2</v>
      </c>
      <c r="CC203" s="13">
        <v>8.6</v>
      </c>
      <c r="CD203" s="13">
        <v>5.5</v>
      </c>
      <c r="CE203" s="58"/>
      <c r="CF203" s="32">
        <v>26.5</v>
      </c>
      <c r="CG203" s="32"/>
      <c r="CH203" s="32"/>
      <c r="CI203" s="32">
        <v>166</v>
      </c>
      <c r="CJ203" s="56">
        <v>82</v>
      </c>
      <c r="CK203" s="32">
        <v>74</v>
      </c>
      <c r="CL203" s="32">
        <v>127</v>
      </c>
      <c r="CM203" s="44">
        <v>9.6999999999999993</v>
      </c>
      <c r="CN203" s="44">
        <v>6.1</v>
      </c>
      <c r="CO203" s="44">
        <v>93</v>
      </c>
    </row>
    <row r="204" spans="1:93" x14ac:dyDescent="0.25">
      <c r="A204" s="13" t="s">
        <v>361</v>
      </c>
      <c r="B204" s="13">
        <v>1</v>
      </c>
      <c r="C204" s="30"/>
      <c r="D204" s="31">
        <v>13.9</v>
      </c>
      <c r="E204" s="31">
        <v>162.5</v>
      </c>
      <c r="F204" s="31">
        <v>53.2</v>
      </c>
      <c r="G204" s="31">
        <f t="shared" si="40"/>
        <v>20.146745562130178</v>
      </c>
      <c r="H204" s="32">
        <v>0</v>
      </c>
      <c r="I204" s="31">
        <v>65</v>
      </c>
      <c r="J204" s="32">
        <v>0</v>
      </c>
      <c r="L204" s="33"/>
      <c r="M204" s="33">
        <f t="shared" si="39"/>
        <v>0.4</v>
      </c>
      <c r="N204" s="32">
        <v>0</v>
      </c>
      <c r="O204" s="31">
        <v>20</v>
      </c>
      <c r="P204" s="13">
        <v>5</v>
      </c>
      <c r="Q204" s="13">
        <v>4</v>
      </c>
      <c r="R204" s="13">
        <v>117</v>
      </c>
      <c r="S204" s="13">
        <v>76</v>
      </c>
      <c r="T204" s="13">
        <v>90</v>
      </c>
      <c r="U204" s="13">
        <v>41</v>
      </c>
      <c r="V204" s="13">
        <v>0</v>
      </c>
      <c r="W204" s="13">
        <v>2</v>
      </c>
      <c r="X204" s="13">
        <v>113</v>
      </c>
      <c r="Y204" s="13">
        <v>70</v>
      </c>
      <c r="Z204" s="32">
        <f t="shared" si="41"/>
        <v>84.319000000000003</v>
      </c>
      <c r="AA204" s="13">
        <v>43</v>
      </c>
      <c r="AB204" s="13">
        <v>120</v>
      </c>
      <c r="AC204" s="13">
        <v>93</v>
      </c>
      <c r="AD204" s="13">
        <v>102</v>
      </c>
      <c r="AE204" s="13">
        <v>27</v>
      </c>
      <c r="AF204" s="13">
        <v>4.4000000000000004</v>
      </c>
      <c r="AG204" s="13">
        <v>27</v>
      </c>
      <c r="AH204" s="13">
        <v>27.6</v>
      </c>
      <c r="AI204" s="31">
        <f>47.438+(AG204*0.142)+(B204*5.134)-(F204*0.197)</f>
        <v>45.925600000000003</v>
      </c>
      <c r="AJ204" s="13">
        <v>43.281999999999996</v>
      </c>
      <c r="AK204" s="33">
        <f t="shared" si="42"/>
        <v>7.2136666666666658</v>
      </c>
      <c r="AL204" s="13">
        <v>4.8</v>
      </c>
      <c r="AM204" s="13">
        <v>0</v>
      </c>
      <c r="AN204" s="34">
        <v>0</v>
      </c>
      <c r="AO204" s="33">
        <f t="shared" si="43"/>
        <v>1.5389155555555551</v>
      </c>
      <c r="AP204" s="13">
        <v>5.95</v>
      </c>
      <c r="AQ204" s="13">
        <v>1.1599999999999999</v>
      </c>
      <c r="AR204" s="34">
        <v>1</v>
      </c>
      <c r="AS204" s="1">
        <v>2.0099999999999998</v>
      </c>
      <c r="AT204" s="1">
        <v>0</v>
      </c>
      <c r="AU204" s="13">
        <v>3.4127272727272731</v>
      </c>
      <c r="AV204" s="13">
        <v>0.2</v>
      </c>
      <c r="AW204" s="31">
        <f>AV204*10</f>
        <v>2</v>
      </c>
      <c r="AX204" s="32">
        <v>1</v>
      </c>
      <c r="AY204" s="32">
        <v>142.41</v>
      </c>
      <c r="AZ204" s="31">
        <v>4.26</v>
      </c>
      <c r="BA204" s="32">
        <v>72.650000000000006</v>
      </c>
      <c r="BB204" s="31">
        <v>3.02</v>
      </c>
      <c r="BC204" s="32">
        <v>86.41</v>
      </c>
      <c r="BD204" s="32">
        <v>50.8</v>
      </c>
      <c r="BE204" s="32">
        <v>145.12</v>
      </c>
      <c r="BF204" s="32">
        <v>17.03</v>
      </c>
      <c r="BG204" s="32">
        <v>11.21</v>
      </c>
      <c r="BH204" s="32"/>
      <c r="BI204" s="32"/>
      <c r="BJ204" s="32"/>
      <c r="BK204" s="32"/>
      <c r="BL204" s="32"/>
      <c r="BM204" s="32"/>
      <c r="BN204" s="32"/>
      <c r="BO204" s="32">
        <v>95</v>
      </c>
      <c r="BP204" s="32">
        <v>71</v>
      </c>
      <c r="BQ204" s="32">
        <v>79</v>
      </c>
      <c r="BR204" s="32">
        <v>24</v>
      </c>
      <c r="BS204" s="32">
        <v>-34.5</v>
      </c>
      <c r="BT204" s="32">
        <v>-33</v>
      </c>
      <c r="BU204" s="32">
        <v>-8</v>
      </c>
      <c r="BV204" s="32">
        <v>101</v>
      </c>
      <c r="BW204" s="32">
        <v>71</v>
      </c>
      <c r="BX204" s="32">
        <v>83</v>
      </c>
      <c r="BY204" s="32">
        <v>30</v>
      </c>
      <c r="BZ204" s="32">
        <v>-9</v>
      </c>
      <c r="CA204" s="32">
        <v>-8</v>
      </c>
      <c r="CB204" s="32">
        <v>-2</v>
      </c>
      <c r="CC204" s="13">
        <v>5.6</v>
      </c>
      <c r="CD204" s="13">
        <v>4.3</v>
      </c>
      <c r="CE204" s="58"/>
      <c r="CF204" s="32">
        <v>24.5</v>
      </c>
      <c r="CG204" s="32"/>
      <c r="CH204" s="32"/>
      <c r="CI204" s="32">
        <v>125</v>
      </c>
      <c r="CJ204" s="56">
        <v>80</v>
      </c>
      <c r="CK204" s="32">
        <v>77.5</v>
      </c>
      <c r="CL204" s="32">
        <v>131</v>
      </c>
      <c r="CM204" s="44">
        <v>6.8</v>
      </c>
      <c r="CN204" s="44">
        <v>4.3</v>
      </c>
      <c r="CO204" s="44">
        <v>63</v>
      </c>
    </row>
    <row r="205" spans="1:93" x14ac:dyDescent="0.25">
      <c r="A205" s="13" t="s">
        <v>362</v>
      </c>
      <c r="B205" s="13">
        <v>1</v>
      </c>
      <c r="C205" s="30"/>
      <c r="D205" s="31">
        <v>14.8</v>
      </c>
      <c r="E205" s="31">
        <v>164.2</v>
      </c>
      <c r="F205" s="31">
        <v>49.9</v>
      </c>
      <c r="G205" s="31">
        <f t="shared" si="40"/>
        <v>18.507776233196498</v>
      </c>
      <c r="H205" s="32">
        <v>0</v>
      </c>
      <c r="I205" s="31">
        <v>62.5</v>
      </c>
      <c r="J205" s="32">
        <v>0</v>
      </c>
      <c r="L205" s="33"/>
      <c r="M205" s="33">
        <f t="shared" si="39"/>
        <v>0.38063337393422658</v>
      </c>
      <c r="N205" s="32">
        <v>0</v>
      </c>
      <c r="O205" s="31">
        <v>12</v>
      </c>
      <c r="P205" s="13">
        <v>4</v>
      </c>
      <c r="Q205" s="13">
        <v>4</v>
      </c>
      <c r="R205" s="13">
        <v>117</v>
      </c>
      <c r="S205" s="13">
        <v>78</v>
      </c>
      <c r="T205" s="13">
        <v>91</v>
      </c>
      <c r="U205" s="13">
        <v>39</v>
      </c>
      <c r="V205" s="13">
        <v>0</v>
      </c>
      <c r="W205" s="13">
        <v>2</v>
      </c>
      <c r="X205" s="13">
        <v>110</v>
      </c>
      <c r="Y205" s="13">
        <v>64</v>
      </c>
      <c r="Z205" s="32">
        <f t="shared" si="41"/>
        <v>79.317999999999998</v>
      </c>
      <c r="AA205" s="13">
        <v>46</v>
      </c>
      <c r="AB205" s="13">
        <v>107</v>
      </c>
      <c r="AC205" s="13">
        <v>81</v>
      </c>
      <c r="AD205" s="13">
        <v>90</v>
      </c>
      <c r="AE205" s="13">
        <v>26</v>
      </c>
      <c r="AF205" s="13">
        <v>8</v>
      </c>
      <c r="AG205" s="13">
        <v>61</v>
      </c>
      <c r="AH205" s="13">
        <v>39.9</v>
      </c>
      <c r="AI205" s="31">
        <f>47.438+(AG205*0.142)+(B205*5.134)-(F205*0.197)</f>
        <v>51.403700000000001</v>
      </c>
      <c r="AJ205" s="13">
        <v>35.612000000000002</v>
      </c>
      <c r="AK205" s="33">
        <f t="shared" si="42"/>
        <v>5.9353333333333333</v>
      </c>
      <c r="AL205" s="13">
        <v>5</v>
      </c>
      <c r="AM205" s="13">
        <v>0</v>
      </c>
      <c r="AN205" s="34">
        <v>0</v>
      </c>
      <c r="AO205" s="33">
        <f t="shared" si="43"/>
        <v>1.3189629629629629</v>
      </c>
      <c r="AP205" s="13">
        <v>8.8000000000000007</v>
      </c>
      <c r="AQ205" s="13">
        <v>0.42</v>
      </c>
      <c r="AR205" s="34">
        <v>0</v>
      </c>
      <c r="AS205" s="1">
        <v>1.76</v>
      </c>
      <c r="AT205" s="1">
        <v>0</v>
      </c>
      <c r="AU205" s="13">
        <v>6.8490909090909105</v>
      </c>
      <c r="AV205" s="13" t="s">
        <v>62</v>
      </c>
      <c r="AW205" s="13" t="s">
        <v>62</v>
      </c>
      <c r="AX205" s="32">
        <v>0</v>
      </c>
      <c r="AY205" s="32">
        <v>139.68</v>
      </c>
      <c r="AZ205" s="31">
        <v>4.1900000000000004</v>
      </c>
      <c r="BA205" s="32">
        <v>67.69</v>
      </c>
      <c r="BB205" s="31">
        <v>2.71</v>
      </c>
      <c r="BC205" s="32">
        <v>80.91</v>
      </c>
      <c r="BD205" s="32">
        <v>48.13</v>
      </c>
      <c r="BE205" s="32">
        <v>173.52</v>
      </c>
      <c r="BF205" s="32">
        <v>16.36</v>
      </c>
      <c r="BG205" s="32">
        <v>14.26</v>
      </c>
      <c r="BH205" s="32"/>
      <c r="BI205" s="32"/>
      <c r="BJ205" s="32"/>
      <c r="BK205" s="32"/>
      <c r="BL205" s="32"/>
      <c r="BM205" s="32"/>
      <c r="BN205" s="32"/>
      <c r="BO205" s="32">
        <v>93</v>
      </c>
      <c r="BP205" s="32">
        <v>66</v>
      </c>
      <c r="BQ205" s="32">
        <v>81.5</v>
      </c>
      <c r="BR205" s="32">
        <v>27</v>
      </c>
      <c r="BS205" s="32">
        <v>9</v>
      </c>
      <c r="BT205" s="32">
        <v>10.5</v>
      </c>
      <c r="BU205" s="32">
        <v>2.5</v>
      </c>
      <c r="BV205" s="32">
        <v>99.5</v>
      </c>
      <c r="BW205" s="32">
        <v>66</v>
      </c>
      <c r="BX205" s="32">
        <v>80</v>
      </c>
      <c r="BY205" s="32">
        <v>33.5</v>
      </c>
      <c r="BZ205" s="32">
        <v>0</v>
      </c>
      <c r="CA205" s="32">
        <v>-3</v>
      </c>
      <c r="CB205" s="32">
        <v>0</v>
      </c>
      <c r="CC205" s="13">
        <v>7.9</v>
      </c>
      <c r="CD205" s="13">
        <v>4</v>
      </c>
      <c r="CE205" s="58"/>
      <c r="CF205" s="32">
        <v>27.5</v>
      </c>
      <c r="CG205" s="32"/>
      <c r="CH205" s="32"/>
      <c r="CI205" s="32">
        <v>137</v>
      </c>
      <c r="CJ205" s="56">
        <v>74</v>
      </c>
      <c r="CK205" s="32">
        <v>70</v>
      </c>
      <c r="CL205" s="32">
        <v>126</v>
      </c>
      <c r="CM205" s="44">
        <v>8.1</v>
      </c>
      <c r="CN205" s="44">
        <v>5.3</v>
      </c>
      <c r="CO205" s="44">
        <v>83</v>
      </c>
    </row>
    <row r="206" spans="1:93" x14ac:dyDescent="0.25">
      <c r="A206" s="13" t="s">
        <v>363</v>
      </c>
      <c r="B206" s="13">
        <v>1</v>
      </c>
      <c r="C206" s="30"/>
      <c r="D206" s="31">
        <v>14.5</v>
      </c>
      <c r="E206" s="31">
        <v>161.69999999999999</v>
      </c>
      <c r="F206" s="31">
        <v>47.8</v>
      </c>
      <c r="G206" s="31">
        <f t="shared" si="40"/>
        <v>18.281332885096468</v>
      </c>
      <c r="H206" s="32">
        <v>0</v>
      </c>
      <c r="I206" s="31">
        <v>63</v>
      </c>
      <c r="J206" s="32">
        <v>0</v>
      </c>
      <c r="L206" s="33"/>
      <c r="M206" s="33">
        <f t="shared" si="39"/>
        <v>0.38961038961038963</v>
      </c>
      <c r="N206" s="32">
        <v>0</v>
      </c>
      <c r="O206" s="31">
        <v>12.1</v>
      </c>
      <c r="P206" s="13">
        <v>4</v>
      </c>
      <c r="Q206" s="13">
        <v>4</v>
      </c>
      <c r="R206" s="13">
        <v>111</v>
      </c>
      <c r="S206" s="13">
        <v>69</v>
      </c>
      <c r="T206" s="13">
        <v>83</v>
      </c>
      <c r="U206" s="13">
        <v>42</v>
      </c>
      <c r="V206" s="13">
        <v>0</v>
      </c>
      <c r="W206" s="13">
        <v>0</v>
      </c>
      <c r="X206" s="13">
        <v>110</v>
      </c>
      <c r="Y206" s="13">
        <v>66</v>
      </c>
      <c r="Z206" s="32">
        <f t="shared" si="41"/>
        <v>80.652000000000001</v>
      </c>
      <c r="AA206" s="13">
        <v>44</v>
      </c>
      <c r="AB206" s="13">
        <v>106</v>
      </c>
      <c r="AC206" s="13">
        <v>79</v>
      </c>
      <c r="AD206" s="13">
        <v>88</v>
      </c>
      <c r="AE206" s="13">
        <v>27</v>
      </c>
      <c r="AF206" s="13">
        <v>6.4</v>
      </c>
      <c r="AG206" s="13">
        <v>45</v>
      </c>
      <c r="AH206" s="13">
        <v>34.299999999999997</v>
      </c>
      <c r="AI206" s="31">
        <f>47.438+(AG206*0.142)+(B206*5.134)-(F206*0.197)</f>
        <v>49.545400000000001</v>
      </c>
      <c r="AJ206" s="13">
        <v>16.495000000000001</v>
      </c>
      <c r="AK206" s="33">
        <f t="shared" si="42"/>
        <v>2.749166666666667</v>
      </c>
      <c r="AL206" s="13">
        <v>4.4000000000000004</v>
      </c>
      <c r="AM206" s="13">
        <v>0</v>
      </c>
      <c r="AN206" s="34">
        <v>0</v>
      </c>
      <c r="AO206" s="33">
        <f t="shared" si="43"/>
        <v>0.53761481481481488</v>
      </c>
      <c r="AP206" s="13">
        <v>3.84</v>
      </c>
      <c r="AQ206" s="13">
        <v>0.59</v>
      </c>
      <c r="AR206" s="34">
        <v>0</v>
      </c>
      <c r="AS206" s="1">
        <v>1.97</v>
      </c>
      <c r="AT206" s="1">
        <v>0</v>
      </c>
      <c r="AU206" s="13">
        <v>1.6018181818181818</v>
      </c>
      <c r="AV206" s="13" t="s">
        <v>62</v>
      </c>
      <c r="AW206" s="13" t="s">
        <v>62</v>
      </c>
      <c r="AX206" s="32">
        <v>0</v>
      </c>
      <c r="AY206" s="32">
        <v>142.63999999999999</v>
      </c>
      <c r="AZ206" s="31">
        <v>4.2699999999999996</v>
      </c>
      <c r="BA206" s="32">
        <v>52.21</v>
      </c>
      <c r="BB206" s="31">
        <v>3.11</v>
      </c>
      <c r="BC206" s="32">
        <v>80.86</v>
      </c>
      <c r="BD206" s="32">
        <v>47.14</v>
      </c>
      <c r="BE206" s="32">
        <v>162.33000000000001</v>
      </c>
      <c r="BF206" s="32">
        <v>27.44</v>
      </c>
      <c r="BG206" s="32">
        <v>12.79</v>
      </c>
      <c r="BH206" s="32"/>
      <c r="BI206" s="32"/>
      <c r="BJ206" s="32"/>
      <c r="BK206" s="32"/>
      <c r="BL206" s="32"/>
      <c r="BM206" s="32"/>
      <c r="BN206" s="32"/>
      <c r="BO206" s="32">
        <v>91</v>
      </c>
      <c r="BP206" s="32">
        <v>66.5</v>
      </c>
      <c r="BQ206" s="32">
        <v>75.5</v>
      </c>
      <c r="BR206" s="32">
        <v>24.5</v>
      </c>
      <c r="BS206" s="32">
        <v>-11</v>
      </c>
      <c r="BT206" s="32">
        <v>-20.5</v>
      </c>
      <c r="BU206" s="32">
        <v>-2.5</v>
      </c>
      <c r="BV206" s="32">
        <v>95</v>
      </c>
      <c r="BW206" s="32">
        <v>66.5</v>
      </c>
      <c r="BX206" s="32">
        <v>80</v>
      </c>
      <c r="BY206" s="32">
        <v>28.5</v>
      </c>
      <c r="BZ206" s="32">
        <v>8.5</v>
      </c>
      <c r="CA206" s="32">
        <v>0.5</v>
      </c>
      <c r="CB206" s="32">
        <v>2</v>
      </c>
      <c r="CC206" s="13">
        <v>5.6</v>
      </c>
      <c r="CD206" s="13">
        <v>3.6</v>
      </c>
      <c r="CE206" s="58"/>
      <c r="CF206" s="32">
        <v>24</v>
      </c>
      <c r="CG206" s="32"/>
      <c r="CH206" s="32"/>
      <c r="CI206" s="32">
        <v>122.5</v>
      </c>
      <c r="CJ206" s="56">
        <v>56</v>
      </c>
      <c r="CK206" s="32">
        <v>58.5</v>
      </c>
      <c r="CL206" s="32">
        <v>193.5</v>
      </c>
      <c r="CM206" s="44">
        <v>5.3</v>
      </c>
      <c r="CN206" s="44">
        <v>3.5</v>
      </c>
      <c r="CO206" s="44">
        <v>80</v>
      </c>
    </row>
    <row r="207" spans="1:93" x14ac:dyDescent="0.25">
      <c r="A207" s="13" t="s">
        <v>364</v>
      </c>
      <c r="B207" s="13">
        <v>1</v>
      </c>
      <c r="C207" s="30"/>
      <c r="D207" s="31">
        <v>14.1</v>
      </c>
      <c r="E207" s="31">
        <v>153</v>
      </c>
      <c r="F207" s="31">
        <v>46.7</v>
      </c>
      <c r="G207" s="31">
        <f t="shared" si="40"/>
        <v>19.949592037250632</v>
      </c>
      <c r="H207" s="32">
        <v>0</v>
      </c>
      <c r="I207" s="31">
        <v>61</v>
      </c>
      <c r="J207" s="32">
        <v>0</v>
      </c>
      <c r="L207" s="33"/>
      <c r="M207" s="33">
        <f t="shared" si="39"/>
        <v>0.39869281045751637</v>
      </c>
      <c r="N207" s="32">
        <v>0</v>
      </c>
      <c r="O207" s="31">
        <v>12.4</v>
      </c>
      <c r="P207" s="13">
        <v>3</v>
      </c>
      <c r="Q207" s="13">
        <v>4</v>
      </c>
      <c r="R207" s="13">
        <v>124</v>
      </c>
      <c r="S207" s="13">
        <v>80</v>
      </c>
      <c r="T207" s="13">
        <v>95</v>
      </c>
      <c r="U207" s="13">
        <v>44</v>
      </c>
      <c r="V207" s="13">
        <v>0</v>
      </c>
      <c r="W207" s="13">
        <v>2</v>
      </c>
      <c r="X207" s="13">
        <v>125</v>
      </c>
      <c r="Y207" s="13">
        <v>77</v>
      </c>
      <c r="Z207" s="32">
        <f t="shared" si="41"/>
        <v>92.984000000000009</v>
      </c>
      <c r="AA207" s="13">
        <v>48</v>
      </c>
      <c r="AB207" s="13">
        <v>126</v>
      </c>
      <c r="AC207" s="13">
        <v>80</v>
      </c>
      <c r="AD207" s="13">
        <v>95</v>
      </c>
      <c r="AE207" s="13">
        <v>46</v>
      </c>
      <c r="AF207" s="13">
        <v>7.8</v>
      </c>
      <c r="AG207" s="13">
        <v>59</v>
      </c>
      <c r="AH207" s="13">
        <v>39.200000000000003</v>
      </c>
      <c r="AI207" s="31">
        <f>47.438+(AG207*0.142)+(B207*5.134)-(F207*0.197)</f>
        <v>51.750100000000003</v>
      </c>
      <c r="AJ207" s="13">
        <v>58.210999999999999</v>
      </c>
      <c r="AK207" s="33">
        <f t="shared" si="42"/>
        <v>9.7018333333333331</v>
      </c>
      <c r="AL207" s="13">
        <v>4.9000000000000004</v>
      </c>
      <c r="AM207" s="13">
        <v>0</v>
      </c>
      <c r="AN207" s="34">
        <v>0</v>
      </c>
      <c r="AO207" s="33">
        <f t="shared" si="43"/>
        <v>2.1128437037037036</v>
      </c>
      <c r="AP207" s="13">
        <v>4.41</v>
      </c>
      <c r="AQ207" s="13">
        <v>1.21</v>
      </c>
      <c r="AR207" s="34">
        <v>1</v>
      </c>
      <c r="AS207" s="1">
        <v>1.6</v>
      </c>
      <c r="AT207" s="1">
        <v>0</v>
      </c>
      <c r="AU207" s="13">
        <v>2.2599999999999998</v>
      </c>
      <c r="AV207" s="13" t="s">
        <v>62</v>
      </c>
      <c r="AW207" s="13" t="s">
        <v>62</v>
      </c>
      <c r="AX207" s="32">
        <v>0</v>
      </c>
      <c r="AY207" s="32">
        <v>136.59</v>
      </c>
      <c r="AZ207" s="31">
        <v>3.75</v>
      </c>
      <c r="BA207" s="32">
        <v>61.98</v>
      </c>
      <c r="BB207" s="31">
        <v>3.71</v>
      </c>
      <c r="BC207" s="32">
        <v>74.92</v>
      </c>
      <c r="BD207" s="32">
        <v>46.26</v>
      </c>
      <c r="BE207" s="32">
        <v>123.24</v>
      </c>
      <c r="BF207" s="32">
        <v>25.93</v>
      </c>
      <c r="BG207" s="32">
        <v>11.26</v>
      </c>
      <c r="BH207" s="32"/>
      <c r="BI207" s="32"/>
      <c r="BJ207" s="32"/>
      <c r="BK207" s="32"/>
      <c r="BL207" s="32"/>
      <c r="BM207" s="32"/>
      <c r="BN207" s="32"/>
      <c r="BO207" s="32">
        <v>109</v>
      </c>
      <c r="BP207" s="32">
        <v>77.5</v>
      </c>
      <c r="BQ207" s="32">
        <v>92</v>
      </c>
      <c r="BR207" s="32">
        <v>31.5</v>
      </c>
      <c r="BS207" s="32">
        <v>14</v>
      </c>
      <c r="BT207" s="32">
        <v>3</v>
      </c>
      <c r="BU207" s="32">
        <v>4</v>
      </c>
      <c r="BV207" s="32">
        <v>109.5</v>
      </c>
      <c r="BW207" s="32">
        <v>77.5</v>
      </c>
      <c r="BX207" s="32">
        <v>90</v>
      </c>
      <c r="BY207" s="32">
        <v>32</v>
      </c>
      <c r="BZ207" s="32">
        <v>24.5</v>
      </c>
      <c r="CA207" s="32">
        <v>15.5</v>
      </c>
      <c r="CB207" s="32">
        <v>7.5</v>
      </c>
      <c r="CC207" s="13">
        <v>6.7</v>
      </c>
      <c r="CD207" s="13">
        <v>5.2</v>
      </c>
      <c r="CE207" s="58">
        <v>27</v>
      </c>
      <c r="CF207" s="32">
        <v>23.5</v>
      </c>
      <c r="CG207" s="32"/>
      <c r="CH207" s="32"/>
      <c r="CI207" s="32">
        <v>131.5</v>
      </c>
      <c r="CJ207" s="56">
        <v>52</v>
      </c>
      <c r="CK207" s="32">
        <v>55.5</v>
      </c>
      <c r="CL207" s="32">
        <v>208.5</v>
      </c>
      <c r="CM207" s="44">
        <v>5.2</v>
      </c>
      <c r="CN207" s="44">
        <v>3.7</v>
      </c>
      <c r="CO207" s="44">
        <v>70</v>
      </c>
    </row>
    <row r="208" spans="1:93" x14ac:dyDescent="0.25">
      <c r="A208" s="13" t="s">
        <v>365</v>
      </c>
      <c r="B208" s="13">
        <v>1</v>
      </c>
      <c r="C208" s="30"/>
      <c r="D208" s="31">
        <v>14.8</v>
      </c>
      <c r="E208" s="31">
        <v>159.19999999999999</v>
      </c>
      <c r="F208" s="31">
        <v>50.9</v>
      </c>
      <c r="G208" s="31">
        <f t="shared" si="40"/>
        <v>20.083141839852534</v>
      </c>
      <c r="H208" s="32">
        <v>0</v>
      </c>
      <c r="I208" s="31">
        <v>63.5</v>
      </c>
      <c r="J208" s="32">
        <v>0</v>
      </c>
      <c r="L208" s="33"/>
      <c r="M208" s="33">
        <f t="shared" si="39"/>
        <v>0.39886934673366836</v>
      </c>
      <c r="N208" s="32">
        <v>0</v>
      </c>
      <c r="O208" s="31">
        <v>14.4</v>
      </c>
      <c r="P208" s="13">
        <v>3</v>
      </c>
      <c r="Q208" s="13">
        <v>3</v>
      </c>
      <c r="R208" s="13">
        <v>99</v>
      </c>
      <c r="S208" s="13">
        <v>66</v>
      </c>
      <c r="T208" s="13">
        <v>77</v>
      </c>
      <c r="U208" s="13">
        <v>33</v>
      </c>
      <c r="V208" s="13">
        <v>0</v>
      </c>
      <c r="W208" s="13">
        <v>0</v>
      </c>
      <c r="X208" s="13">
        <v>98</v>
      </c>
      <c r="Y208" s="13">
        <v>57</v>
      </c>
      <c r="Z208" s="32">
        <f t="shared" si="41"/>
        <v>70.653000000000006</v>
      </c>
      <c r="AA208" s="13">
        <v>41</v>
      </c>
      <c r="AB208" s="13">
        <v>98</v>
      </c>
      <c r="AC208" s="13">
        <v>73</v>
      </c>
      <c r="AD208" s="13">
        <v>81</v>
      </c>
      <c r="AE208" s="13">
        <v>25</v>
      </c>
      <c r="AF208" s="13" t="s">
        <v>55</v>
      </c>
      <c r="AI208" s="31"/>
      <c r="AJ208" s="13">
        <v>16.202000000000002</v>
      </c>
      <c r="AK208" s="33">
        <f t="shared" si="42"/>
        <v>2.7003333333333335</v>
      </c>
      <c r="AL208" s="13">
        <v>4.4000000000000004</v>
      </c>
      <c r="AM208" s="13">
        <v>0</v>
      </c>
      <c r="AN208" s="34">
        <v>0</v>
      </c>
      <c r="AO208" s="33">
        <f t="shared" si="43"/>
        <v>0.5280651851851853</v>
      </c>
      <c r="AP208" s="13">
        <v>4.57</v>
      </c>
      <c r="AQ208" s="13">
        <v>0.54</v>
      </c>
      <c r="AR208" s="34">
        <v>0</v>
      </c>
      <c r="AS208" s="1">
        <v>2.12</v>
      </c>
      <c r="AT208" s="1">
        <v>0</v>
      </c>
      <c r="AU208" s="13">
        <v>2.2045454545454546</v>
      </c>
      <c r="AV208" s="13" t="s">
        <v>62</v>
      </c>
      <c r="AW208" s="13" t="s">
        <v>62</v>
      </c>
      <c r="AX208" s="32">
        <v>0</v>
      </c>
      <c r="AY208" s="32">
        <v>132.97999999999999</v>
      </c>
      <c r="AZ208" s="31">
        <v>4.4000000000000004</v>
      </c>
      <c r="BA208" s="32">
        <v>61.24</v>
      </c>
      <c r="BB208" s="31">
        <v>2.64</v>
      </c>
      <c r="BC208" s="32">
        <v>78.16</v>
      </c>
      <c r="BD208" s="32">
        <v>46.91</v>
      </c>
      <c r="BE208" s="32">
        <v>68.25</v>
      </c>
      <c r="BF208" s="32">
        <v>16.98</v>
      </c>
      <c r="BG208" s="32">
        <v>9.73</v>
      </c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13">
        <v>7.3</v>
      </c>
      <c r="CD208" s="13">
        <v>4.5999999999999996</v>
      </c>
      <c r="CE208" s="58"/>
      <c r="CF208" s="32"/>
      <c r="CG208" s="32"/>
      <c r="CH208" s="32"/>
      <c r="CI208" s="32"/>
      <c r="CJ208" s="56"/>
      <c r="CK208" s="32"/>
      <c r="CL208" s="32"/>
      <c r="CM208" s="44">
        <v>6.8</v>
      </c>
      <c r="CN208" s="44">
        <v>4.5</v>
      </c>
      <c r="CO208" s="44">
        <v>78</v>
      </c>
    </row>
    <row r="209" spans="1:93" x14ac:dyDescent="0.25">
      <c r="A209" s="13" t="s">
        <v>366</v>
      </c>
      <c r="B209" s="13">
        <v>1</v>
      </c>
      <c r="C209" s="30"/>
      <c r="D209" s="31">
        <v>14.2</v>
      </c>
      <c r="E209" s="31">
        <v>151.30000000000001</v>
      </c>
      <c r="F209" s="31">
        <v>41.6</v>
      </c>
      <c r="G209" s="31">
        <f t="shared" si="40"/>
        <v>18.172533351622356</v>
      </c>
      <c r="H209" s="32">
        <v>0</v>
      </c>
      <c r="I209" s="31">
        <v>61.5</v>
      </c>
      <c r="J209" s="32">
        <v>0</v>
      </c>
      <c r="L209" s="33"/>
      <c r="M209" s="33">
        <f t="shared" si="39"/>
        <v>0.40647719762062123</v>
      </c>
      <c r="N209" s="32">
        <v>0</v>
      </c>
      <c r="O209" s="31">
        <v>11</v>
      </c>
      <c r="P209" s="13">
        <v>3</v>
      </c>
      <c r="Q209" s="13">
        <v>3</v>
      </c>
      <c r="R209" s="13">
        <v>102</v>
      </c>
      <c r="S209" s="13">
        <v>66</v>
      </c>
      <c r="T209" s="13">
        <v>78</v>
      </c>
      <c r="U209" s="13">
        <v>36</v>
      </c>
      <c r="V209" s="13">
        <v>0</v>
      </c>
      <c r="W209" s="13">
        <v>0</v>
      </c>
      <c r="X209" s="13">
        <v>105</v>
      </c>
      <c r="Y209" s="13">
        <v>65</v>
      </c>
      <c r="Z209" s="32">
        <f t="shared" si="41"/>
        <v>78.319999999999993</v>
      </c>
      <c r="AA209" s="13">
        <v>40</v>
      </c>
      <c r="AB209" s="13">
        <v>97</v>
      </c>
      <c r="AC209" s="13">
        <v>69</v>
      </c>
      <c r="AD209" s="13">
        <v>78</v>
      </c>
      <c r="AE209" s="13">
        <v>28</v>
      </c>
      <c r="AF209" s="13" t="s">
        <v>55</v>
      </c>
      <c r="AI209" s="31"/>
      <c r="AJ209" s="13" t="s">
        <v>55</v>
      </c>
      <c r="AK209" s="33"/>
      <c r="AL209" s="13">
        <v>5.0999999999999996</v>
      </c>
      <c r="AM209" s="13">
        <v>0</v>
      </c>
      <c r="AN209" s="34">
        <v>0</v>
      </c>
      <c r="AO209" s="33">
        <f t="shared" si="43"/>
        <v>0</v>
      </c>
      <c r="AP209" s="13">
        <v>3.11</v>
      </c>
      <c r="AQ209" s="13">
        <v>0.77</v>
      </c>
      <c r="AR209" s="34">
        <v>0</v>
      </c>
      <c r="AS209" s="1">
        <v>1.73</v>
      </c>
      <c r="AT209" s="1">
        <v>0</v>
      </c>
      <c r="AU209" s="13">
        <v>1.03</v>
      </c>
      <c r="AV209" s="13" t="s">
        <v>62</v>
      </c>
      <c r="AW209" s="13" t="s">
        <v>62</v>
      </c>
      <c r="AX209" s="32">
        <v>0</v>
      </c>
      <c r="AY209" s="32">
        <v>131.19999999999999</v>
      </c>
      <c r="AZ209" s="31">
        <v>4.01</v>
      </c>
      <c r="BA209" s="32">
        <v>47.51</v>
      </c>
      <c r="BB209" s="31">
        <v>2.95</v>
      </c>
      <c r="BC209" s="32">
        <v>72.569999999999993</v>
      </c>
      <c r="BD209" s="32">
        <v>42.01</v>
      </c>
      <c r="BE209" s="32">
        <v>225.57</v>
      </c>
      <c r="BF209" s="32">
        <v>15.81</v>
      </c>
      <c r="BG209" s="32">
        <v>9.07</v>
      </c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13">
        <v>7</v>
      </c>
      <c r="CD209" s="13">
        <v>3.8</v>
      </c>
      <c r="CE209" s="58"/>
      <c r="CF209" s="32"/>
      <c r="CG209" s="32"/>
      <c r="CH209" s="32"/>
      <c r="CI209" s="32"/>
      <c r="CJ209" s="56"/>
      <c r="CK209" s="32"/>
      <c r="CL209" s="32"/>
      <c r="CM209" s="44">
        <v>6</v>
      </c>
      <c r="CN209" s="44">
        <v>4.5</v>
      </c>
      <c r="CO209" s="44">
        <v>74</v>
      </c>
    </row>
    <row r="210" spans="1:93" x14ac:dyDescent="0.25">
      <c r="A210" s="13" t="s">
        <v>367</v>
      </c>
      <c r="B210" s="13">
        <v>1</v>
      </c>
      <c r="C210" s="30"/>
      <c r="D210" s="31">
        <v>14.2</v>
      </c>
      <c r="E210" s="31">
        <v>157.19999999999999</v>
      </c>
      <c r="F210" s="31">
        <v>52.6</v>
      </c>
      <c r="G210" s="31">
        <f t="shared" si="40"/>
        <v>21.285343381957802</v>
      </c>
      <c r="H210" s="32">
        <v>0</v>
      </c>
      <c r="I210" s="31">
        <v>66</v>
      </c>
      <c r="J210" s="32">
        <v>0</v>
      </c>
      <c r="L210" s="33"/>
      <c r="M210" s="33">
        <f t="shared" si="39"/>
        <v>0.41984732824427484</v>
      </c>
      <c r="N210" s="32">
        <v>0</v>
      </c>
      <c r="O210" s="31">
        <v>19</v>
      </c>
      <c r="P210" s="13">
        <v>5</v>
      </c>
      <c r="Q210" s="13">
        <v>3</v>
      </c>
      <c r="R210" s="13">
        <v>93</v>
      </c>
      <c r="S210" s="13">
        <v>53</v>
      </c>
      <c r="T210" s="13">
        <v>66</v>
      </c>
      <c r="U210" s="13">
        <v>40</v>
      </c>
      <c r="V210" s="13">
        <v>0</v>
      </c>
      <c r="W210" s="13">
        <v>0</v>
      </c>
      <c r="X210" s="13">
        <v>105</v>
      </c>
      <c r="Y210" s="13">
        <v>62</v>
      </c>
      <c r="Z210" s="32">
        <f t="shared" si="41"/>
        <v>76.319000000000003</v>
      </c>
      <c r="AA210" s="13">
        <v>43</v>
      </c>
      <c r="AB210" s="13">
        <v>101</v>
      </c>
      <c r="AC210" s="13">
        <v>71</v>
      </c>
      <c r="AD210" s="13">
        <v>81</v>
      </c>
      <c r="AE210" s="13">
        <v>30</v>
      </c>
      <c r="AF210" s="13">
        <v>9.6</v>
      </c>
      <c r="AG210" s="13">
        <v>78</v>
      </c>
      <c r="AH210" s="13">
        <v>45.2</v>
      </c>
      <c r="AI210" s="31">
        <f>47.438+(AG210*0.142)+(B210*5.134)-(F210*0.197)</f>
        <v>53.285800000000002</v>
      </c>
      <c r="AJ210" s="13" t="s">
        <v>55</v>
      </c>
      <c r="AK210" s="33"/>
      <c r="AL210" s="13" t="s">
        <v>55</v>
      </c>
      <c r="AM210" s="13" t="s">
        <v>55</v>
      </c>
      <c r="AN210" s="34" t="s">
        <v>55</v>
      </c>
      <c r="AO210" s="33"/>
      <c r="AP210" s="13" t="s">
        <v>55</v>
      </c>
      <c r="AR210" s="34"/>
      <c r="AT210" s="34"/>
      <c r="AW210" s="31"/>
      <c r="AX210" s="32"/>
      <c r="AY210" s="34"/>
      <c r="AZ210" s="34"/>
      <c r="BA210" s="34"/>
      <c r="BB210" s="34"/>
      <c r="BC210" s="34"/>
      <c r="BD210" s="34"/>
      <c r="BE210" s="34"/>
      <c r="BF210" s="34"/>
      <c r="BG210" s="34"/>
      <c r="BH210" s="32"/>
      <c r="BI210" s="32"/>
      <c r="BJ210" s="32"/>
      <c r="BK210" s="32"/>
      <c r="BL210" s="32"/>
      <c r="BM210" s="32"/>
      <c r="BN210" s="32"/>
      <c r="BO210" s="32">
        <v>89</v>
      </c>
      <c r="BP210" s="32">
        <v>62.5</v>
      </c>
      <c r="BQ210" s="32">
        <v>76</v>
      </c>
      <c r="BR210" s="32">
        <v>26.5</v>
      </c>
      <c r="BS210" s="32">
        <v>4</v>
      </c>
      <c r="BT210" s="32">
        <v>-2.5</v>
      </c>
      <c r="BU210" s="32">
        <v>1</v>
      </c>
      <c r="BV210" s="32">
        <v>90</v>
      </c>
      <c r="BW210" s="32">
        <v>62.5</v>
      </c>
      <c r="BX210" s="32">
        <v>77</v>
      </c>
      <c r="BY210" s="32">
        <v>27.5</v>
      </c>
      <c r="BZ210" s="32">
        <v>-3.5</v>
      </c>
      <c r="CA210" s="32">
        <v>-9</v>
      </c>
      <c r="CB210" s="32">
        <v>-0.5</v>
      </c>
      <c r="CC210" s="13">
        <v>6.4</v>
      </c>
      <c r="CD210" s="13">
        <v>3.7</v>
      </c>
      <c r="CE210" s="58">
        <v>25</v>
      </c>
      <c r="CF210" s="32">
        <v>23.5</v>
      </c>
      <c r="CG210" s="32"/>
      <c r="CH210" s="32"/>
      <c r="CI210" s="32">
        <v>167</v>
      </c>
      <c r="CJ210" s="56">
        <v>61</v>
      </c>
      <c r="CK210" s="32">
        <v>64</v>
      </c>
      <c r="CL210" s="32">
        <v>150</v>
      </c>
      <c r="CM210" s="44">
        <v>6.4</v>
      </c>
      <c r="CN210" s="44">
        <v>4.2</v>
      </c>
      <c r="CO210" s="44">
        <v>83</v>
      </c>
    </row>
    <row r="211" spans="1:93" x14ac:dyDescent="0.25">
      <c r="A211" s="13" t="s">
        <v>368</v>
      </c>
      <c r="B211" s="13">
        <v>1</v>
      </c>
      <c r="C211" s="30"/>
      <c r="D211" s="31">
        <v>14.2</v>
      </c>
      <c r="E211" s="31">
        <v>166.5</v>
      </c>
      <c r="F211" s="31">
        <v>66.7</v>
      </c>
      <c r="G211" s="31">
        <f t="shared" si="40"/>
        <v>24.060096132168205</v>
      </c>
      <c r="H211" s="32">
        <v>1</v>
      </c>
      <c r="I211" s="31">
        <v>74</v>
      </c>
      <c r="J211" s="32">
        <v>2</v>
      </c>
      <c r="L211" s="33"/>
      <c r="M211" s="33">
        <f t="shared" si="39"/>
        <v>0.44444444444444442</v>
      </c>
      <c r="N211" s="32">
        <v>0</v>
      </c>
      <c r="O211" s="31">
        <v>24</v>
      </c>
      <c r="P211" s="13">
        <v>4</v>
      </c>
      <c r="Q211" s="13">
        <v>4</v>
      </c>
      <c r="R211" s="13">
        <v>124</v>
      </c>
      <c r="S211" s="13">
        <v>80</v>
      </c>
      <c r="T211" s="13">
        <v>95</v>
      </c>
      <c r="U211" s="13">
        <v>44</v>
      </c>
      <c r="V211" s="13">
        <v>0</v>
      </c>
      <c r="W211" s="13">
        <v>2</v>
      </c>
      <c r="X211" s="13">
        <v>120</v>
      </c>
      <c r="Y211" s="13">
        <v>75</v>
      </c>
      <c r="Z211" s="32">
        <f t="shared" si="41"/>
        <v>89.984999999999999</v>
      </c>
      <c r="AA211" s="13">
        <v>45</v>
      </c>
      <c r="AB211" s="13">
        <v>119</v>
      </c>
      <c r="AC211" s="13">
        <v>90</v>
      </c>
      <c r="AD211" s="13">
        <v>100</v>
      </c>
      <c r="AE211" s="13">
        <v>29</v>
      </c>
      <c r="AF211" s="13">
        <v>4.5999999999999996</v>
      </c>
      <c r="AG211" s="13">
        <v>29</v>
      </c>
      <c r="AH211" s="13">
        <v>28.3</v>
      </c>
      <c r="AI211" s="31">
        <f>47.438+(AG211*0.142)+(B211*5.134)-(F211*0.197)</f>
        <v>43.5501</v>
      </c>
      <c r="AJ211" s="13" t="s">
        <v>55</v>
      </c>
      <c r="AK211" s="33"/>
      <c r="AL211" s="13" t="s">
        <v>55</v>
      </c>
      <c r="AM211" s="13" t="s">
        <v>55</v>
      </c>
      <c r="AN211" s="34" t="s">
        <v>55</v>
      </c>
      <c r="AO211" s="33"/>
      <c r="AP211" s="13" t="s">
        <v>55</v>
      </c>
      <c r="AR211" s="34"/>
      <c r="AT211" s="34"/>
      <c r="AW211" s="31"/>
      <c r="AX211" s="32"/>
      <c r="AY211" s="34"/>
      <c r="AZ211" s="34"/>
      <c r="BA211" s="34"/>
      <c r="BB211" s="34"/>
      <c r="BC211" s="34"/>
      <c r="BD211" s="34"/>
      <c r="BE211" s="34"/>
      <c r="BF211" s="34"/>
      <c r="BG211" s="34"/>
      <c r="BH211" s="32"/>
      <c r="BI211" s="32"/>
      <c r="BJ211" s="32"/>
      <c r="BK211" s="32"/>
      <c r="BL211" s="32"/>
      <c r="BM211" s="32"/>
      <c r="BN211" s="32"/>
      <c r="BO211" s="32">
        <v>103</v>
      </c>
      <c r="BP211" s="32">
        <v>81.5</v>
      </c>
      <c r="BQ211" s="32">
        <v>93</v>
      </c>
      <c r="BR211" s="32">
        <v>22</v>
      </c>
      <c r="BS211" s="32">
        <v>-6.5</v>
      </c>
      <c r="BT211" s="32">
        <v>-1</v>
      </c>
      <c r="BU211" s="32">
        <v>-1.5</v>
      </c>
      <c r="BV211" s="32">
        <v>107.5</v>
      </c>
      <c r="BW211" s="32">
        <v>81.5</v>
      </c>
      <c r="BX211" s="32">
        <v>93</v>
      </c>
      <c r="BY211" s="32">
        <v>26</v>
      </c>
      <c r="BZ211" s="32">
        <v>-1</v>
      </c>
      <c r="CA211" s="32">
        <v>3.5</v>
      </c>
      <c r="CB211" s="32">
        <v>-0.5</v>
      </c>
      <c r="CC211" s="13">
        <v>7.8</v>
      </c>
      <c r="CD211" s="13">
        <v>5.0999999999999996</v>
      </c>
      <c r="CE211" s="58">
        <v>23</v>
      </c>
      <c r="CF211" s="32">
        <v>21.5</v>
      </c>
      <c r="CG211" s="32"/>
      <c r="CH211" s="32"/>
      <c r="CI211" s="32">
        <v>140</v>
      </c>
      <c r="CJ211" s="56">
        <v>87</v>
      </c>
      <c r="CK211" s="32">
        <v>84.5</v>
      </c>
      <c r="CL211" s="32">
        <v>114.5</v>
      </c>
      <c r="CM211" s="44">
        <v>7.4</v>
      </c>
      <c r="CN211" s="44">
        <v>4.2</v>
      </c>
      <c r="CO211" s="44">
        <v>67</v>
      </c>
    </row>
    <row r="212" spans="1:93" x14ac:dyDescent="0.25">
      <c r="A212" s="13" t="s">
        <v>369</v>
      </c>
      <c r="B212" s="13">
        <v>1</v>
      </c>
      <c r="C212" s="30"/>
      <c r="D212" s="31">
        <v>13.9</v>
      </c>
      <c r="E212" s="31">
        <v>165.7</v>
      </c>
      <c r="F212" s="31">
        <v>56.3</v>
      </c>
      <c r="G212" s="31">
        <f t="shared" si="40"/>
        <v>20.505170180165059</v>
      </c>
      <c r="H212" s="32">
        <v>0</v>
      </c>
      <c r="I212" s="31">
        <v>67</v>
      </c>
      <c r="J212" s="32">
        <v>1</v>
      </c>
      <c r="L212" s="33"/>
      <c r="M212" s="33">
        <f t="shared" si="39"/>
        <v>0.40434520217260111</v>
      </c>
      <c r="N212" s="32">
        <v>0</v>
      </c>
      <c r="O212" s="31">
        <v>19.600000000000001</v>
      </c>
      <c r="P212" s="13">
        <v>4</v>
      </c>
      <c r="Q212" s="13">
        <v>3</v>
      </c>
      <c r="R212" s="13">
        <v>109</v>
      </c>
      <c r="S212" s="13">
        <v>73</v>
      </c>
      <c r="T212" s="13">
        <v>85</v>
      </c>
      <c r="U212" s="13">
        <v>36</v>
      </c>
      <c r="V212" s="13">
        <v>0</v>
      </c>
      <c r="W212" s="13">
        <v>1</v>
      </c>
      <c r="X212" s="13">
        <v>103</v>
      </c>
      <c r="Y212" s="13">
        <v>68</v>
      </c>
      <c r="Z212" s="32">
        <f t="shared" si="41"/>
        <v>79.655000000000001</v>
      </c>
      <c r="AA212" s="13">
        <v>35</v>
      </c>
      <c r="AB212" s="13">
        <v>106</v>
      </c>
      <c r="AC212" s="13">
        <v>79</v>
      </c>
      <c r="AD212" s="13">
        <v>88</v>
      </c>
      <c r="AE212" s="13">
        <v>27</v>
      </c>
      <c r="AF212" s="13" t="s">
        <v>55</v>
      </c>
      <c r="AI212" s="31"/>
      <c r="AJ212" s="13">
        <v>30.448</v>
      </c>
      <c r="AK212" s="33">
        <f t="shared" si="42"/>
        <v>5.0746666666666664</v>
      </c>
      <c r="AL212" s="13">
        <v>4.7</v>
      </c>
      <c r="AM212" s="13">
        <v>0</v>
      </c>
      <c r="AN212" s="34">
        <v>0</v>
      </c>
      <c r="AO212" s="33">
        <f t="shared" si="43"/>
        <v>1.0600414814814816</v>
      </c>
      <c r="AP212" s="13">
        <v>4.93</v>
      </c>
      <c r="AQ212" s="13">
        <v>0.74</v>
      </c>
      <c r="AR212" s="34">
        <v>0</v>
      </c>
      <c r="AS212" s="1">
        <v>1.65</v>
      </c>
      <c r="AT212" s="1">
        <v>0</v>
      </c>
      <c r="AU212" s="13">
        <v>2.9436363636363634</v>
      </c>
      <c r="AV212" s="13">
        <v>0.1</v>
      </c>
      <c r="AW212" s="31">
        <f>AV212*10</f>
        <v>1</v>
      </c>
      <c r="AX212" s="32">
        <v>1</v>
      </c>
      <c r="AY212" s="32">
        <v>139</v>
      </c>
      <c r="AZ212" s="31">
        <v>4.2</v>
      </c>
      <c r="BA212" s="32">
        <v>59.7</v>
      </c>
      <c r="BB212" s="31">
        <v>2.8</v>
      </c>
      <c r="BC212" s="32">
        <v>78.069999999999993</v>
      </c>
      <c r="BD212" s="32">
        <v>50.77</v>
      </c>
      <c r="BE212" s="32">
        <v>82.02</v>
      </c>
      <c r="BF212" s="32">
        <v>19.61</v>
      </c>
      <c r="BG212" s="32">
        <v>15.27</v>
      </c>
      <c r="BH212" s="32"/>
      <c r="BI212" s="32"/>
      <c r="BJ212" s="32"/>
      <c r="BK212" s="32"/>
      <c r="BL212" s="32"/>
      <c r="BM212" s="32"/>
      <c r="BN212" s="32"/>
      <c r="BO212" s="32">
        <v>89.5</v>
      </c>
      <c r="BP212" s="32">
        <v>69</v>
      </c>
      <c r="BQ212" s="32">
        <v>79.5</v>
      </c>
      <c r="BR212" s="32">
        <v>20.5</v>
      </c>
      <c r="BS212" s="32">
        <v>3</v>
      </c>
      <c r="BT212" s="32">
        <v>9.5</v>
      </c>
      <c r="BU212" s="32">
        <v>0.5</v>
      </c>
      <c r="BV212" s="32">
        <v>99</v>
      </c>
      <c r="BW212" s="32">
        <v>70</v>
      </c>
      <c r="BX212" s="32">
        <v>83</v>
      </c>
      <c r="BY212" s="32">
        <v>29</v>
      </c>
      <c r="BZ212" s="32">
        <v>-3</v>
      </c>
      <c r="CA212" s="32">
        <v>1.5</v>
      </c>
      <c r="CB212" s="32">
        <v>-0.5</v>
      </c>
      <c r="CC212" s="13">
        <v>8.6999999999999993</v>
      </c>
      <c r="CE212" s="58"/>
      <c r="CF212" s="32">
        <v>24</v>
      </c>
      <c r="CG212" s="32"/>
      <c r="CH212" s="32"/>
      <c r="CI212" s="32">
        <v>146.5</v>
      </c>
      <c r="CJ212" s="56">
        <v>87</v>
      </c>
      <c r="CK212" s="32">
        <v>85</v>
      </c>
      <c r="CL212" s="32">
        <v>111.5</v>
      </c>
      <c r="CM212" s="44">
        <v>8.6</v>
      </c>
      <c r="CN212" s="44">
        <v>5.3</v>
      </c>
      <c r="CO212" s="44">
        <v>82</v>
      </c>
    </row>
    <row r="213" spans="1:93" x14ac:dyDescent="0.25">
      <c r="A213" s="13" t="s">
        <v>370</v>
      </c>
      <c r="B213" s="13">
        <v>1</v>
      </c>
      <c r="C213" s="30"/>
      <c r="D213" s="31">
        <v>14.6</v>
      </c>
      <c r="E213" s="31">
        <v>158.4</v>
      </c>
      <c r="F213" s="31">
        <v>68.400000000000006</v>
      </c>
      <c r="G213" s="31">
        <f t="shared" si="40"/>
        <v>27.261248852157944</v>
      </c>
      <c r="H213" s="32">
        <v>1</v>
      </c>
      <c r="I213" s="31">
        <v>76.2</v>
      </c>
      <c r="J213" s="32">
        <v>2</v>
      </c>
      <c r="L213" s="33"/>
      <c r="M213" s="33">
        <f t="shared" si="39"/>
        <v>0.48106060606060608</v>
      </c>
      <c r="N213" s="32">
        <v>0</v>
      </c>
      <c r="O213" s="31">
        <v>19.399999999999999</v>
      </c>
      <c r="P213" s="13">
        <v>3</v>
      </c>
      <c r="Q213" s="13">
        <v>4</v>
      </c>
      <c r="R213" s="13">
        <v>119</v>
      </c>
      <c r="S213" s="13">
        <v>71</v>
      </c>
      <c r="T213" s="13">
        <v>87</v>
      </c>
      <c r="U213" s="13">
        <v>48</v>
      </c>
      <c r="V213" s="13">
        <v>0</v>
      </c>
      <c r="W213" s="13">
        <v>1</v>
      </c>
      <c r="X213" s="13">
        <v>121</v>
      </c>
      <c r="Y213" s="13">
        <v>57</v>
      </c>
      <c r="Z213" s="32">
        <f t="shared" si="41"/>
        <v>78.311999999999998</v>
      </c>
      <c r="AA213" s="13">
        <v>64</v>
      </c>
      <c r="AB213" s="13">
        <v>117</v>
      </c>
      <c r="AC213" s="13">
        <v>85</v>
      </c>
      <c r="AD213" s="13">
        <v>96</v>
      </c>
      <c r="AE213" s="13">
        <v>32</v>
      </c>
      <c r="AF213" s="13">
        <v>6.6</v>
      </c>
      <c r="AG213" s="13">
        <v>47</v>
      </c>
      <c r="AH213" s="13">
        <v>35</v>
      </c>
      <c r="AI213" s="31">
        <f>47.438+(AG213*0.142)+(B213*5.134)-(F213*0.197)</f>
        <v>45.7712</v>
      </c>
      <c r="AJ213" s="13">
        <v>81.156999999999996</v>
      </c>
      <c r="AK213" s="33">
        <f t="shared" si="42"/>
        <v>13.526166666666667</v>
      </c>
      <c r="AL213" s="13">
        <v>4.9000000000000004</v>
      </c>
      <c r="AM213" s="13">
        <v>0</v>
      </c>
      <c r="AN213" s="34">
        <v>0</v>
      </c>
      <c r="AO213" s="33">
        <f t="shared" si="43"/>
        <v>2.9456985185185185</v>
      </c>
      <c r="AP213" s="13">
        <v>5.97</v>
      </c>
      <c r="AQ213" s="13">
        <v>1.6</v>
      </c>
      <c r="AR213" s="34">
        <v>1</v>
      </c>
      <c r="AS213" s="1">
        <v>1.35</v>
      </c>
      <c r="AT213" s="1">
        <v>0</v>
      </c>
      <c r="AU213" s="13">
        <v>3.8927272727272717</v>
      </c>
      <c r="AV213" s="13">
        <v>0.3</v>
      </c>
      <c r="AW213" s="31">
        <f>AV213*10</f>
        <v>3</v>
      </c>
      <c r="AX213" s="32">
        <v>1</v>
      </c>
      <c r="AY213" s="32">
        <v>142.62</v>
      </c>
      <c r="AZ213" s="31">
        <v>4.3600000000000003</v>
      </c>
      <c r="BA213" s="32">
        <v>60.55</v>
      </c>
      <c r="BB213" s="31">
        <v>4.1399999999999997</v>
      </c>
      <c r="BC213" s="32">
        <v>85.93</v>
      </c>
      <c r="BD213" s="32">
        <v>50.71</v>
      </c>
      <c r="BE213" s="32">
        <v>142.22</v>
      </c>
      <c r="BF213" s="32">
        <v>24.49</v>
      </c>
      <c r="BG213" s="32">
        <v>8.34</v>
      </c>
      <c r="BH213" s="32"/>
      <c r="BI213" s="32"/>
      <c r="BJ213" s="32"/>
      <c r="BK213" s="32"/>
      <c r="BL213" s="32"/>
      <c r="BM213" s="32"/>
      <c r="BN213" s="32"/>
      <c r="BO213" s="32">
        <v>94.5</v>
      </c>
      <c r="BP213" s="32">
        <v>57</v>
      </c>
      <c r="BQ213" s="32">
        <v>74.5</v>
      </c>
      <c r="BR213" s="32">
        <v>37.5</v>
      </c>
      <c r="BS213" s="32">
        <v>-2</v>
      </c>
      <c r="BT213" s="32">
        <v>-10</v>
      </c>
      <c r="BU213" s="32">
        <v>-1</v>
      </c>
      <c r="BV213" s="32">
        <v>104</v>
      </c>
      <c r="BW213" s="32">
        <v>57</v>
      </c>
      <c r="BX213" s="32">
        <v>74</v>
      </c>
      <c r="BY213" s="32">
        <v>47</v>
      </c>
      <c r="BZ213" s="32">
        <v>-9</v>
      </c>
      <c r="CA213" s="32">
        <v>-15.5</v>
      </c>
      <c r="CB213" s="32">
        <v>-3.5</v>
      </c>
      <c r="CC213" s="13">
        <v>5.8</v>
      </c>
      <c r="CD213" s="13">
        <v>5.9</v>
      </c>
      <c r="CE213" s="58">
        <v>37</v>
      </c>
      <c r="CF213" s="32">
        <v>39</v>
      </c>
      <c r="CG213" s="32"/>
      <c r="CH213" s="32"/>
      <c r="CI213" s="32">
        <v>148.5</v>
      </c>
      <c r="CJ213" s="56">
        <v>59</v>
      </c>
      <c r="CK213" s="32">
        <v>61.5</v>
      </c>
      <c r="CL213" s="32">
        <v>161</v>
      </c>
      <c r="CM213" s="44">
        <v>8.4</v>
      </c>
      <c r="CN213" s="44">
        <v>4.9000000000000004</v>
      </c>
      <c r="CO213" s="44">
        <v>78</v>
      </c>
    </row>
    <row r="214" spans="1:93" x14ac:dyDescent="0.25">
      <c r="A214" s="13" t="s">
        <v>371</v>
      </c>
      <c r="B214" s="13">
        <v>1</v>
      </c>
      <c r="C214" s="30"/>
      <c r="D214" s="31">
        <v>14</v>
      </c>
      <c r="E214" s="31">
        <v>157.1</v>
      </c>
      <c r="F214" s="31">
        <v>58.8</v>
      </c>
      <c r="G214" s="31">
        <f t="shared" si="40"/>
        <v>23.824563692418398</v>
      </c>
      <c r="H214" s="32">
        <v>1</v>
      </c>
      <c r="I214" s="31">
        <v>75</v>
      </c>
      <c r="J214" s="32">
        <v>2</v>
      </c>
      <c r="L214" s="33"/>
      <c r="M214" s="33">
        <f t="shared" si="39"/>
        <v>0.4774029280712922</v>
      </c>
      <c r="N214" s="32">
        <v>0</v>
      </c>
      <c r="O214" s="31">
        <v>16.2</v>
      </c>
      <c r="P214" s="13">
        <v>3</v>
      </c>
      <c r="Q214" s="13">
        <v>3</v>
      </c>
      <c r="R214" s="13">
        <v>109</v>
      </c>
      <c r="S214" s="13">
        <v>74</v>
      </c>
      <c r="T214" s="13">
        <v>86</v>
      </c>
      <c r="U214" s="13">
        <v>35</v>
      </c>
      <c r="V214" s="13">
        <v>0</v>
      </c>
      <c r="W214" s="13">
        <v>1</v>
      </c>
      <c r="X214" s="13">
        <v>100</v>
      </c>
      <c r="Y214" s="13">
        <v>61</v>
      </c>
      <c r="Z214" s="32">
        <f t="shared" si="41"/>
        <v>73.986999999999995</v>
      </c>
      <c r="AA214" s="13">
        <v>39</v>
      </c>
      <c r="AB214" s="13">
        <v>107</v>
      </c>
      <c r="AC214" s="13">
        <v>79</v>
      </c>
      <c r="AD214" s="13">
        <v>88</v>
      </c>
      <c r="AE214" s="13">
        <v>28</v>
      </c>
      <c r="AF214" s="13" t="s">
        <v>55</v>
      </c>
      <c r="AI214" s="31"/>
      <c r="AJ214" s="13">
        <v>28.913</v>
      </c>
      <c r="AK214" s="33">
        <f t="shared" si="42"/>
        <v>4.8188333333333331</v>
      </c>
      <c r="AL214" s="13">
        <v>4.7</v>
      </c>
      <c r="AM214" s="13">
        <v>0</v>
      </c>
      <c r="AN214" s="34">
        <v>0</v>
      </c>
      <c r="AO214" s="33">
        <f t="shared" si="43"/>
        <v>1.0066007407407407</v>
      </c>
      <c r="AP214" s="13">
        <v>4.1100000000000003</v>
      </c>
      <c r="AQ214" s="13">
        <v>1.23</v>
      </c>
      <c r="AR214" s="34">
        <v>1</v>
      </c>
      <c r="AS214" s="1">
        <v>1.2</v>
      </c>
      <c r="AT214" s="1">
        <v>1</v>
      </c>
      <c r="AU214" s="13">
        <v>2.3509090909090911</v>
      </c>
      <c r="AV214" s="50" t="s">
        <v>62</v>
      </c>
      <c r="AW214" s="50" t="s">
        <v>62</v>
      </c>
      <c r="AX214" s="51">
        <v>0</v>
      </c>
      <c r="AY214" s="51">
        <v>81.67</v>
      </c>
      <c r="AZ214" s="52">
        <v>2.69</v>
      </c>
      <c r="BA214" s="51">
        <v>33.99</v>
      </c>
      <c r="BB214" s="52">
        <v>2.12</v>
      </c>
      <c r="BC214" s="51">
        <v>43.22</v>
      </c>
      <c r="BD214" s="51">
        <v>18.13</v>
      </c>
      <c r="BE214" s="51">
        <v>70.02</v>
      </c>
      <c r="BF214" s="51">
        <v>18.239999999999998</v>
      </c>
      <c r="BG214" s="51">
        <v>5.4</v>
      </c>
      <c r="BH214" s="32"/>
      <c r="BI214" s="32"/>
      <c r="BJ214" s="32"/>
      <c r="BK214" s="32"/>
      <c r="BL214" s="32"/>
      <c r="BM214" s="32"/>
      <c r="BN214" s="32"/>
      <c r="BO214" s="32">
        <v>85</v>
      </c>
      <c r="BP214" s="32">
        <v>62</v>
      </c>
      <c r="BQ214" s="32">
        <v>73.5</v>
      </c>
      <c r="BR214" s="32">
        <v>23</v>
      </c>
      <c r="BS214" s="32">
        <v>4</v>
      </c>
      <c r="BT214" s="32">
        <v>3</v>
      </c>
      <c r="BU214" s="32">
        <v>1</v>
      </c>
      <c r="BV214" s="32">
        <v>89</v>
      </c>
      <c r="BW214" s="32">
        <v>61.5</v>
      </c>
      <c r="BX214" s="32">
        <v>74</v>
      </c>
      <c r="BY214" s="32">
        <v>27.5</v>
      </c>
      <c r="BZ214" s="32">
        <v>-0.5</v>
      </c>
      <c r="CA214" s="32">
        <v>-1</v>
      </c>
      <c r="CB214" s="32">
        <v>-0.5</v>
      </c>
      <c r="CC214" s="13">
        <v>6.3</v>
      </c>
      <c r="CD214" s="13">
        <v>4.4000000000000004</v>
      </c>
      <c r="CE214" s="58"/>
      <c r="CF214" s="32">
        <v>22.5</v>
      </c>
      <c r="CG214" s="32"/>
      <c r="CH214" s="32"/>
      <c r="CI214" s="32">
        <v>141</v>
      </c>
      <c r="CJ214" s="56">
        <v>72</v>
      </c>
      <c r="CK214" s="32">
        <v>74.5</v>
      </c>
      <c r="CL214" s="32">
        <v>136.5</v>
      </c>
      <c r="CM214" s="44">
        <v>6.2</v>
      </c>
      <c r="CN214" s="44">
        <v>3.9</v>
      </c>
      <c r="CO214" s="44">
        <v>84</v>
      </c>
    </row>
    <row r="215" spans="1:93" x14ac:dyDescent="0.25">
      <c r="A215" s="13" t="s">
        <v>372</v>
      </c>
      <c r="B215" s="13">
        <v>1</v>
      </c>
      <c r="C215" s="30"/>
      <c r="D215" s="31">
        <v>14.2</v>
      </c>
      <c r="E215" s="31">
        <v>156.30000000000001</v>
      </c>
      <c r="F215" s="31">
        <v>43.7</v>
      </c>
      <c r="G215" s="31">
        <f t="shared" si="40"/>
        <v>17.888069803587353</v>
      </c>
      <c r="H215" s="32">
        <v>0</v>
      </c>
      <c r="I215" s="31">
        <v>60.2</v>
      </c>
      <c r="J215" s="32">
        <v>0</v>
      </c>
      <c r="L215" s="33"/>
      <c r="M215" s="33">
        <f t="shared" si="39"/>
        <v>0.38515674984005116</v>
      </c>
      <c r="N215" s="32">
        <v>0</v>
      </c>
      <c r="O215" s="31">
        <v>11.8</v>
      </c>
      <c r="P215" s="13">
        <v>2</v>
      </c>
      <c r="Q215" s="13">
        <v>4</v>
      </c>
      <c r="R215" s="13">
        <v>108</v>
      </c>
      <c r="S215" s="13">
        <v>71</v>
      </c>
      <c r="T215" s="13">
        <v>83</v>
      </c>
      <c r="U215" s="13">
        <v>37</v>
      </c>
      <c r="V215" s="13">
        <v>0</v>
      </c>
      <c r="W215" s="13">
        <v>1</v>
      </c>
      <c r="X215" s="13">
        <v>111</v>
      </c>
      <c r="Y215" s="13">
        <v>71</v>
      </c>
      <c r="Z215" s="32">
        <f t="shared" si="41"/>
        <v>84.32</v>
      </c>
      <c r="AA215" s="13">
        <v>40</v>
      </c>
      <c r="AB215" s="13">
        <v>112</v>
      </c>
      <c r="AC215" s="13">
        <v>87</v>
      </c>
      <c r="AD215" s="13">
        <v>95</v>
      </c>
      <c r="AE215" s="13">
        <v>25</v>
      </c>
      <c r="AF215" s="13" t="s">
        <v>55</v>
      </c>
      <c r="AI215" s="31"/>
      <c r="AJ215" s="13">
        <v>41.311999999999998</v>
      </c>
      <c r="AK215" s="33">
        <f t="shared" si="42"/>
        <v>6.8853333333333326</v>
      </c>
      <c r="AL215" s="13">
        <v>4.5999999999999996</v>
      </c>
      <c r="AM215" s="13">
        <v>0</v>
      </c>
      <c r="AN215" s="34">
        <v>0</v>
      </c>
      <c r="AO215" s="33">
        <f t="shared" si="43"/>
        <v>1.4076681481481479</v>
      </c>
      <c r="AP215" s="13">
        <v>5.22</v>
      </c>
      <c r="AQ215" s="13">
        <v>0.8</v>
      </c>
      <c r="AR215" s="34">
        <v>0</v>
      </c>
      <c r="AS215" s="1">
        <v>1.87</v>
      </c>
      <c r="AT215" s="1">
        <v>0</v>
      </c>
      <c r="AU215" s="13">
        <v>2.9863636363636359</v>
      </c>
      <c r="AV215" s="13" t="s">
        <v>62</v>
      </c>
      <c r="AW215" s="13" t="s">
        <v>62</v>
      </c>
      <c r="AX215" s="32">
        <v>0</v>
      </c>
      <c r="AY215" s="32">
        <v>139.72999999999999</v>
      </c>
      <c r="AZ215" s="31">
        <v>4.16</v>
      </c>
      <c r="BA215" s="32">
        <v>56.85</v>
      </c>
      <c r="BB215" s="31">
        <v>2.8</v>
      </c>
      <c r="BC215" s="32">
        <v>80.709999999999994</v>
      </c>
      <c r="BD215" s="32">
        <v>46.96</v>
      </c>
      <c r="BE215" s="32">
        <v>180.04</v>
      </c>
      <c r="BF215" s="32">
        <v>15.83</v>
      </c>
      <c r="BG215" s="32">
        <v>11.02</v>
      </c>
      <c r="BH215" s="32"/>
      <c r="BI215" s="32"/>
      <c r="BJ215" s="32"/>
      <c r="BK215" s="32"/>
      <c r="BL215" s="32"/>
      <c r="BM215" s="32"/>
      <c r="BN215" s="32"/>
      <c r="BO215" s="32">
        <v>97</v>
      </c>
      <c r="BP215" s="32">
        <v>71</v>
      </c>
      <c r="BQ215" s="32">
        <v>83.5</v>
      </c>
      <c r="BR215" s="32">
        <v>26</v>
      </c>
      <c r="BS215" s="32">
        <v>18</v>
      </c>
      <c r="BT215" s="32">
        <v>8.5</v>
      </c>
      <c r="BU215" s="32">
        <v>4.5</v>
      </c>
      <c r="BV215" s="32">
        <v>98.5</v>
      </c>
      <c r="BW215" s="32">
        <v>71</v>
      </c>
      <c r="BX215" s="32">
        <v>83</v>
      </c>
      <c r="BY215" s="32">
        <v>27.5</v>
      </c>
      <c r="BZ215" s="32">
        <v>12.5</v>
      </c>
      <c r="CA215" s="32">
        <v>5</v>
      </c>
      <c r="CB215" s="32">
        <v>3</v>
      </c>
      <c r="CC215" s="13">
        <v>6.9</v>
      </c>
      <c r="CD215" s="13">
        <v>5.7</v>
      </c>
      <c r="CE215" s="58">
        <v>21</v>
      </c>
      <c r="CF215" s="32">
        <v>22.5</v>
      </c>
      <c r="CG215" s="32"/>
      <c r="CH215" s="32"/>
      <c r="CI215" s="32">
        <v>141.5</v>
      </c>
      <c r="CJ215" s="56">
        <v>55</v>
      </c>
      <c r="CK215" s="32">
        <v>58.5</v>
      </c>
      <c r="CL215" s="32">
        <v>213</v>
      </c>
      <c r="CM215" s="44">
        <v>7</v>
      </c>
      <c r="CN215" s="44">
        <v>4.8</v>
      </c>
      <c r="CO215" s="44">
        <v>59</v>
      </c>
    </row>
    <row r="216" spans="1:93" x14ac:dyDescent="0.25">
      <c r="A216" s="13" t="s">
        <v>373</v>
      </c>
      <c r="B216" s="13">
        <v>1</v>
      </c>
      <c r="C216" s="30"/>
      <c r="D216" s="31">
        <v>14.3</v>
      </c>
      <c r="E216" s="31">
        <v>175.4</v>
      </c>
      <c r="F216" s="31">
        <v>102</v>
      </c>
      <c r="G216" s="31">
        <f t="shared" si="40"/>
        <v>33.154386325310838</v>
      </c>
      <c r="H216" s="32">
        <v>2</v>
      </c>
      <c r="I216" s="31">
        <v>102</v>
      </c>
      <c r="J216" s="32">
        <v>2</v>
      </c>
      <c r="L216" s="33"/>
      <c r="M216" s="33">
        <f t="shared" si="39"/>
        <v>0.58152793614595211</v>
      </c>
      <c r="N216" s="32">
        <v>1</v>
      </c>
      <c r="O216" s="31">
        <v>41</v>
      </c>
      <c r="P216" s="13">
        <v>5</v>
      </c>
      <c r="Q216" s="13">
        <v>5</v>
      </c>
      <c r="R216" s="13">
        <v>117</v>
      </c>
      <c r="S216" s="13">
        <v>70</v>
      </c>
      <c r="T216" s="13">
        <v>86</v>
      </c>
      <c r="U216" s="13">
        <v>47</v>
      </c>
      <c r="V216" s="13">
        <v>0</v>
      </c>
      <c r="W216" s="13">
        <v>1</v>
      </c>
      <c r="X216" s="13">
        <v>135</v>
      </c>
      <c r="Y216" s="13">
        <v>69</v>
      </c>
      <c r="Z216" s="32">
        <f t="shared" si="41"/>
        <v>90.978000000000009</v>
      </c>
      <c r="AA216" s="13">
        <v>66</v>
      </c>
      <c r="AB216" s="13">
        <v>131</v>
      </c>
      <c r="AC216" s="13">
        <v>83</v>
      </c>
      <c r="AD216" s="13">
        <v>99</v>
      </c>
      <c r="AE216" s="13">
        <v>48</v>
      </c>
      <c r="AF216" s="13" t="s">
        <v>55</v>
      </c>
      <c r="AI216" s="31"/>
      <c r="AJ216" s="13">
        <v>59.945</v>
      </c>
      <c r="AK216" s="33">
        <f t="shared" si="42"/>
        <v>9.9908333333333328</v>
      </c>
      <c r="AL216" s="13">
        <v>4.4000000000000004</v>
      </c>
      <c r="AM216" s="13">
        <v>0</v>
      </c>
      <c r="AN216" s="34">
        <v>0</v>
      </c>
      <c r="AO216" s="33">
        <f t="shared" si="43"/>
        <v>1.9537629629629631</v>
      </c>
      <c r="AP216" s="13">
        <v>4.24</v>
      </c>
      <c r="AQ216" s="13">
        <v>0.8</v>
      </c>
      <c r="AR216" s="34">
        <v>0</v>
      </c>
      <c r="AS216" s="1">
        <v>1.41</v>
      </c>
      <c r="AT216" s="1">
        <v>0</v>
      </c>
      <c r="AU216" s="13">
        <v>2.4663636363636363</v>
      </c>
      <c r="AV216" s="13">
        <v>0.7</v>
      </c>
      <c r="AW216" s="31">
        <f>AV216*10</f>
        <v>7</v>
      </c>
      <c r="AX216" s="32">
        <v>2</v>
      </c>
      <c r="AY216" s="32">
        <v>138.66999999999999</v>
      </c>
      <c r="AZ216" s="31">
        <v>4.59</v>
      </c>
      <c r="BA216" s="32">
        <v>67.569999999999993</v>
      </c>
      <c r="BB216" s="31">
        <v>3.92</v>
      </c>
      <c r="BC216" s="32">
        <v>74.83</v>
      </c>
      <c r="BD216" s="32">
        <v>48.12</v>
      </c>
      <c r="BE216" s="32">
        <v>166.24</v>
      </c>
      <c r="BF216" s="32">
        <v>34.020000000000003</v>
      </c>
      <c r="BG216" s="32">
        <v>13.29</v>
      </c>
      <c r="BH216" s="32"/>
      <c r="BI216" s="32"/>
      <c r="BJ216" s="32"/>
      <c r="BK216" s="32"/>
      <c r="BL216" s="32"/>
      <c r="BM216" s="32"/>
      <c r="BN216" s="32"/>
      <c r="BO216" s="32">
        <v>109.5</v>
      </c>
      <c r="BP216" s="32">
        <v>70.5</v>
      </c>
      <c r="BQ216" s="32">
        <v>89.5</v>
      </c>
      <c r="BR216" s="32">
        <v>38.5</v>
      </c>
      <c r="BS216" s="32">
        <v>3.5</v>
      </c>
      <c r="BT216" s="32">
        <v>4</v>
      </c>
      <c r="BU216" s="32">
        <v>1.5</v>
      </c>
      <c r="BV216" s="32">
        <v>118.5</v>
      </c>
      <c r="BW216" s="32">
        <v>70.5</v>
      </c>
      <c r="BX216" s="32">
        <v>87</v>
      </c>
      <c r="BY216" s="32">
        <v>48</v>
      </c>
      <c r="BZ216" s="32">
        <v>-20.5</v>
      </c>
      <c r="CA216" s="32">
        <v>-19</v>
      </c>
      <c r="CB216" s="32">
        <v>-7.5</v>
      </c>
      <c r="CC216" s="13">
        <v>5.9</v>
      </c>
      <c r="CD216" s="13">
        <v>5.5</v>
      </c>
      <c r="CE216" s="58">
        <v>39</v>
      </c>
      <c r="CF216" s="32">
        <v>38.5</v>
      </c>
      <c r="CG216" s="32"/>
      <c r="CH216" s="32"/>
      <c r="CI216" s="32">
        <v>132</v>
      </c>
      <c r="CJ216" s="56">
        <v>77</v>
      </c>
      <c r="CK216" s="32">
        <v>77.5</v>
      </c>
      <c r="CL216" s="32">
        <v>103</v>
      </c>
      <c r="CM216" s="44">
        <v>10</v>
      </c>
      <c r="CN216" s="44">
        <v>4.5999999999999996</v>
      </c>
      <c r="CO216" s="44">
        <v>108</v>
      </c>
    </row>
    <row r="217" spans="1:93" x14ac:dyDescent="0.25">
      <c r="A217" s="13" t="s">
        <v>374</v>
      </c>
      <c r="B217" s="13">
        <v>1</v>
      </c>
      <c r="C217" s="30"/>
      <c r="D217" s="31">
        <v>14.1</v>
      </c>
      <c r="E217" s="31">
        <v>165.8</v>
      </c>
      <c r="F217" s="31">
        <v>50.8</v>
      </c>
      <c r="G217" s="31">
        <f t="shared" si="40"/>
        <v>18.479689075593566</v>
      </c>
      <c r="H217" s="32">
        <v>0</v>
      </c>
      <c r="I217" s="31">
        <v>66.5</v>
      </c>
      <c r="J217" s="32">
        <v>0</v>
      </c>
      <c r="L217" s="33"/>
      <c r="M217" s="33">
        <f t="shared" si="39"/>
        <v>0.4010856453558504</v>
      </c>
      <c r="N217" s="32">
        <v>0</v>
      </c>
      <c r="O217" s="31">
        <v>11.2</v>
      </c>
      <c r="P217" s="13">
        <v>3</v>
      </c>
      <c r="Q217" s="13">
        <v>4</v>
      </c>
      <c r="R217" s="13">
        <v>100</v>
      </c>
      <c r="S217" s="13">
        <v>57</v>
      </c>
      <c r="T217" s="13">
        <v>71</v>
      </c>
      <c r="U217" s="13">
        <v>43</v>
      </c>
      <c r="V217" s="13">
        <v>0</v>
      </c>
      <c r="W217" s="13">
        <v>0</v>
      </c>
      <c r="X217" s="13">
        <v>106</v>
      </c>
      <c r="Y217" s="13">
        <v>58</v>
      </c>
      <c r="Z217" s="32">
        <f t="shared" si="41"/>
        <v>73.984000000000009</v>
      </c>
      <c r="AA217" s="13">
        <v>48</v>
      </c>
      <c r="AB217" s="13">
        <v>93</v>
      </c>
      <c r="AC217" s="13">
        <v>67</v>
      </c>
      <c r="AD217" s="13">
        <v>76</v>
      </c>
      <c r="AE217" s="13">
        <v>26</v>
      </c>
      <c r="AF217" s="13">
        <v>6.8</v>
      </c>
      <c r="AG217" s="13">
        <v>49</v>
      </c>
      <c r="AH217" s="13">
        <v>35.700000000000003</v>
      </c>
      <c r="AI217" s="31">
        <f>47.438+(AG217*0.142)+(B217*5.134)-(F217*0.197)</f>
        <v>49.522400000000005</v>
      </c>
      <c r="AJ217" s="13">
        <v>30.582000000000001</v>
      </c>
      <c r="AK217" s="33">
        <f t="shared" si="42"/>
        <v>5.0970000000000004</v>
      </c>
      <c r="AL217" s="13">
        <v>4.5999999999999996</v>
      </c>
      <c r="AM217" s="13">
        <v>0</v>
      </c>
      <c r="AN217" s="34">
        <v>0</v>
      </c>
      <c r="AO217" s="33">
        <f t="shared" si="43"/>
        <v>1.0420533333333333</v>
      </c>
      <c r="AP217" s="13">
        <v>4.2300000000000004</v>
      </c>
      <c r="AQ217" s="13">
        <v>1.04</v>
      </c>
      <c r="AR217" s="34">
        <v>0</v>
      </c>
      <c r="AS217" s="1">
        <v>1.43</v>
      </c>
      <c r="AT217" s="1">
        <v>0</v>
      </c>
      <c r="AU217" s="13">
        <v>2.327272727272728</v>
      </c>
      <c r="AV217" s="13" t="s">
        <v>62</v>
      </c>
      <c r="AW217" s="13" t="s">
        <v>62</v>
      </c>
      <c r="AX217" s="32">
        <v>0</v>
      </c>
      <c r="AY217" s="32">
        <v>143.34</v>
      </c>
      <c r="AZ217" s="31">
        <v>4.38</v>
      </c>
      <c r="BA217" s="32">
        <v>53.7</v>
      </c>
      <c r="BB217" s="31">
        <v>2.7</v>
      </c>
      <c r="BC217" s="32">
        <v>80.900000000000006</v>
      </c>
      <c r="BD217" s="32">
        <v>49.44</v>
      </c>
      <c r="BE217" s="32">
        <v>239.81</v>
      </c>
      <c r="BF217" s="32">
        <v>18.39</v>
      </c>
      <c r="BG217" s="32">
        <v>9.92</v>
      </c>
      <c r="BH217" s="32"/>
      <c r="BI217" s="32"/>
      <c r="BJ217" s="32"/>
      <c r="BK217" s="32"/>
      <c r="BL217" s="32"/>
      <c r="BM217" s="32"/>
      <c r="BN217" s="32"/>
      <c r="BO217" s="32">
        <v>89</v>
      </c>
      <c r="BP217" s="32">
        <v>62.5</v>
      </c>
      <c r="BQ217" s="32">
        <v>71</v>
      </c>
      <c r="BR217" s="32">
        <v>26.5</v>
      </c>
      <c r="BS217" s="32">
        <v>-26</v>
      </c>
      <c r="BT217" s="32">
        <v>-22</v>
      </c>
      <c r="BU217" s="32">
        <v>-6.5</v>
      </c>
      <c r="BV217" s="32">
        <v>97.5</v>
      </c>
      <c r="BW217" s="32">
        <v>62.5</v>
      </c>
      <c r="BX217" s="32">
        <v>73</v>
      </c>
      <c r="BY217" s="32">
        <v>35</v>
      </c>
      <c r="BZ217" s="32">
        <v>-26</v>
      </c>
      <c r="CA217" s="32">
        <v>-22</v>
      </c>
      <c r="CB217" s="32">
        <v>-8.5</v>
      </c>
      <c r="CC217" s="13">
        <v>5.2</v>
      </c>
      <c r="CE217" s="58"/>
      <c r="CF217" s="32">
        <v>28.5</v>
      </c>
      <c r="CG217" s="32"/>
      <c r="CH217" s="32"/>
      <c r="CI217" s="32">
        <v>159</v>
      </c>
      <c r="CJ217" s="56">
        <v>84</v>
      </c>
      <c r="CK217" s="32">
        <v>83</v>
      </c>
      <c r="CL217" s="32">
        <v>144.5</v>
      </c>
      <c r="CM217" s="44">
        <v>8.1</v>
      </c>
      <c r="CN217" s="44">
        <v>5.2</v>
      </c>
      <c r="CO217" s="44">
        <v>83</v>
      </c>
    </row>
    <row r="218" spans="1:93" x14ac:dyDescent="0.25">
      <c r="A218" s="13" t="s">
        <v>375</v>
      </c>
      <c r="B218" s="13">
        <v>1</v>
      </c>
      <c r="C218" s="30"/>
      <c r="D218" s="31">
        <v>14.6</v>
      </c>
      <c r="E218" s="31">
        <v>158.80000000000001</v>
      </c>
      <c r="F218" s="31">
        <v>50.7</v>
      </c>
      <c r="G218" s="31">
        <f t="shared" si="40"/>
        <v>20.105133590086858</v>
      </c>
      <c r="H218" s="32">
        <v>0</v>
      </c>
      <c r="I218" s="31">
        <v>63.5</v>
      </c>
      <c r="J218" s="32">
        <v>0</v>
      </c>
      <c r="L218" s="33"/>
      <c r="M218" s="33">
        <f t="shared" si="39"/>
        <v>0.3998740554156171</v>
      </c>
      <c r="N218" s="32">
        <v>0</v>
      </c>
      <c r="O218" s="31">
        <v>11.4</v>
      </c>
      <c r="P218" s="13">
        <v>3</v>
      </c>
      <c r="Q218" s="13">
        <v>3</v>
      </c>
      <c r="R218" s="13">
        <v>115</v>
      </c>
      <c r="S218" s="13">
        <v>78</v>
      </c>
      <c r="T218" s="13">
        <v>90</v>
      </c>
      <c r="U218" s="13">
        <v>37</v>
      </c>
      <c r="V218" s="13">
        <v>0</v>
      </c>
      <c r="W218" s="13">
        <v>2</v>
      </c>
      <c r="X218" s="13">
        <v>113</v>
      </c>
      <c r="Y218" s="13">
        <v>73</v>
      </c>
      <c r="Z218" s="32">
        <f t="shared" si="41"/>
        <v>86.32</v>
      </c>
      <c r="AA218" s="13">
        <v>40</v>
      </c>
      <c r="AB218" s="13">
        <v>110</v>
      </c>
      <c r="AC218" s="13">
        <v>78</v>
      </c>
      <c r="AD218" s="13">
        <v>89</v>
      </c>
      <c r="AE218" s="13">
        <v>32</v>
      </c>
      <c r="AF218" s="13">
        <v>6.1</v>
      </c>
      <c r="AG218" s="13">
        <v>42</v>
      </c>
      <c r="AH218" s="13">
        <v>33.6</v>
      </c>
      <c r="AI218" s="31">
        <f>47.438+(AG218*0.142)+(B218*5.134)-(F218*0.197)</f>
        <v>48.548099999999998</v>
      </c>
      <c r="AJ218" s="13">
        <v>35.03</v>
      </c>
      <c r="AK218" s="33">
        <f t="shared" si="42"/>
        <v>5.8383333333333338</v>
      </c>
      <c r="AL218" s="13">
        <v>4.5999999999999996</v>
      </c>
      <c r="AM218" s="13">
        <v>0</v>
      </c>
      <c r="AN218" s="34">
        <v>0</v>
      </c>
      <c r="AO218" s="33">
        <f t="shared" si="43"/>
        <v>1.1936148148148147</v>
      </c>
      <c r="AP218" s="13">
        <v>4.0599999999999996</v>
      </c>
      <c r="AQ218" s="13">
        <v>0.79</v>
      </c>
      <c r="AR218" s="34">
        <v>0</v>
      </c>
      <c r="AS218" s="1">
        <v>1.46</v>
      </c>
      <c r="AT218" s="1">
        <v>0</v>
      </c>
      <c r="AU218" s="13">
        <v>2.2409090909090907</v>
      </c>
      <c r="AV218" s="13">
        <v>0.1</v>
      </c>
      <c r="AW218" s="31">
        <f>AV218*10</f>
        <v>1</v>
      </c>
      <c r="AX218" s="32">
        <v>1</v>
      </c>
      <c r="AY218" s="32">
        <v>138.87</v>
      </c>
      <c r="AZ218" s="31">
        <v>4.0999999999999996</v>
      </c>
      <c r="BA218" s="32">
        <v>67.97</v>
      </c>
      <c r="BB218" s="31">
        <v>4.33</v>
      </c>
      <c r="BC218" s="32">
        <v>76.16</v>
      </c>
      <c r="BD218" s="32">
        <v>46.1</v>
      </c>
      <c r="BE218" s="32">
        <v>107.72</v>
      </c>
      <c r="BF218" s="32">
        <v>22.2</v>
      </c>
      <c r="BG218" s="32">
        <v>16.03</v>
      </c>
      <c r="BH218" s="32"/>
      <c r="BI218" s="32"/>
      <c r="BJ218" s="32"/>
      <c r="BK218" s="32"/>
      <c r="BL218" s="32"/>
      <c r="BM218" s="32"/>
      <c r="BN218" s="32"/>
      <c r="BO218" s="32">
        <v>96</v>
      </c>
      <c r="BP218" s="32">
        <v>73.5</v>
      </c>
      <c r="BQ218" s="32">
        <v>82.5</v>
      </c>
      <c r="BR218" s="32">
        <v>22.5</v>
      </c>
      <c r="BS218" s="32">
        <v>-0.5</v>
      </c>
      <c r="BT218" s="32">
        <v>-5.5</v>
      </c>
      <c r="BU218" s="32">
        <v>0</v>
      </c>
      <c r="BV218" s="32">
        <v>98</v>
      </c>
      <c r="BW218" s="32">
        <v>73.5</v>
      </c>
      <c r="BX218" s="32">
        <v>84</v>
      </c>
      <c r="BY218" s="32">
        <v>24.5</v>
      </c>
      <c r="BZ218" s="32">
        <v>12.5</v>
      </c>
      <c r="CA218" s="32">
        <v>4.5</v>
      </c>
      <c r="CB218" s="32">
        <v>3</v>
      </c>
      <c r="CC218" s="13">
        <v>6.8</v>
      </c>
      <c r="CD218" s="13">
        <v>4</v>
      </c>
      <c r="CE218" s="58"/>
      <c r="CF218" s="32">
        <v>19.5</v>
      </c>
      <c r="CG218" s="32"/>
      <c r="CH218" s="32"/>
      <c r="CI218" s="32">
        <v>131</v>
      </c>
      <c r="CJ218" s="56">
        <v>66</v>
      </c>
      <c r="CK218" s="32">
        <v>57.5</v>
      </c>
      <c r="CL218" s="32">
        <v>161.5</v>
      </c>
      <c r="CM218" s="44">
        <v>6.1</v>
      </c>
      <c r="CN218" s="44">
        <v>4</v>
      </c>
      <c r="CO218" s="44">
        <v>103</v>
      </c>
    </row>
    <row r="219" spans="1:93" x14ac:dyDescent="0.25">
      <c r="A219" s="13" t="s">
        <v>376</v>
      </c>
      <c r="B219" s="13">
        <v>1</v>
      </c>
      <c r="C219" s="30"/>
      <c r="D219" s="31">
        <v>14.5</v>
      </c>
      <c r="E219" s="31">
        <v>160.19999999999999</v>
      </c>
      <c r="F219" s="31">
        <v>48.1</v>
      </c>
      <c r="G219" s="31">
        <f t="shared" si="40"/>
        <v>18.742177770919938</v>
      </c>
      <c r="H219" s="32">
        <v>0</v>
      </c>
      <c r="I219" s="31">
        <v>62.5</v>
      </c>
      <c r="J219" s="32">
        <v>0</v>
      </c>
      <c r="L219" s="33"/>
      <c r="M219" s="33">
        <f t="shared" si="39"/>
        <v>0.39013732833957554</v>
      </c>
      <c r="N219" s="32">
        <v>0</v>
      </c>
      <c r="O219" s="31">
        <v>11.4</v>
      </c>
      <c r="P219" s="13">
        <v>2</v>
      </c>
      <c r="Q219" s="13">
        <v>3</v>
      </c>
      <c r="R219" s="13">
        <v>106</v>
      </c>
      <c r="S219" s="13">
        <v>65</v>
      </c>
      <c r="T219" s="13">
        <v>79</v>
      </c>
      <c r="U219" s="13">
        <v>41</v>
      </c>
      <c r="V219" s="13">
        <v>0</v>
      </c>
      <c r="W219" s="13">
        <v>0</v>
      </c>
      <c r="X219" s="13">
        <v>112</v>
      </c>
      <c r="Y219" s="13">
        <v>63</v>
      </c>
      <c r="Z219" s="32">
        <f t="shared" si="41"/>
        <v>79.317000000000007</v>
      </c>
      <c r="AA219" s="13">
        <v>49</v>
      </c>
      <c r="AB219" s="13">
        <v>102</v>
      </c>
      <c r="AC219" s="13">
        <v>72</v>
      </c>
      <c r="AD219" s="13">
        <v>82</v>
      </c>
      <c r="AE219" s="13">
        <v>30</v>
      </c>
      <c r="AF219" s="13" t="s">
        <v>55</v>
      </c>
      <c r="AI219" s="31"/>
      <c r="AJ219" s="13" t="s">
        <v>55</v>
      </c>
      <c r="AK219" s="33"/>
      <c r="AL219" s="13">
        <v>5.4</v>
      </c>
      <c r="AM219" s="13">
        <v>0</v>
      </c>
      <c r="AN219" s="34">
        <v>0</v>
      </c>
      <c r="AO219" s="33">
        <f t="shared" si="43"/>
        <v>0</v>
      </c>
      <c r="AP219" s="13">
        <v>4.2699999999999996</v>
      </c>
      <c r="AQ219" s="13">
        <v>1.05</v>
      </c>
      <c r="AR219" s="34">
        <v>0</v>
      </c>
      <c r="AS219" s="1">
        <v>1.21</v>
      </c>
      <c r="AT219" s="1">
        <v>1</v>
      </c>
      <c r="AU219" s="13">
        <v>2.5827272727272725</v>
      </c>
      <c r="AV219" s="13" t="s">
        <v>62</v>
      </c>
      <c r="AW219" s="13" t="s">
        <v>62</v>
      </c>
      <c r="AX219" s="32">
        <v>0</v>
      </c>
      <c r="AY219" s="32">
        <v>137.71</v>
      </c>
      <c r="AZ219" s="31">
        <v>4.84</v>
      </c>
      <c r="BA219" s="32">
        <v>56.99</v>
      </c>
      <c r="BB219" s="31">
        <v>2.85</v>
      </c>
      <c r="BC219" s="32">
        <v>71.510000000000005</v>
      </c>
      <c r="BD219" s="32">
        <v>41.87</v>
      </c>
      <c r="BE219" s="32">
        <v>230.19</v>
      </c>
      <c r="BF219" s="32">
        <v>19.440000000000001</v>
      </c>
      <c r="BG219" s="32">
        <v>8.27</v>
      </c>
      <c r="BH219" s="32"/>
      <c r="BI219" s="32"/>
      <c r="BJ219" s="32"/>
      <c r="BK219" s="32"/>
      <c r="BL219" s="32"/>
      <c r="BM219" s="32"/>
      <c r="BN219" s="32"/>
      <c r="BO219" s="32">
        <v>95.5</v>
      </c>
      <c r="BP219" s="32">
        <v>67.5</v>
      </c>
      <c r="BQ219" s="32">
        <v>81</v>
      </c>
      <c r="BR219" s="32">
        <v>28</v>
      </c>
      <c r="BS219" s="32">
        <v>-4</v>
      </c>
      <c r="BT219" s="32">
        <v>3.5</v>
      </c>
      <c r="BU219" s="32">
        <v>-1</v>
      </c>
      <c r="BV219" s="32">
        <v>103</v>
      </c>
      <c r="BW219" s="32">
        <v>67</v>
      </c>
      <c r="BX219" s="32">
        <v>87</v>
      </c>
      <c r="BY219" s="32">
        <v>36</v>
      </c>
      <c r="BZ219" s="32">
        <v>-9.5</v>
      </c>
      <c r="CA219" s="32">
        <v>-5.5</v>
      </c>
      <c r="CB219" s="32">
        <v>-2.5</v>
      </c>
      <c r="CC219" s="13">
        <v>6.5</v>
      </c>
      <c r="CD219" s="13">
        <v>4.8</v>
      </c>
      <c r="CE219" s="58">
        <v>28</v>
      </c>
      <c r="CF219" s="32">
        <v>29.5</v>
      </c>
      <c r="CG219" s="32"/>
      <c r="CH219" s="32"/>
      <c r="CI219" s="32">
        <v>166.5</v>
      </c>
      <c r="CJ219" s="56">
        <v>90</v>
      </c>
      <c r="CK219" s="32">
        <v>82.5</v>
      </c>
      <c r="CL219" s="32">
        <v>92.5</v>
      </c>
      <c r="CM219" s="44">
        <v>7.7</v>
      </c>
      <c r="CN219" s="44">
        <v>5.3</v>
      </c>
      <c r="CO219" s="44">
        <v>75</v>
      </c>
    </row>
    <row r="220" spans="1:93" x14ac:dyDescent="0.25">
      <c r="A220" s="13" t="s">
        <v>377</v>
      </c>
      <c r="B220" s="13">
        <v>1</v>
      </c>
      <c r="C220" s="30"/>
      <c r="D220" s="31">
        <v>14.8</v>
      </c>
      <c r="E220" s="31">
        <v>161.6</v>
      </c>
      <c r="F220" s="31">
        <v>60</v>
      </c>
      <c r="G220" s="31">
        <f t="shared" si="40"/>
        <v>22.975688657974711</v>
      </c>
      <c r="H220" s="32">
        <v>0</v>
      </c>
      <c r="I220" s="31">
        <v>72.599999999999994</v>
      </c>
      <c r="J220" s="32">
        <v>2</v>
      </c>
      <c r="L220" s="33"/>
      <c r="M220" s="33">
        <f t="shared" si="39"/>
        <v>0.44925742574257421</v>
      </c>
      <c r="N220" s="32">
        <v>0</v>
      </c>
      <c r="O220" s="31">
        <v>22</v>
      </c>
      <c r="P220" s="13">
        <v>3</v>
      </c>
      <c r="Q220" s="13">
        <v>3</v>
      </c>
      <c r="R220" s="13">
        <v>110</v>
      </c>
      <c r="S220" s="13">
        <v>71</v>
      </c>
      <c r="T220" s="13">
        <v>84</v>
      </c>
      <c r="U220" s="13">
        <v>39</v>
      </c>
      <c r="V220" s="13">
        <v>0</v>
      </c>
      <c r="W220" s="13">
        <v>1</v>
      </c>
      <c r="X220" s="13">
        <v>105</v>
      </c>
      <c r="Y220" s="13">
        <v>71</v>
      </c>
      <c r="Z220" s="32">
        <f t="shared" si="41"/>
        <v>82.322000000000003</v>
      </c>
      <c r="AA220" s="13">
        <v>34</v>
      </c>
      <c r="AB220" s="13">
        <v>106</v>
      </c>
      <c r="AC220" s="13">
        <v>79</v>
      </c>
      <c r="AD220" s="13">
        <v>88</v>
      </c>
      <c r="AE220" s="13">
        <v>27</v>
      </c>
      <c r="AF220" s="13">
        <v>5.5</v>
      </c>
      <c r="AG220" s="13">
        <v>37</v>
      </c>
      <c r="AH220" s="13">
        <v>31.8</v>
      </c>
      <c r="AI220" s="31">
        <f>47.438+(AG220*0.142)+(B220*5.134)-(F220*0.197)</f>
        <v>46.006</v>
      </c>
      <c r="AJ220" s="13">
        <v>37.085000000000001</v>
      </c>
      <c r="AK220" s="33">
        <f t="shared" si="42"/>
        <v>6.1808333333333332</v>
      </c>
      <c r="AL220" s="13">
        <v>4</v>
      </c>
      <c r="AM220" s="13">
        <v>0</v>
      </c>
      <c r="AN220" s="34">
        <v>0</v>
      </c>
      <c r="AO220" s="33">
        <f t="shared" si="43"/>
        <v>1.0988148148148147</v>
      </c>
      <c r="AP220" s="13">
        <v>4.37</v>
      </c>
      <c r="AQ220" s="13">
        <v>0.87</v>
      </c>
      <c r="AR220" s="34">
        <v>0</v>
      </c>
      <c r="AS220" s="1">
        <v>1.4</v>
      </c>
      <c r="AT220" s="1">
        <v>0</v>
      </c>
      <c r="AU220" s="13">
        <v>2.5745454545454547</v>
      </c>
      <c r="AV220" s="13" t="s">
        <v>62</v>
      </c>
      <c r="AW220" s="13" t="s">
        <v>62</v>
      </c>
      <c r="AX220" s="32">
        <v>0</v>
      </c>
      <c r="AY220" s="32">
        <v>144.13999999999999</v>
      </c>
      <c r="AZ220" s="31">
        <v>3.81</v>
      </c>
      <c r="BA220" s="32">
        <v>63.88</v>
      </c>
      <c r="BB220" s="31">
        <v>4.68</v>
      </c>
      <c r="BC220" s="32">
        <v>88.96</v>
      </c>
      <c r="BD220" s="32">
        <v>52.58</v>
      </c>
      <c r="BE220" s="32">
        <v>96.15</v>
      </c>
      <c r="BF220" s="32">
        <v>26.72</v>
      </c>
      <c r="BG220" s="32">
        <v>15.14</v>
      </c>
      <c r="BH220" s="32"/>
      <c r="BI220" s="32"/>
      <c r="BJ220" s="32"/>
      <c r="BK220" s="32"/>
      <c r="BL220" s="32"/>
      <c r="BM220" s="32"/>
      <c r="BN220" s="32"/>
      <c r="BO220" s="32">
        <v>91.5</v>
      </c>
      <c r="BP220" s="32">
        <v>71.5</v>
      </c>
      <c r="BQ220" s="32">
        <v>81</v>
      </c>
      <c r="BR220" s="32">
        <v>20</v>
      </c>
      <c r="BS220" s="32">
        <v>5.5</v>
      </c>
      <c r="BT220" s="32">
        <v>-5</v>
      </c>
      <c r="BU220" s="32">
        <v>1</v>
      </c>
      <c r="BV220" s="32">
        <v>92</v>
      </c>
      <c r="BW220" s="32">
        <v>72</v>
      </c>
      <c r="BX220" s="32">
        <v>81</v>
      </c>
      <c r="BY220" s="32">
        <v>20</v>
      </c>
      <c r="BZ220" s="32">
        <v>14</v>
      </c>
      <c r="CA220" s="32">
        <v>5.5</v>
      </c>
      <c r="CB220" s="32">
        <v>2.5</v>
      </c>
      <c r="CC220" s="13">
        <v>5.3</v>
      </c>
      <c r="CD220" s="13">
        <v>4.4000000000000004</v>
      </c>
      <c r="CE220" s="58">
        <v>19</v>
      </c>
      <c r="CF220" s="32">
        <v>16.5</v>
      </c>
      <c r="CG220" s="32"/>
      <c r="CH220" s="32"/>
      <c r="CI220" s="32">
        <v>136</v>
      </c>
      <c r="CJ220" s="56">
        <v>54</v>
      </c>
      <c r="CK220" s="32">
        <v>57</v>
      </c>
      <c r="CL220" s="32">
        <v>208.5</v>
      </c>
      <c r="CM220" s="44">
        <v>6.2</v>
      </c>
      <c r="CN220" s="44">
        <v>3.8</v>
      </c>
      <c r="CO220" s="44">
        <v>73</v>
      </c>
    </row>
    <row r="221" spans="1:93" x14ac:dyDescent="0.25">
      <c r="A221" s="13" t="s">
        <v>378</v>
      </c>
      <c r="B221" s="13">
        <v>1</v>
      </c>
      <c r="C221" s="30"/>
      <c r="D221" s="31">
        <v>14.6</v>
      </c>
      <c r="E221" s="31">
        <v>160.6</v>
      </c>
      <c r="F221" s="31">
        <v>65.5</v>
      </c>
      <c r="G221" s="31">
        <f t="shared" si="40"/>
        <v>25.395117003639843</v>
      </c>
      <c r="H221" s="32">
        <v>1</v>
      </c>
      <c r="I221" s="31">
        <v>86</v>
      </c>
      <c r="J221" s="32">
        <v>2</v>
      </c>
      <c r="L221" s="33"/>
      <c r="M221" s="33">
        <f t="shared" si="39"/>
        <v>0.53549190535491908</v>
      </c>
      <c r="N221" s="32">
        <v>1</v>
      </c>
      <c r="O221" s="31">
        <v>36.200000000000003</v>
      </c>
      <c r="P221" s="13">
        <v>3</v>
      </c>
      <c r="Q221" s="13">
        <v>3</v>
      </c>
      <c r="R221" s="13">
        <v>108</v>
      </c>
      <c r="S221" s="13">
        <v>64</v>
      </c>
      <c r="T221" s="13">
        <v>79</v>
      </c>
      <c r="U221" s="13">
        <v>44</v>
      </c>
      <c r="V221" s="13">
        <v>0</v>
      </c>
      <c r="W221" s="13">
        <v>0</v>
      </c>
      <c r="X221" s="13">
        <v>114</v>
      </c>
      <c r="Y221" s="13">
        <v>61</v>
      </c>
      <c r="Z221" s="32">
        <f t="shared" si="41"/>
        <v>78.649000000000001</v>
      </c>
      <c r="AA221" s="13">
        <v>53</v>
      </c>
      <c r="AB221" s="13">
        <v>104</v>
      </c>
      <c r="AC221" s="13">
        <v>82</v>
      </c>
      <c r="AD221" s="13">
        <v>89</v>
      </c>
      <c r="AE221" s="13">
        <v>22</v>
      </c>
      <c r="AF221" s="13" t="s">
        <v>55</v>
      </c>
      <c r="AI221" s="31"/>
      <c r="AJ221" s="13">
        <v>58.648000000000003</v>
      </c>
      <c r="AK221" s="33">
        <f t="shared" si="42"/>
        <v>9.7746666666666666</v>
      </c>
      <c r="AL221" s="13">
        <v>4.0999999999999996</v>
      </c>
      <c r="AM221" s="13">
        <v>0</v>
      </c>
      <c r="AN221" s="34">
        <v>0</v>
      </c>
      <c r="AO221" s="33">
        <f t="shared" si="43"/>
        <v>1.7811614814814813</v>
      </c>
      <c r="AP221" s="13">
        <v>3.67</v>
      </c>
      <c r="AQ221" s="13">
        <v>0.77</v>
      </c>
      <c r="AR221" s="34">
        <v>0</v>
      </c>
      <c r="AS221" s="1">
        <v>1.5</v>
      </c>
      <c r="AT221" s="1">
        <v>0</v>
      </c>
      <c r="AU221" s="13">
        <v>1.82</v>
      </c>
      <c r="AW221" s="31"/>
      <c r="AX221" s="32"/>
      <c r="AY221" s="34"/>
      <c r="AZ221" s="34"/>
      <c r="BA221" s="34"/>
      <c r="BB221" s="34"/>
      <c r="BC221" s="34"/>
      <c r="BD221" s="34"/>
      <c r="BE221" s="34"/>
      <c r="BF221" s="34"/>
      <c r="BG221" s="34"/>
      <c r="BH221" s="32"/>
      <c r="BI221" s="32"/>
      <c r="BJ221" s="32"/>
      <c r="BK221" s="32"/>
      <c r="BL221" s="32"/>
      <c r="BM221" s="32"/>
      <c r="BN221" s="32"/>
      <c r="BO221" s="32">
        <v>94</v>
      </c>
      <c r="BP221" s="32">
        <v>61</v>
      </c>
      <c r="BQ221" s="32">
        <v>76.5</v>
      </c>
      <c r="BR221" s="32">
        <v>33</v>
      </c>
      <c r="BS221" s="32">
        <v>8</v>
      </c>
      <c r="BT221" s="32">
        <v>4.5</v>
      </c>
      <c r="BU221" s="32">
        <v>3</v>
      </c>
      <c r="BV221" s="32">
        <v>103.5</v>
      </c>
      <c r="BW221" s="32">
        <v>61</v>
      </c>
      <c r="BX221" s="32">
        <v>75</v>
      </c>
      <c r="BY221" s="32">
        <v>42.5</v>
      </c>
      <c r="BZ221" s="32">
        <v>-5</v>
      </c>
      <c r="CA221" s="32">
        <v>-12</v>
      </c>
      <c r="CB221" s="32">
        <v>-2</v>
      </c>
      <c r="CC221" s="13">
        <v>6.6</v>
      </c>
      <c r="CD221" s="13">
        <v>5.0999999999999996</v>
      </c>
      <c r="CE221" s="58">
        <v>30</v>
      </c>
      <c r="CF221" s="32">
        <v>34.5</v>
      </c>
      <c r="CG221" s="32"/>
      <c r="CH221" s="32"/>
      <c r="CI221" s="32">
        <v>129.5</v>
      </c>
      <c r="CJ221" s="56">
        <v>67</v>
      </c>
      <c r="CK221" s="32">
        <v>61.5</v>
      </c>
      <c r="CL221" s="32">
        <v>162</v>
      </c>
      <c r="CM221" s="44">
        <v>5.3</v>
      </c>
      <c r="CN221" s="44">
        <v>3.1</v>
      </c>
      <c r="CO221" s="44">
        <v>92</v>
      </c>
    </row>
    <row r="222" spans="1:93" x14ac:dyDescent="0.25">
      <c r="A222" s="13" t="s">
        <v>379</v>
      </c>
      <c r="B222" s="13">
        <v>1</v>
      </c>
      <c r="C222" s="30"/>
      <c r="D222" s="31">
        <v>14.2</v>
      </c>
      <c r="E222" s="31">
        <v>159.19999999999999</v>
      </c>
      <c r="F222" s="31">
        <v>56.7</v>
      </c>
      <c r="G222" s="31">
        <f t="shared" si="40"/>
        <v>22.371594151662844</v>
      </c>
      <c r="H222" s="32">
        <v>0</v>
      </c>
      <c r="I222" s="31">
        <v>67</v>
      </c>
      <c r="J222" s="32">
        <v>1</v>
      </c>
      <c r="L222" s="33"/>
      <c r="M222" s="33">
        <f t="shared" si="39"/>
        <v>0.42085427135678394</v>
      </c>
      <c r="N222" s="32">
        <v>0</v>
      </c>
      <c r="O222" s="31">
        <v>19.2</v>
      </c>
      <c r="P222" s="13">
        <v>3</v>
      </c>
      <c r="Q222" s="13">
        <v>3</v>
      </c>
      <c r="R222" s="13">
        <v>108</v>
      </c>
      <c r="S222" s="13">
        <v>73</v>
      </c>
      <c r="T222" s="13">
        <v>85</v>
      </c>
      <c r="U222" s="13">
        <v>35</v>
      </c>
      <c r="V222" s="13">
        <v>0</v>
      </c>
      <c r="W222" s="13">
        <v>1</v>
      </c>
      <c r="X222" s="13">
        <v>102</v>
      </c>
      <c r="Y222" s="13">
        <v>68</v>
      </c>
      <c r="Z222" s="32">
        <f t="shared" si="41"/>
        <v>79.322000000000003</v>
      </c>
      <c r="AA222" s="13">
        <v>34</v>
      </c>
      <c r="AB222" s="13">
        <v>106</v>
      </c>
      <c r="AC222" s="13">
        <v>83</v>
      </c>
      <c r="AD222" s="13">
        <v>91</v>
      </c>
      <c r="AE222" s="13">
        <v>23</v>
      </c>
      <c r="AF222" s="13" t="s">
        <v>55</v>
      </c>
      <c r="AI222" s="31"/>
      <c r="AJ222" s="13">
        <v>26.788</v>
      </c>
      <c r="AK222" s="33">
        <f t="shared" si="42"/>
        <v>4.464666666666667</v>
      </c>
      <c r="AL222" s="13">
        <v>4.5</v>
      </c>
      <c r="AM222" s="13">
        <v>0</v>
      </c>
      <c r="AN222" s="34">
        <v>0</v>
      </c>
      <c r="AO222" s="33">
        <f t="shared" si="43"/>
        <v>0.89293333333333336</v>
      </c>
      <c r="AP222" s="13">
        <v>4.51</v>
      </c>
      <c r="AQ222" s="13">
        <v>0.78</v>
      </c>
      <c r="AR222" s="34">
        <v>0</v>
      </c>
      <c r="AS222" s="1">
        <v>1.59</v>
      </c>
      <c r="AT222" s="1">
        <v>0</v>
      </c>
      <c r="AU222" s="13">
        <v>2.5654545454545454</v>
      </c>
      <c r="AV222" s="13" t="s">
        <v>62</v>
      </c>
      <c r="AW222" s="13" t="s">
        <v>62</v>
      </c>
      <c r="AX222" s="32">
        <v>0</v>
      </c>
      <c r="AY222" s="32">
        <v>136.75</v>
      </c>
      <c r="AZ222" s="31">
        <v>4.37</v>
      </c>
      <c r="BA222" s="32">
        <v>58.88</v>
      </c>
      <c r="BB222" s="31">
        <v>4</v>
      </c>
      <c r="BC222" s="32">
        <v>84.14</v>
      </c>
      <c r="BD222" s="32">
        <v>49.87</v>
      </c>
      <c r="BE222" s="32">
        <v>172.8</v>
      </c>
      <c r="BF222" s="32">
        <v>19.89</v>
      </c>
      <c r="BG222" s="32">
        <v>18.920000000000002</v>
      </c>
      <c r="BH222" s="32"/>
      <c r="BI222" s="32"/>
      <c r="BJ222" s="32"/>
      <c r="BK222" s="32"/>
      <c r="BL222" s="32"/>
      <c r="BM222" s="32"/>
      <c r="BN222" s="32"/>
      <c r="BO222" s="32">
        <v>87.5</v>
      </c>
      <c r="BP222" s="32">
        <v>68.5</v>
      </c>
      <c r="BQ222" s="32">
        <v>75.5</v>
      </c>
      <c r="BR222" s="32">
        <v>19</v>
      </c>
      <c r="BS222" s="32">
        <v>-19</v>
      </c>
      <c r="BT222" s="32">
        <v>-20.5</v>
      </c>
      <c r="BU222" s="32">
        <v>-3.5</v>
      </c>
      <c r="BV222" s="32">
        <v>91.5</v>
      </c>
      <c r="BW222" s="32">
        <v>68</v>
      </c>
      <c r="BX222" s="32">
        <v>78</v>
      </c>
      <c r="BY222" s="32">
        <v>22.5</v>
      </c>
      <c r="BZ222" s="32">
        <v>7</v>
      </c>
      <c r="CA222" s="32">
        <v>6.5</v>
      </c>
      <c r="CB222" s="32">
        <v>1.5</v>
      </c>
      <c r="CC222" s="13">
        <v>6.1</v>
      </c>
      <c r="CD222" s="13">
        <v>4.5</v>
      </c>
      <c r="CE222" s="58"/>
      <c r="CF222" s="32">
        <v>18.5</v>
      </c>
      <c r="CG222" s="32"/>
      <c r="CH222" s="32"/>
      <c r="CI222" s="32">
        <v>133</v>
      </c>
      <c r="CJ222" s="56"/>
      <c r="CK222" s="32">
        <v>73.5</v>
      </c>
      <c r="CL222" s="32">
        <v>160.5</v>
      </c>
      <c r="CM222" s="44">
        <v>6</v>
      </c>
      <c r="CN222" s="44">
        <v>3.8</v>
      </c>
      <c r="CO222" s="44">
        <v>60</v>
      </c>
    </row>
    <row r="223" spans="1:93" x14ac:dyDescent="0.25">
      <c r="A223" s="13" t="s">
        <v>380</v>
      </c>
      <c r="B223" s="13">
        <v>1</v>
      </c>
      <c r="C223" s="30"/>
      <c r="D223" s="31">
        <v>14.5</v>
      </c>
      <c r="E223" s="31">
        <v>166.5</v>
      </c>
      <c r="F223" s="31">
        <v>63.3</v>
      </c>
      <c r="G223" s="31">
        <f t="shared" si="40"/>
        <v>22.833644455266075</v>
      </c>
      <c r="H223" s="32">
        <v>0</v>
      </c>
      <c r="I223" s="31">
        <v>78.5</v>
      </c>
      <c r="J223" s="32">
        <v>2</v>
      </c>
      <c r="L223" s="33"/>
      <c r="M223" s="33">
        <f t="shared" si="39"/>
        <v>0.47147147147147145</v>
      </c>
      <c r="N223" s="32">
        <v>0</v>
      </c>
      <c r="O223" s="31">
        <v>19.600000000000001</v>
      </c>
      <c r="P223" s="13">
        <v>3</v>
      </c>
      <c r="Q223" s="13">
        <v>5</v>
      </c>
      <c r="R223" s="13">
        <v>109</v>
      </c>
      <c r="S223" s="13">
        <v>69</v>
      </c>
      <c r="T223" s="13">
        <v>82</v>
      </c>
      <c r="U223" s="13">
        <v>40</v>
      </c>
      <c r="V223" s="13">
        <v>0</v>
      </c>
      <c r="W223" s="13">
        <v>0</v>
      </c>
      <c r="X223" s="13">
        <v>114</v>
      </c>
      <c r="Y223" s="13">
        <v>68</v>
      </c>
      <c r="Z223" s="32">
        <f t="shared" si="41"/>
        <v>83.317999999999998</v>
      </c>
      <c r="AA223" s="13">
        <v>46</v>
      </c>
      <c r="AB223" s="13">
        <v>100</v>
      </c>
      <c r="AC223" s="13">
        <v>73</v>
      </c>
      <c r="AD223" s="13">
        <v>82</v>
      </c>
      <c r="AE223" s="13">
        <v>27</v>
      </c>
      <c r="AF223" s="13">
        <v>8.8000000000000007</v>
      </c>
      <c r="AG223" s="13">
        <v>69</v>
      </c>
      <c r="AH223" s="13">
        <v>42.4</v>
      </c>
      <c r="AI223" s="31">
        <f>47.438+(AG223*0.142)+(B223*5.134)-(F223*0.197)</f>
        <v>49.899900000000002</v>
      </c>
      <c r="AJ223" s="13">
        <v>37.667000000000002</v>
      </c>
      <c r="AK223" s="33">
        <f t="shared" si="42"/>
        <v>6.2778333333333336</v>
      </c>
      <c r="AL223" s="13">
        <v>4.8</v>
      </c>
      <c r="AM223" s="13">
        <v>0</v>
      </c>
      <c r="AN223" s="34">
        <v>0</v>
      </c>
      <c r="AO223" s="33">
        <f t="shared" si="43"/>
        <v>1.3392711111111111</v>
      </c>
      <c r="AP223" s="13">
        <v>3.85</v>
      </c>
      <c r="AQ223" s="13">
        <v>0.73</v>
      </c>
      <c r="AR223" s="34">
        <v>0</v>
      </c>
      <c r="AS223" s="1">
        <v>1.58</v>
      </c>
      <c r="AT223" s="1">
        <v>0</v>
      </c>
      <c r="AU223" s="13">
        <v>1.9381818181818182</v>
      </c>
      <c r="AV223" s="13" t="s">
        <v>62</v>
      </c>
      <c r="AW223" s="13" t="s">
        <v>62</v>
      </c>
      <c r="AX223" s="32">
        <v>0</v>
      </c>
      <c r="AY223" s="32">
        <v>143.74</v>
      </c>
      <c r="AZ223" s="31">
        <v>4.51</v>
      </c>
      <c r="BA223" s="32">
        <v>57.42</v>
      </c>
      <c r="BB223" s="31">
        <v>2.21</v>
      </c>
      <c r="BC223" s="32">
        <v>80.78</v>
      </c>
      <c r="BD223" s="32">
        <v>47.57</v>
      </c>
      <c r="BE223" s="32">
        <v>162.24</v>
      </c>
      <c r="BF223" s="32">
        <v>19</v>
      </c>
      <c r="BG223" s="32">
        <v>11.86</v>
      </c>
      <c r="BH223" s="32"/>
      <c r="BI223" s="32"/>
      <c r="BJ223" s="32"/>
      <c r="BK223" s="32"/>
      <c r="BL223" s="32"/>
      <c r="BM223" s="32"/>
      <c r="BN223" s="32"/>
      <c r="BO223" s="32">
        <v>95</v>
      </c>
      <c r="BP223" s="32">
        <v>68</v>
      </c>
      <c r="BQ223" s="32">
        <v>81</v>
      </c>
      <c r="BR223" s="32">
        <v>27</v>
      </c>
      <c r="BS223" s="32">
        <v>-6</v>
      </c>
      <c r="BT223" s="32">
        <v>-8.5</v>
      </c>
      <c r="BU223" s="32">
        <v>-1.5</v>
      </c>
      <c r="BV223" s="32">
        <v>99</v>
      </c>
      <c r="BW223" s="32">
        <v>68</v>
      </c>
      <c r="BX223" s="32">
        <v>82</v>
      </c>
      <c r="BY223" s="32">
        <v>31</v>
      </c>
      <c r="BZ223" s="32">
        <v>8.5</v>
      </c>
      <c r="CA223" s="32">
        <v>4</v>
      </c>
      <c r="CB223" s="32">
        <v>2.5</v>
      </c>
      <c r="CC223" s="13">
        <v>6.5</v>
      </c>
      <c r="CE223" s="58">
        <v>27</v>
      </c>
      <c r="CF223" s="32">
        <v>26</v>
      </c>
      <c r="CG223" s="32"/>
      <c r="CH223" s="32"/>
      <c r="CI223" s="32">
        <v>156.5</v>
      </c>
      <c r="CJ223" s="56">
        <v>70</v>
      </c>
      <c r="CK223" s="32">
        <v>66</v>
      </c>
      <c r="CL223" s="32">
        <v>146</v>
      </c>
      <c r="CM223" s="44">
        <v>7</v>
      </c>
      <c r="CN223" s="44">
        <v>4.0999999999999996</v>
      </c>
      <c r="CO223" s="44">
        <v>96</v>
      </c>
    </row>
    <row r="224" spans="1:93" x14ac:dyDescent="0.25">
      <c r="A224" s="13" t="s">
        <v>381</v>
      </c>
      <c r="B224" s="13">
        <v>1</v>
      </c>
      <c r="C224" s="30"/>
      <c r="D224" s="31">
        <v>14.6</v>
      </c>
      <c r="E224" s="31"/>
      <c r="F224" s="31"/>
      <c r="G224" s="31"/>
      <c r="H224" s="32"/>
      <c r="I224" s="31" t="s">
        <v>55</v>
      </c>
      <c r="J224" s="32"/>
      <c r="L224" s="33"/>
      <c r="M224" s="33"/>
      <c r="N224" s="32"/>
      <c r="O224" s="31"/>
      <c r="P224" s="13">
        <v>5</v>
      </c>
      <c r="Q224" s="13">
        <v>2</v>
      </c>
      <c r="R224" s="13">
        <v>114</v>
      </c>
      <c r="S224" s="13">
        <v>65</v>
      </c>
      <c r="T224" s="13">
        <v>81</v>
      </c>
      <c r="U224" s="13">
        <v>49</v>
      </c>
      <c r="V224" s="13">
        <v>0</v>
      </c>
      <c r="W224" s="13">
        <v>0</v>
      </c>
      <c r="X224" s="13">
        <v>115</v>
      </c>
      <c r="Y224" s="13">
        <v>65</v>
      </c>
      <c r="Z224" s="32">
        <f t="shared" si="41"/>
        <v>81.650000000000006</v>
      </c>
      <c r="AA224" s="13">
        <v>50</v>
      </c>
      <c r="AB224" s="13">
        <v>102</v>
      </c>
      <c r="AC224" s="13">
        <v>77</v>
      </c>
      <c r="AD224" s="13">
        <v>85</v>
      </c>
      <c r="AE224" s="13">
        <v>25</v>
      </c>
      <c r="AF224" s="13" t="s">
        <v>55</v>
      </c>
      <c r="AI224" s="31"/>
      <c r="AJ224" s="13">
        <v>49.598999999999997</v>
      </c>
      <c r="AK224" s="33">
        <f t="shared" si="42"/>
        <v>8.2664999999999988</v>
      </c>
      <c r="AL224" s="13">
        <v>4.5999999999999996</v>
      </c>
      <c r="AM224" s="13">
        <v>0</v>
      </c>
      <c r="AN224" s="34">
        <v>0</v>
      </c>
      <c r="AO224" s="33">
        <f t="shared" si="43"/>
        <v>1.6900399999999998</v>
      </c>
      <c r="AP224" s="13">
        <v>4.8</v>
      </c>
      <c r="AQ224" s="13">
        <v>0.61</v>
      </c>
      <c r="AR224" s="34">
        <v>0</v>
      </c>
      <c r="AS224" s="1">
        <v>1.53</v>
      </c>
      <c r="AT224" s="1">
        <v>0</v>
      </c>
      <c r="AU224" s="13">
        <v>2.9927272727272722</v>
      </c>
      <c r="AV224" s="13" t="s">
        <v>62</v>
      </c>
      <c r="AW224" s="13" t="s">
        <v>62</v>
      </c>
      <c r="AX224" s="32">
        <v>0</v>
      </c>
      <c r="AY224" s="32">
        <v>140.68</v>
      </c>
      <c r="AZ224" s="31">
        <v>5.3</v>
      </c>
      <c r="BA224" s="32">
        <v>68.87</v>
      </c>
      <c r="BB224" s="31">
        <v>4.4000000000000004</v>
      </c>
      <c r="BC224" s="32">
        <v>80.25</v>
      </c>
      <c r="BD224" s="32">
        <v>49.86</v>
      </c>
      <c r="BE224" s="32">
        <v>100.15</v>
      </c>
      <c r="BF224" s="32">
        <v>23.99</v>
      </c>
      <c r="BG224" s="32">
        <v>8.82</v>
      </c>
      <c r="BH224" s="32"/>
      <c r="BI224" s="32"/>
      <c r="BJ224" s="32"/>
      <c r="BK224" s="32"/>
      <c r="BL224" s="32"/>
      <c r="BM224" s="32"/>
      <c r="BN224" s="32"/>
      <c r="BO224" s="32">
        <v>91.5</v>
      </c>
      <c r="BP224" s="32">
        <v>65.5</v>
      </c>
      <c r="BQ224" s="32">
        <v>78</v>
      </c>
      <c r="BR224" s="32">
        <v>26</v>
      </c>
      <c r="BS224" s="32">
        <v>-5.5</v>
      </c>
      <c r="BT224" s="32">
        <v>3.5</v>
      </c>
      <c r="BU224" s="32">
        <v>-1.5</v>
      </c>
      <c r="BV224" s="32">
        <v>99</v>
      </c>
      <c r="BW224" s="32">
        <v>65.5</v>
      </c>
      <c r="BX224" s="32">
        <v>77</v>
      </c>
      <c r="BY224" s="32">
        <v>33.5</v>
      </c>
      <c r="BZ224" s="32">
        <v>-23.5</v>
      </c>
      <c r="CA224" s="32">
        <v>-17</v>
      </c>
      <c r="CB224" s="32">
        <v>-6.5</v>
      </c>
      <c r="CC224" s="13">
        <v>6.2</v>
      </c>
      <c r="CD224" s="13">
        <v>4.0999999999999996</v>
      </c>
      <c r="CE224" s="58">
        <v>27</v>
      </c>
      <c r="CF224" s="32">
        <v>27</v>
      </c>
      <c r="CG224" s="32"/>
      <c r="CH224" s="32"/>
      <c r="CI224" s="32">
        <v>135</v>
      </c>
      <c r="CJ224" s="56">
        <v>95</v>
      </c>
      <c r="CK224" s="32">
        <v>88.5</v>
      </c>
      <c r="CL224" s="32">
        <v>95</v>
      </c>
      <c r="CM224" s="44"/>
      <c r="CN224" s="44"/>
      <c r="CO224" s="44"/>
    </row>
    <row r="225" spans="1:93" x14ac:dyDescent="0.25">
      <c r="A225" s="13" t="s">
        <v>382</v>
      </c>
      <c r="B225" s="13">
        <v>1</v>
      </c>
      <c r="C225" s="30"/>
      <c r="D225" s="31">
        <v>14.4</v>
      </c>
      <c r="E225" s="31">
        <v>170</v>
      </c>
      <c r="F225" s="31">
        <v>71.3</v>
      </c>
      <c r="G225" s="31">
        <f t="shared" si="40"/>
        <v>24.67128027681661</v>
      </c>
      <c r="H225" s="32">
        <v>1</v>
      </c>
      <c r="I225" s="31">
        <v>82</v>
      </c>
      <c r="J225" s="32">
        <v>2</v>
      </c>
      <c r="L225" s="33"/>
      <c r="M225" s="33">
        <f t="shared" ref="M225:M231" si="44">(I225/E225)</f>
        <v>0.4823529411764706</v>
      </c>
      <c r="N225" s="32">
        <v>0</v>
      </c>
      <c r="O225" s="31">
        <v>14.4</v>
      </c>
      <c r="P225" s="13">
        <v>5</v>
      </c>
      <c r="Q225" s="13">
        <v>3</v>
      </c>
      <c r="R225" s="13">
        <v>120</v>
      </c>
      <c r="S225" s="13">
        <v>60</v>
      </c>
      <c r="T225" s="13">
        <v>80</v>
      </c>
      <c r="U225" s="13">
        <v>60</v>
      </c>
      <c r="V225" s="13">
        <v>0</v>
      </c>
      <c r="W225" s="13">
        <v>0</v>
      </c>
      <c r="X225" s="13">
        <v>111</v>
      </c>
      <c r="Y225" s="13">
        <v>60</v>
      </c>
      <c r="Z225" s="32">
        <f t="shared" si="41"/>
        <v>76.983000000000004</v>
      </c>
      <c r="AA225" s="13">
        <v>51</v>
      </c>
      <c r="AB225" s="13">
        <v>104</v>
      </c>
      <c r="AC225" s="13">
        <v>64</v>
      </c>
      <c r="AD225" s="13">
        <v>77</v>
      </c>
      <c r="AE225" s="13">
        <v>40</v>
      </c>
      <c r="AF225" s="13" t="s">
        <v>55</v>
      </c>
      <c r="AI225" s="31"/>
      <c r="AJ225" s="13">
        <v>31.797999999999998</v>
      </c>
      <c r="AK225" s="33">
        <f t="shared" si="42"/>
        <v>5.2996666666666661</v>
      </c>
      <c r="AL225" s="13">
        <v>3.5</v>
      </c>
      <c r="AM225" s="13">
        <v>0</v>
      </c>
      <c r="AN225" s="34">
        <v>0</v>
      </c>
      <c r="AO225" s="33">
        <f t="shared" si="43"/>
        <v>0.82439259259259245</v>
      </c>
      <c r="AP225" s="13">
        <v>4.32</v>
      </c>
      <c r="AQ225" s="13">
        <v>0.78</v>
      </c>
      <c r="AR225" s="34">
        <v>0</v>
      </c>
      <c r="AS225" s="1">
        <v>1.3</v>
      </c>
      <c r="AT225" s="1">
        <v>0</v>
      </c>
      <c r="AU225" s="13">
        <v>2.665454545454546</v>
      </c>
      <c r="AV225" s="13" t="s">
        <v>62</v>
      </c>
      <c r="AW225" s="13" t="s">
        <v>62</v>
      </c>
      <c r="AX225" s="32">
        <v>0</v>
      </c>
      <c r="AY225" s="32">
        <v>141.88999999999999</v>
      </c>
      <c r="AZ225" s="31">
        <v>4.8600000000000003</v>
      </c>
      <c r="BA225" s="32">
        <v>57.97</v>
      </c>
      <c r="BB225" s="31">
        <v>4.13</v>
      </c>
      <c r="BC225" s="32">
        <v>76.7</v>
      </c>
      <c r="BD225" s="32">
        <v>47.13</v>
      </c>
      <c r="BE225" s="32">
        <v>114.12</v>
      </c>
      <c r="BF225" s="32">
        <v>24.46</v>
      </c>
      <c r="BG225" s="32">
        <v>33.28</v>
      </c>
      <c r="BH225" s="32"/>
      <c r="BI225" s="32"/>
      <c r="BJ225" s="32"/>
      <c r="BK225" s="32"/>
      <c r="BL225" s="32"/>
      <c r="BM225" s="32"/>
      <c r="BN225" s="32"/>
      <c r="BO225" s="32">
        <v>89.5</v>
      </c>
      <c r="BP225" s="32">
        <v>61</v>
      </c>
      <c r="BQ225" s="32">
        <v>71</v>
      </c>
      <c r="BR225" s="32">
        <v>28.5</v>
      </c>
      <c r="BS225" s="32">
        <v>-3</v>
      </c>
      <c r="BT225" s="32">
        <v>-6</v>
      </c>
      <c r="BU225" s="32">
        <v>-1</v>
      </c>
      <c r="BV225" s="32">
        <v>95.5</v>
      </c>
      <c r="BW225" s="32">
        <v>61</v>
      </c>
      <c r="BX225" s="32">
        <v>73</v>
      </c>
      <c r="BY225" s="32">
        <v>34.5</v>
      </c>
      <c r="BZ225" s="32">
        <v>-16.5</v>
      </c>
      <c r="CA225" s="32">
        <v>-24.5</v>
      </c>
      <c r="CB225" s="32">
        <v>-4.5</v>
      </c>
      <c r="CC225" s="13">
        <v>5.7</v>
      </c>
      <c r="CD225" s="13">
        <v>4</v>
      </c>
      <c r="CE225" s="58"/>
      <c r="CF225" s="32">
        <v>29</v>
      </c>
      <c r="CG225" s="32"/>
      <c r="CH225" s="32"/>
      <c r="CI225" s="32">
        <v>103.5</v>
      </c>
      <c r="CJ225" s="56">
        <v>68</v>
      </c>
      <c r="CK225" s="32">
        <v>59</v>
      </c>
      <c r="CL225" s="32">
        <v>153</v>
      </c>
      <c r="CM225" s="44">
        <v>7.1</v>
      </c>
      <c r="CN225" s="44">
        <v>3.9</v>
      </c>
      <c r="CO225" s="44">
        <v>99</v>
      </c>
    </row>
    <row r="226" spans="1:93" x14ac:dyDescent="0.25">
      <c r="A226" s="13" t="s">
        <v>383</v>
      </c>
      <c r="B226" s="13">
        <v>1</v>
      </c>
      <c r="C226" s="30"/>
      <c r="D226" s="31">
        <v>14.6</v>
      </c>
      <c r="E226" s="31">
        <v>160.19999999999999</v>
      </c>
      <c r="F226" s="31">
        <v>60</v>
      </c>
      <c r="G226" s="31">
        <f t="shared" si="40"/>
        <v>23.37901593046146</v>
      </c>
      <c r="H226" s="32">
        <v>0</v>
      </c>
      <c r="I226" s="31">
        <v>72</v>
      </c>
      <c r="J226" s="32">
        <v>2</v>
      </c>
      <c r="L226" s="33"/>
      <c r="M226" s="33">
        <f t="shared" si="44"/>
        <v>0.44943820224719105</v>
      </c>
      <c r="N226" s="32">
        <v>0</v>
      </c>
      <c r="O226" s="31">
        <v>18</v>
      </c>
      <c r="P226" s="13">
        <v>4</v>
      </c>
      <c r="Q226" s="13">
        <v>4</v>
      </c>
      <c r="R226" s="13">
        <v>98</v>
      </c>
      <c r="S226" s="13">
        <v>54</v>
      </c>
      <c r="T226" s="13">
        <v>69</v>
      </c>
      <c r="U226" s="13">
        <v>44</v>
      </c>
      <c r="V226" s="13">
        <v>0</v>
      </c>
      <c r="W226" s="13">
        <v>0</v>
      </c>
      <c r="X226" s="13">
        <v>110</v>
      </c>
      <c r="Y226" s="13">
        <v>60</v>
      </c>
      <c r="Z226" s="32">
        <f t="shared" si="41"/>
        <v>76.650000000000006</v>
      </c>
      <c r="AA226" s="13">
        <v>50</v>
      </c>
      <c r="AB226" s="13">
        <v>99</v>
      </c>
      <c r="AC226" s="13">
        <v>72</v>
      </c>
      <c r="AD226" s="13">
        <v>81</v>
      </c>
      <c r="AE226" s="13">
        <v>27</v>
      </c>
      <c r="AF226" s="13" t="s">
        <v>55</v>
      </c>
      <c r="AI226" s="31"/>
      <c r="AJ226" s="13">
        <v>18.780999999999999</v>
      </c>
      <c r="AK226" s="33">
        <f t="shared" si="42"/>
        <v>3.1301666666666663</v>
      </c>
      <c r="AL226" s="13">
        <v>4.4000000000000004</v>
      </c>
      <c r="AM226" s="13">
        <v>0</v>
      </c>
      <c r="AN226" s="34">
        <v>0</v>
      </c>
      <c r="AO226" s="33">
        <f t="shared" si="43"/>
        <v>0.61212148148148149</v>
      </c>
      <c r="AP226" s="13">
        <v>5.48</v>
      </c>
      <c r="AQ226" s="13">
        <v>0.81</v>
      </c>
      <c r="AR226" s="34">
        <v>0</v>
      </c>
      <c r="AS226" s="1">
        <v>2.2599999999999998</v>
      </c>
      <c r="AT226" s="1">
        <v>0</v>
      </c>
      <c r="AU226" s="13">
        <v>2.8518181818181825</v>
      </c>
      <c r="AV226" s="13">
        <v>0.9</v>
      </c>
      <c r="AW226" s="31">
        <f>AV226*10</f>
        <v>9</v>
      </c>
      <c r="AX226" s="32">
        <v>2</v>
      </c>
      <c r="AY226" s="32">
        <v>131.07</v>
      </c>
      <c r="AZ226" s="31">
        <v>4.55</v>
      </c>
      <c r="BA226" s="32">
        <v>52.59</v>
      </c>
      <c r="BB226" s="31">
        <v>2.87</v>
      </c>
      <c r="BC226" s="32">
        <v>81.290000000000006</v>
      </c>
      <c r="BD226" s="32">
        <v>43.96</v>
      </c>
      <c r="BE226" s="32">
        <v>177.86</v>
      </c>
      <c r="BF226" s="32">
        <v>23.44</v>
      </c>
      <c r="BG226" s="32">
        <v>9.27</v>
      </c>
      <c r="BH226" s="32"/>
      <c r="BI226" s="32"/>
      <c r="BJ226" s="32"/>
      <c r="BK226" s="32"/>
      <c r="BL226" s="32"/>
      <c r="BM226" s="32"/>
      <c r="BN226" s="32"/>
      <c r="BO226" s="32">
        <v>92</v>
      </c>
      <c r="BP226" s="32">
        <v>60</v>
      </c>
      <c r="BQ226" s="32">
        <v>74.5</v>
      </c>
      <c r="BR226" s="32">
        <v>32</v>
      </c>
      <c r="BS226" s="32">
        <v>7.5</v>
      </c>
      <c r="BT226" s="32">
        <v>-2</v>
      </c>
      <c r="BU226" s="32">
        <v>2.5</v>
      </c>
      <c r="BV226" s="32">
        <v>96</v>
      </c>
      <c r="BW226" s="32">
        <v>60</v>
      </c>
      <c r="BX226" s="32">
        <v>75</v>
      </c>
      <c r="BY226" s="32">
        <v>36</v>
      </c>
      <c r="BZ226" s="32">
        <v>11</v>
      </c>
      <c r="CA226" s="32">
        <v>2.5</v>
      </c>
      <c r="CB226" s="32">
        <v>3.5</v>
      </c>
      <c r="CC226" s="13">
        <v>6.4</v>
      </c>
      <c r="CD226" s="13">
        <v>4.0999999999999996</v>
      </c>
      <c r="CE226" s="58"/>
      <c r="CF226" s="32">
        <v>29</v>
      </c>
      <c r="CG226" s="32"/>
      <c r="CH226" s="32"/>
      <c r="CI226" s="32">
        <v>143</v>
      </c>
      <c r="CJ226" s="56">
        <v>56</v>
      </c>
      <c r="CK226" s="32">
        <v>58</v>
      </c>
      <c r="CL226" s="32">
        <v>175.5</v>
      </c>
      <c r="CM226" s="44">
        <v>6.2</v>
      </c>
      <c r="CN226" s="44">
        <v>3.8</v>
      </c>
      <c r="CO226" s="44">
        <v>95</v>
      </c>
    </row>
    <row r="227" spans="1:93" x14ac:dyDescent="0.25">
      <c r="A227" s="13" t="s">
        <v>384</v>
      </c>
      <c r="B227" s="13">
        <v>1</v>
      </c>
      <c r="C227" s="30"/>
      <c r="D227" s="31">
        <v>14.2</v>
      </c>
      <c r="E227" s="31">
        <v>167.5</v>
      </c>
      <c r="F227" s="31">
        <v>58.8</v>
      </c>
      <c r="G227" s="31">
        <f t="shared" si="40"/>
        <v>20.957897081755402</v>
      </c>
      <c r="H227" s="32">
        <v>0</v>
      </c>
      <c r="I227" s="31">
        <v>71.5</v>
      </c>
      <c r="J227" s="32">
        <v>2</v>
      </c>
      <c r="L227" s="33"/>
      <c r="M227" s="33">
        <f t="shared" si="44"/>
        <v>0.42686567164179107</v>
      </c>
      <c r="N227" s="32">
        <v>0</v>
      </c>
      <c r="O227" s="31">
        <v>13.2</v>
      </c>
      <c r="P227" s="13">
        <v>5</v>
      </c>
      <c r="Q227" s="13">
        <v>3</v>
      </c>
      <c r="R227" s="13">
        <v>130</v>
      </c>
      <c r="S227" s="13">
        <v>76</v>
      </c>
      <c r="T227" s="13">
        <v>94</v>
      </c>
      <c r="U227" s="13">
        <v>54</v>
      </c>
      <c r="V227" s="13">
        <v>1</v>
      </c>
      <c r="W227" s="13">
        <v>2</v>
      </c>
      <c r="X227" s="13">
        <v>129</v>
      </c>
      <c r="Y227" s="13">
        <v>75</v>
      </c>
      <c r="Z227" s="32">
        <f t="shared" si="41"/>
        <v>92.981999999999999</v>
      </c>
      <c r="AA227" s="13">
        <v>54</v>
      </c>
      <c r="AB227" s="13">
        <v>132</v>
      </c>
      <c r="AC227" s="13">
        <v>78</v>
      </c>
      <c r="AD227" s="13">
        <v>96</v>
      </c>
      <c r="AE227" s="13">
        <v>54</v>
      </c>
      <c r="AF227" s="13" t="s">
        <v>55</v>
      </c>
      <c r="AI227" s="31"/>
      <c r="AJ227" s="13">
        <v>17.593</v>
      </c>
      <c r="AK227" s="33">
        <f t="shared" si="42"/>
        <v>2.9321666666666668</v>
      </c>
      <c r="AL227" s="13">
        <v>4.4000000000000004</v>
      </c>
      <c r="AM227" s="13">
        <v>0</v>
      </c>
      <c r="AN227" s="34">
        <v>0</v>
      </c>
      <c r="AO227" s="33">
        <f t="shared" si="43"/>
        <v>0.57340148148148151</v>
      </c>
      <c r="AP227" s="13">
        <v>4.9400000000000004</v>
      </c>
      <c r="AQ227" s="13">
        <v>1.28</v>
      </c>
      <c r="AR227" s="34">
        <v>1</v>
      </c>
      <c r="AS227" s="1">
        <v>1.52</v>
      </c>
      <c r="AT227" s="1">
        <v>0</v>
      </c>
      <c r="AU227" s="13">
        <v>2.8381818181818188</v>
      </c>
      <c r="AV227" s="13">
        <v>0.5</v>
      </c>
      <c r="AW227" s="31">
        <f>AV227*10</f>
        <v>5</v>
      </c>
      <c r="AX227" s="32">
        <v>2</v>
      </c>
      <c r="AY227" s="32">
        <v>142.63</v>
      </c>
      <c r="AZ227" s="31">
        <v>4.68</v>
      </c>
      <c r="BA227" s="32">
        <v>62.08</v>
      </c>
      <c r="BB227" s="31">
        <v>4.58</v>
      </c>
      <c r="BC227" s="32">
        <v>85.79</v>
      </c>
      <c r="BD227" s="32">
        <v>51.82</v>
      </c>
      <c r="BE227" s="32">
        <v>114.91</v>
      </c>
      <c r="BF227" s="32">
        <v>20.55</v>
      </c>
      <c r="BG227" s="32">
        <v>13.97</v>
      </c>
      <c r="BH227" s="32"/>
      <c r="BI227" s="32"/>
      <c r="BJ227" s="32"/>
      <c r="BK227" s="32"/>
      <c r="BL227" s="32"/>
      <c r="BM227" s="32"/>
      <c r="BN227" s="32"/>
      <c r="BO227" s="32">
        <v>107.5</v>
      </c>
      <c r="BP227" s="32">
        <v>76</v>
      </c>
      <c r="BQ227" s="32">
        <v>90</v>
      </c>
      <c r="BR227" s="32">
        <v>31.5</v>
      </c>
      <c r="BS227" s="32">
        <v>-12</v>
      </c>
      <c r="BT227" s="32">
        <v>-12.5</v>
      </c>
      <c r="BU227" s="32">
        <v>-3.5</v>
      </c>
      <c r="BV227" s="32">
        <v>117</v>
      </c>
      <c r="BW227" s="32">
        <v>76</v>
      </c>
      <c r="BX227" s="32">
        <v>91</v>
      </c>
      <c r="BY227" s="32">
        <v>41</v>
      </c>
      <c r="BZ227" s="32">
        <v>-14</v>
      </c>
      <c r="CA227" s="32">
        <v>-13.5</v>
      </c>
      <c r="CB227" s="32">
        <v>-4.5</v>
      </c>
      <c r="CC227" s="13">
        <v>6.8</v>
      </c>
      <c r="CD227" s="13">
        <v>4.7</v>
      </c>
      <c r="CE227" s="58">
        <v>32</v>
      </c>
      <c r="CF227" s="32">
        <v>33.5</v>
      </c>
      <c r="CG227" s="32"/>
      <c r="CH227" s="32"/>
      <c r="CI227" s="32">
        <v>156.5</v>
      </c>
      <c r="CJ227" s="56">
        <v>74</v>
      </c>
      <c r="CK227" s="32">
        <v>77</v>
      </c>
      <c r="CL227" s="32">
        <v>136.5</v>
      </c>
      <c r="CM227" s="44">
        <v>6.2</v>
      </c>
      <c r="CN227" s="44">
        <v>3.7</v>
      </c>
      <c r="CO227" s="44">
        <v>71</v>
      </c>
    </row>
    <row r="228" spans="1:93" x14ac:dyDescent="0.25">
      <c r="A228" s="13" t="s">
        <v>385</v>
      </c>
      <c r="B228" s="13">
        <v>1</v>
      </c>
      <c r="C228" s="30"/>
      <c r="D228" s="31">
        <v>14.5</v>
      </c>
      <c r="E228" s="31">
        <v>161</v>
      </c>
      <c r="F228" s="31">
        <v>53.6</v>
      </c>
      <c r="G228" s="31">
        <f t="shared" si="40"/>
        <v>20.678214575054973</v>
      </c>
      <c r="H228" s="32">
        <v>0</v>
      </c>
      <c r="I228" s="31">
        <v>65</v>
      </c>
      <c r="J228" s="32">
        <v>0</v>
      </c>
      <c r="L228" s="33"/>
      <c r="M228" s="33">
        <f t="shared" si="44"/>
        <v>0.40372670807453415</v>
      </c>
      <c r="N228" s="32">
        <v>0</v>
      </c>
      <c r="O228" s="31">
        <v>15.6</v>
      </c>
      <c r="P228" s="13">
        <v>3</v>
      </c>
      <c r="Q228" s="13">
        <v>4</v>
      </c>
      <c r="R228" s="13">
        <v>120</v>
      </c>
      <c r="S228" s="13">
        <v>61</v>
      </c>
      <c r="T228" s="13">
        <v>81</v>
      </c>
      <c r="U228" s="13">
        <v>59</v>
      </c>
      <c r="V228" s="13">
        <v>0</v>
      </c>
      <c r="W228" s="13">
        <v>0</v>
      </c>
      <c r="X228" s="13">
        <v>118</v>
      </c>
      <c r="Y228" s="13">
        <v>65</v>
      </c>
      <c r="Z228" s="32">
        <f t="shared" si="41"/>
        <v>82.649000000000001</v>
      </c>
      <c r="AA228" s="13">
        <v>53</v>
      </c>
      <c r="AB228" s="13">
        <v>117</v>
      </c>
      <c r="AC228" s="13">
        <v>71</v>
      </c>
      <c r="AD228" s="13">
        <v>86</v>
      </c>
      <c r="AE228" s="13">
        <v>46</v>
      </c>
      <c r="AF228" s="13" t="s">
        <v>55</v>
      </c>
      <c r="AI228" s="31"/>
      <c r="AJ228" s="13">
        <v>35.747</v>
      </c>
      <c r="AK228" s="33">
        <f t="shared" si="42"/>
        <v>5.9578333333333333</v>
      </c>
      <c r="AL228" s="13">
        <v>4.2</v>
      </c>
      <c r="AM228" s="13">
        <v>0</v>
      </c>
      <c r="AN228" s="34">
        <v>0</v>
      </c>
      <c r="AO228" s="33">
        <f t="shared" si="43"/>
        <v>1.1121288888888889</v>
      </c>
      <c r="AP228" s="13">
        <v>4.96</v>
      </c>
      <c r="AQ228" s="13">
        <v>1.4</v>
      </c>
      <c r="AR228" s="34">
        <v>1</v>
      </c>
      <c r="AS228" s="1">
        <v>1.8</v>
      </c>
      <c r="AT228" s="1">
        <v>0</v>
      </c>
      <c r="AU228" s="13">
        <v>2.5236363636363639</v>
      </c>
      <c r="AV228" s="13" t="s">
        <v>62</v>
      </c>
      <c r="AW228" s="13" t="s">
        <v>62</v>
      </c>
      <c r="AX228" s="32">
        <v>0</v>
      </c>
      <c r="AY228" s="32">
        <v>127.06</v>
      </c>
      <c r="AZ228" s="31">
        <v>4.3499999999999996</v>
      </c>
      <c r="BA228" s="32">
        <v>66.56</v>
      </c>
      <c r="BB228" s="31">
        <v>4.68</v>
      </c>
      <c r="BC228" s="32">
        <v>68.489999999999995</v>
      </c>
      <c r="BD228" s="32">
        <v>40.96</v>
      </c>
      <c r="BE228" s="32">
        <v>100.54</v>
      </c>
      <c r="BF228" s="32">
        <v>12.07</v>
      </c>
      <c r="BG228" s="32">
        <v>21.66</v>
      </c>
      <c r="BH228" s="32"/>
      <c r="BI228" s="32"/>
      <c r="BJ228" s="32"/>
      <c r="BK228" s="32"/>
      <c r="BL228" s="32"/>
      <c r="BM228" s="32"/>
      <c r="BN228" s="32"/>
      <c r="BO228" s="32">
        <v>95</v>
      </c>
      <c r="BP228" s="32">
        <v>66</v>
      </c>
      <c r="BQ228" s="32">
        <v>79</v>
      </c>
      <c r="BR228" s="32">
        <v>29</v>
      </c>
      <c r="BS228" s="32">
        <v>-6</v>
      </c>
      <c r="BT228" s="32">
        <v>-7.5</v>
      </c>
      <c r="BU228" s="32">
        <v>-2</v>
      </c>
      <c r="BV228" s="32">
        <v>102</v>
      </c>
      <c r="BW228" s="32">
        <v>66</v>
      </c>
      <c r="BX228" s="32">
        <v>80</v>
      </c>
      <c r="BY228" s="32">
        <v>36</v>
      </c>
      <c r="BZ228" s="32">
        <v>-10.5</v>
      </c>
      <c r="CA228" s="32">
        <v>-12</v>
      </c>
      <c r="CB228" s="32">
        <v>-3</v>
      </c>
      <c r="CC228" s="13">
        <v>5.2</v>
      </c>
      <c r="CD228" s="13">
        <v>4.0999999999999996</v>
      </c>
      <c r="CE228" s="58">
        <v>29</v>
      </c>
      <c r="CF228" s="32">
        <v>29.5</v>
      </c>
      <c r="CG228" s="32"/>
      <c r="CH228" s="32"/>
      <c r="CI228" s="32">
        <v>129</v>
      </c>
      <c r="CJ228" s="56">
        <v>71</v>
      </c>
      <c r="CK228" s="32">
        <v>72</v>
      </c>
      <c r="CL228" s="32">
        <v>144</v>
      </c>
      <c r="CM228" s="44">
        <v>7.1</v>
      </c>
      <c r="CN228" s="44">
        <v>4.5</v>
      </c>
      <c r="CO228" s="44">
        <v>77</v>
      </c>
    </row>
    <row r="229" spans="1:93" x14ac:dyDescent="0.25">
      <c r="A229" s="13" t="s">
        <v>386</v>
      </c>
      <c r="B229" s="13">
        <v>1</v>
      </c>
      <c r="C229" s="30"/>
      <c r="D229" s="31">
        <v>14</v>
      </c>
      <c r="E229" s="31">
        <v>160.5</v>
      </c>
      <c r="F229" s="31">
        <v>57.3</v>
      </c>
      <c r="G229" s="31">
        <f t="shared" si="40"/>
        <v>22.243572946691121</v>
      </c>
      <c r="H229" s="32">
        <v>0</v>
      </c>
      <c r="I229" s="31">
        <v>68</v>
      </c>
      <c r="J229" s="32">
        <v>1</v>
      </c>
      <c r="L229" s="33"/>
      <c r="M229" s="33">
        <f t="shared" si="44"/>
        <v>0.42367601246105918</v>
      </c>
      <c r="N229" s="32">
        <v>0</v>
      </c>
      <c r="O229" s="31">
        <v>13.4</v>
      </c>
      <c r="P229" s="13">
        <v>5</v>
      </c>
      <c r="Q229" s="13">
        <v>3</v>
      </c>
      <c r="R229" s="13">
        <v>119</v>
      </c>
      <c r="S229" s="13">
        <v>71</v>
      </c>
      <c r="T229" s="13">
        <v>87</v>
      </c>
      <c r="U229" s="13">
        <v>48</v>
      </c>
      <c r="V229" s="13">
        <v>0</v>
      </c>
      <c r="W229" s="13">
        <v>1</v>
      </c>
      <c r="X229" s="13">
        <v>111</v>
      </c>
      <c r="Y229" s="13">
        <v>62</v>
      </c>
      <c r="Z229" s="32">
        <f t="shared" si="41"/>
        <v>78.317000000000007</v>
      </c>
      <c r="AA229" s="13">
        <v>49</v>
      </c>
      <c r="AB229" s="13">
        <v>107</v>
      </c>
      <c r="AC229" s="13">
        <v>74</v>
      </c>
      <c r="AD229" s="13">
        <v>85</v>
      </c>
      <c r="AE229" s="13">
        <v>33</v>
      </c>
      <c r="AF229" s="13" t="s">
        <v>55</v>
      </c>
      <c r="AI229" s="31"/>
      <c r="AJ229" s="13">
        <v>35.698</v>
      </c>
      <c r="AK229" s="33">
        <f t="shared" si="42"/>
        <v>5.9496666666666664</v>
      </c>
      <c r="AL229" s="13">
        <v>4.5999999999999996</v>
      </c>
      <c r="AM229" s="13">
        <v>0</v>
      </c>
      <c r="AN229" s="34">
        <v>0</v>
      </c>
      <c r="AO229" s="33">
        <f t="shared" si="43"/>
        <v>1.2163762962962961</v>
      </c>
      <c r="AP229" s="13">
        <v>5.17</v>
      </c>
      <c r="AQ229" s="13">
        <v>1.29</v>
      </c>
      <c r="AR229" s="34">
        <v>1</v>
      </c>
      <c r="AS229" s="1">
        <v>1.87</v>
      </c>
      <c r="AT229" s="1">
        <v>0</v>
      </c>
      <c r="AU229" s="13">
        <v>2.7136363636363634</v>
      </c>
      <c r="AV229" s="13" t="s">
        <v>62</v>
      </c>
      <c r="AW229" s="13" t="s">
        <v>62</v>
      </c>
      <c r="AX229" s="32">
        <v>0</v>
      </c>
      <c r="AY229" s="32">
        <v>142.18</v>
      </c>
      <c r="AZ229" s="31">
        <v>4.26</v>
      </c>
      <c r="BA229" s="32">
        <v>57.22</v>
      </c>
      <c r="BB229" s="31">
        <v>3.28</v>
      </c>
      <c r="BC229" s="32">
        <v>80.930000000000007</v>
      </c>
      <c r="BD229" s="32">
        <v>49.12</v>
      </c>
      <c r="BE229" s="32">
        <v>112.09</v>
      </c>
      <c r="BF229" s="32">
        <v>20.86</v>
      </c>
      <c r="BG229" s="32">
        <v>9.5500000000000007</v>
      </c>
      <c r="BH229" s="32"/>
      <c r="BI229" s="32"/>
      <c r="BJ229" s="32"/>
      <c r="BK229" s="32"/>
      <c r="BL229" s="32"/>
      <c r="BM229" s="32"/>
      <c r="BN229" s="32"/>
      <c r="BO229" s="32">
        <v>89.5</v>
      </c>
      <c r="BP229" s="32">
        <v>62.5</v>
      </c>
      <c r="BQ229" s="32">
        <v>73</v>
      </c>
      <c r="BR229" s="32">
        <v>27</v>
      </c>
      <c r="BS229" s="32">
        <v>-15.5</v>
      </c>
      <c r="BT229" s="32">
        <v>-20</v>
      </c>
      <c r="BU229" s="32">
        <v>-4</v>
      </c>
      <c r="BV229" s="32">
        <v>100</v>
      </c>
      <c r="BW229" s="32">
        <v>62</v>
      </c>
      <c r="BX229" s="32">
        <v>76</v>
      </c>
      <c r="BY229" s="32">
        <v>38</v>
      </c>
      <c r="BZ229" s="32">
        <v>6</v>
      </c>
      <c r="CA229" s="32">
        <v>0</v>
      </c>
      <c r="CB229" s="32">
        <v>2</v>
      </c>
      <c r="CC229" s="13">
        <v>6.6</v>
      </c>
      <c r="CD229" s="13">
        <v>5.6</v>
      </c>
      <c r="CE229" s="58"/>
      <c r="CF229" s="32">
        <v>31</v>
      </c>
      <c r="CG229" s="32"/>
      <c r="CH229" s="32"/>
      <c r="CI229" s="32">
        <v>132.5</v>
      </c>
      <c r="CJ229" s="56">
        <v>66</v>
      </c>
      <c r="CK229" s="32">
        <v>62</v>
      </c>
      <c r="CL229" s="32">
        <v>161</v>
      </c>
      <c r="CM229" s="44">
        <v>7.9</v>
      </c>
      <c r="CN229" s="44">
        <v>5</v>
      </c>
      <c r="CO229" s="44">
        <v>103</v>
      </c>
    </row>
    <row r="230" spans="1:93" x14ac:dyDescent="0.25">
      <c r="A230" s="13" t="s">
        <v>387</v>
      </c>
      <c r="B230" s="13">
        <v>1</v>
      </c>
      <c r="C230" s="30"/>
      <c r="D230" s="31">
        <v>14.8</v>
      </c>
      <c r="E230" s="31">
        <v>164.7</v>
      </c>
      <c r="F230" s="31">
        <v>56.2</v>
      </c>
      <c r="G230" s="31">
        <f t="shared" si="40"/>
        <v>20.718061467760382</v>
      </c>
      <c r="H230" s="32">
        <v>0</v>
      </c>
      <c r="I230" s="31">
        <v>65.8</v>
      </c>
      <c r="J230" s="32">
        <v>0</v>
      </c>
      <c r="L230" s="33"/>
      <c r="M230" s="33">
        <f t="shared" si="44"/>
        <v>0.39951426836672738</v>
      </c>
      <c r="N230" s="32">
        <v>0</v>
      </c>
      <c r="O230" s="31">
        <v>12.2</v>
      </c>
      <c r="P230" s="13">
        <v>4</v>
      </c>
      <c r="Q230" s="13">
        <v>4</v>
      </c>
      <c r="R230" s="13">
        <v>110</v>
      </c>
      <c r="S230" s="13">
        <v>84</v>
      </c>
      <c r="T230" s="13">
        <v>93</v>
      </c>
      <c r="U230" s="13">
        <v>26</v>
      </c>
      <c r="V230" s="13">
        <v>0</v>
      </c>
      <c r="W230" s="13">
        <v>2</v>
      </c>
      <c r="X230" s="13">
        <v>110</v>
      </c>
      <c r="Y230" s="13">
        <v>73</v>
      </c>
      <c r="Z230" s="32">
        <f t="shared" si="41"/>
        <v>85.320999999999998</v>
      </c>
      <c r="AA230" s="13">
        <v>37</v>
      </c>
      <c r="AB230" s="13">
        <v>109</v>
      </c>
      <c r="AC230" s="13">
        <v>83</v>
      </c>
      <c r="AD230" s="13">
        <v>92</v>
      </c>
      <c r="AE230" s="13">
        <v>26</v>
      </c>
      <c r="AF230" s="13" t="s">
        <v>55</v>
      </c>
      <c r="AI230" s="31"/>
      <c r="AJ230" s="13">
        <v>26.334</v>
      </c>
      <c r="AK230" s="33">
        <f t="shared" si="42"/>
        <v>4.3890000000000002</v>
      </c>
      <c r="AL230" s="13">
        <v>4.5999999999999996</v>
      </c>
      <c r="AM230" s="13">
        <v>0</v>
      </c>
      <c r="AN230" s="34">
        <v>0</v>
      </c>
      <c r="AO230" s="33">
        <f t="shared" si="43"/>
        <v>0.89730666666666659</v>
      </c>
      <c r="AP230" s="13">
        <v>4.6500000000000004</v>
      </c>
      <c r="AQ230" s="13">
        <v>0.97</v>
      </c>
      <c r="AR230" s="34">
        <v>0</v>
      </c>
      <c r="AS230" s="1">
        <v>1.47</v>
      </c>
      <c r="AT230" s="1">
        <v>0</v>
      </c>
      <c r="AU230" s="13">
        <v>2.7390909090909097</v>
      </c>
      <c r="AV230" s="13" t="s">
        <v>62</v>
      </c>
      <c r="AW230" s="13" t="s">
        <v>62</v>
      </c>
      <c r="AX230" s="32">
        <v>0</v>
      </c>
      <c r="AY230" s="32">
        <v>142.22999999999999</v>
      </c>
      <c r="AZ230" s="31">
        <v>4.24</v>
      </c>
      <c r="BA230" s="32">
        <v>58.31</v>
      </c>
      <c r="BB230" s="31">
        <v>3.12</v>
      </c>
      <c r="BC230" s="32">
        <v>76.22</v>
      </c>
      <c r="BD230" s="32">
        <v>46.75</v>
      </c>
      <c r="BE230" s="32">
        <v>103.72</v>
      </c>
      <c r="BF230" s="32">
        <v>17.010000000000002</v>
      </c>
      <c r="BG230" s="32">
        <v>5.83</v>
      </c>
      <c r="BH230" s="32"/>
      <c r="BI230" s="32"/>
      <c r="BJ230" s="32"/>
      <c r="BK230" s="32"/>
      <c r="BL230" s="32"/>
      <c r="BM230" s="32"/>
      <c r="BN230" s="32"/>
      <c r="BO230" s="32">
        <v>95</v>
      </c>
      <c r="BP230" s="32">
        <v>74.5</v>
      </c>
      <c r="BQ230" s="32">
        <v>83</v>
      </c>
      <c r="BR230" s="32">
        <v>20.5</v>
      </c>
      <c r="BS230" s="32">
        <v>-28</v>
      </c>
      <c r="BT230" s="32">
        <v>-19</v>
      </c>
      <c r="BU230" s="32">
        <v>-6</v>
      </c>
      <c r="BV230" s="32">
        <v>99.5</v>
      </c>
      <c r="BW230" s="32">
        <v>74.5</v>
      </c>
      <c r="BX230" s="32">
        <v>84</v>
      </c>
      <c r="BY230" s="32">
        <v>25</v>
      </c>
      <c r="BZ230" s="32">
        <v>-20</v>
      </c>
      <c r="CA230" s="32">
        <v>-16.5</v>
      </c>
      <c r="CB230" s="32">
        <v>-4</v>
      </c>
      <c r="CC230" s="13">
        <v>7.5</v>
      </c>
      <c r="CE230" s="58"/>
      <c r="CF230" s="32">
        <v>21</v>
      </c>
      <c r="CG230" s="32"/>
      <c r="CH230" s="32"/>
      <c r="CI230" s="32">
        <v>172</v>
      </c>
      <c r="CJ230" s="56">
        <v>93</v>
      </c>
      <c r="CK230" s="32">
        <v>82.5</v>
      </c>
      <c r="CL230" s="32">
        <v>123</v>
      </c>
      <c r="CM230" s="44">
        <v>6.7</v>
      </c>
      <c r="CN230" s="44">
        <v>4.2</v>
      </c>
      <c r="CO230" s="44">
        <v>73</v>
      </c>
    </row>
    <row r="231" spans="1:93" x14ac:dyDescent="0.25">
      <c r="A231" s="13" t="s">
        <v>388</v>
      </c>
      <c r="B231" s="13">
        <v>1</v>
      </c>
      <c r="C231" s="30"/>
      <c r="D231" s="31">
        <v>14.3</v>
      </c>
      <c r="E231" s="31">
        <v>155.19999999999999</v>
      </c>
      <c r="F231" s="31">
        <v>69.8</v>
      </c>
      <c r="G231" s="31">
        <f t="shared" si="40"/>
        <v>28.978238920182811</v>
      </c>
      <c r="H231" s="32">
        <v>2</v>
      </c>
      <c r="I231" s="31">
        <v>81</v>
      </c>
      <c r="J231" s="32">
        <v>2</v>
      </c>
      <c r="L231" s="33"/>
      <c r="M231" s="33">
        <f t="shared" si="44"/>
        <v>0.52190721649484539</v>
      </c>
      <c r="N231" s="32">
        <v>1</v>
      </c>
      <c r="O231" s="31">
        <v>36.799999999999997</v>
      </c>
      <c r="P231" s="13">
        <v>3</v>
      </c>
      <c r="Q231" s="13">
        <v>3</v>
      </c>
      <c r="R231" s="13">
        <v>110</v>
      </c>
      <c r="S231" s="13">
        <v>83</v>
      </c>
      <c r="T231" s="13">
        <v>92</v>
      </c>
      <c r="U231" s="13">
        <v>27</v>
      </c>
      <c r="V231" s="13">
        <v>0</v>
      </c>
      <c r="W231" s="13">
        <v>2</v>
      </c>
      <c r="X231" s="13">
        <v>111</v>
      </c>
      <c r="Y231" s="13">
        <v>79</v>
      </c>
      <c r="Z231" s="32">
        <f t="shared" si="41"/>
        <v>89.656000000000006</v>
      </c>
      <c r="AA231" s="13">
        <v>32</v>
      </c>
      <c r="AB231" s="13">
        <v>117</v>
      </c>
      <c r="AC231" s="13">
        <v>91</v>
      </c>
      <c r="AD231" s="13">
        <v>100</v>
      </c>
      <c r="AE231" s="13">
        <v>26</v>
      </c>
      <c r="AF231" s="13" t="s">
        <v>55</v>
      </c>
      <c r="AI231" s="31"/>
      <c r="AJ231" s="13">
        <v>22.013000000000002</v>
      </c>
      <c r="AK231" s="33">
        <f t="shared" si="42"/>
        <v>3.6688333333333336</v>
      </c>
      <c r="AL231" s="13">
        <v>4.9000000000000004</v>
      </c>
      <c r="AM231" s="13">
        <v>0</v>
      </c>
      <c r="AN231" s="34">
        <v>0</v>
      </c>
      <c r="AO231" s="33">
        <f t="shared" si="43"/>
        <v>0.79899037037037046</v>
      </c>
      <c r="AP231" s="13">
        <v>4.8600000000000003</v>
      </c>
      <c r="AQ231" s="13">
        <v>0.59</v>
      </c>
      <c r="AR231" s="34">
        <v>0</v>
      </c>
      <c r="AS231" s="1">
        <v>1.51</v>
      </c>
      <c r="AT231" s="1">
        <v>0</v>
      </c>
      <c r="AU231" s="13">
        <v>3.0818181818181825</v>
      </c>
      <c r="AV231" s="37">
        <v>1.7</v>
      </c>
      <c r="AW231" s="31">
        <f>AV231*10</f>
        <v>17</v>
      </c>
      <c r="AX231" s="32">
        <v>2</v>
      </c>
      <c r="AY231" s="32">
        <v>142.46</v>
      </c>
      <c r="AZ231" s="31">
        <v>4.71</v>
      </c>
      <c r="BA231" s="32">
        <v>63.59</v>
      </c>
      <c r="BB231" s="31">
        <v>3.51</v>
      </c>
      <c r="BC231" s="32">
        <v>78.58</v>
      </c>
      <c r="BD231" s="32">
        <v>46.61</v>
      </c>
      <c r="BE231" s="32">
        <v>130.43</v>
      </c>
      <c r="BF231" s="32">
        <v>21.97</v>
      </c>
      <c r="BG231" s="32">
        <v>8.7799999999999994</v>
      </c>
      <c r="BH231" s="32"/>
      <c r="BI231" s="32"/>
      <c r="BJ231" s="32"/>
      <c r="BK231" s="32"/>
      <c r="BL231" s="32"/>
      <c r="BM231" s="32"/>
      <c r="BN231" s="32"/>
      <c r="BO231" s="32">
        <v>97</v>
      </c>
      <c r="BP231" s="32">
        <v>79.5</v>
      </c>
      <c r="BQ231" s="32">
        <v>89</v>
      </c>
      <c r="BR231" s="32">
        <v>17.5</v>
      </c>
      <c r="BS231" s="32">
        <v>-3</v>
      </c>
      <c r="BT231" s="32">
        <v>-3</v>
      </c>
      <c r="BU231" s="32">
        <v>-0.5</v>
      </c>
      <c r="BV231" s="32">
        <v>97.5</v>
      </c>
      <c r="BW231" s="32">
        <v>79.5</v>
      </c>
      <c r="BX231" s="32">
        <v>87</v>
      </c>
      <c r="BY231" s="32">
        <v>18</v>
      </c>
      <c r="BZ231" s="32">
        <v>10</v>
      </c>
      <c r="CA231" s="32">
        <v>9</v>
      </c>
      <c r="CB231" s="32">
        <v>2</v>
      </c>
      <c r="CC231" s="13">
        <v>7.7</v>
      </c>
      <c r="CD231" s="13">
        <v>4.9000000000000004</v>
      </c>
      <c r="CE231" s="56">
        <v>17.5</v>
      </c>
      <c r="CF231" s="32">
        <v>14.5</v>
      </c>
      <c r="CG231" s="32"/>
      <c r="CH231" s="32"/>
      <c r="CI231" s="32">
        <v>129.5</v>
      </c>
      <c r="CJ231" s="56"/>
      <c r="CK231" s="32">
        <v>73</v>
      </c>
      <c r="CL231" s="32">
        <v>142</v>
      </c>
      <c r="CM231" s="44">
        <v>7</v>
      </c>
      <c r="CN231" s="44">
        <v>4.0999999999999996</v>
      </c>
      <c r="CO231" s="44">
        <v>71</v>
      </c>
    </row>
    <row r="233" spans="1:93" ht="13" x14ac:dyDescent="0.3">
      <c r="A233" s="29" t="s">
        <v>432</v>
      </c>
      <c r="B233" s="13">
        <f>COUNT(B4:B232)</f>
        <v>228</v>
      </c>
      <c r="D233" s="13">
        <f t="shared" ref="D233" si="45">COUNT(D4:D232)</f>
        <v>228</v>
      </c>
      <c r="E233" s="13">
        <f t="shared" ref="E233" si="46">COUNT(E4:E232)</f>
        <v>227</v>
      </c>
      <c r="F233" s="13">
        <f t="shared" ref="F233" si="47">COUNT(F4:F232)</f>
        <v>227</v>
      </c>
      <c r="G233" s="13">
        <f t="shared" ref="G233" si="48">COUNT(G4:G232)</f>
        <v>227</v>
      </c>
      <c r="H233" s="13">
        <f t="shared" ref="H233" si="49">COUNT(H4:H232)</f>
        <v>227</v>
      </c>
      <c r="I233" s="13">
        <f t="shared" ref="I233" si="50">COUNT(I4:I232)</f>
        <v>226</v>
      </c>
      <c r="J233" s="13">
        <f t="shared" ref="J233" si="51">COUNT(J4:J232)</f>
        <v>226</v>
      </c>
      <c r="K233" s="13">
        <f t="shared" ref="K233" si="52">COUNT(K4:K232)</f>
        <v>150</v>
      </c>
      <c r="L233" s="13">
        <f t="shared" ref="L233" si="53">COUNT(L4:L232)</f>
        <v>150</v>
      </c>
      <c r="M233" s="13">
        <f t="shared" ref="M233" si="54">COUNT(M4:M232)</f>
        <v>226</v>
      </c>
      <c r="N233" s="13">
        <f t="shared" ref="N233" si="55">COUNT(N4:N232)</f>
        <v>226</v>
      </c>
      <c r="O233" s="13">
        <f t="shared" ref="O233" si="56">COUNT(O4:O232)</f>
        <v>227</v>
      </c>
      <c r="P233" s="13">
        <f t="shared" ref="P233" si="57">COUNT(P4:P232)</f>
        <v>182</v>
      </c>
      <c r="Q233" s="13">
        <f t="shared" ref="Q233" si="58">COUNT(Q4:Q232)</f>
        <v>182</v>
      </c>
      <c r="R233" s="13">
        <f t="shared" ref="R233" si="59">COUNT(R4:R232)</f>
        <v>185</v>
      </c>
      <c r="S233" s="13">
        <f t="shared" ref="S233" si="60">COUNT(S4:S232)</f>
        <v>185</v>
      </c>
      <c r="T233" s="13">
        <f t="shared" ref="T233" si="61">COUNT(T4:T232)</f>
        <v>185</v>
      </c>
      <c r="U233" s="13">
        <f t="shared" ref="U233" si="62">COUNT(U4:U232)</f>
        <v>185</v>
      </c>
      <c r="V233" s="13">
        <f t="shared" ref="V233" si="63">COUNT(V4:V232)</f>
        <v>185</v>
      </c>
      <c r="W233" s="13">
        <f t="shared" ref="W233" si="64">COUNT(W4:W232)</f>
        <v>185</v>
      </c>
      <c r="X233" s="13">
        <f t="shared" ref="X233" si="65">COUNT(X4:X232)</f>
        <v>185</v>
      </c>
      <c r="Y233" s="13">
        <f t="shared" ref="Y233" si="66">COUNT(Y4:Y232)</f>
        <v>185</v>
      </c>
      <c r="Z233" s="13">
        <f t="shared" ref="Z233" si="67">COUNT(Z4:Z232)</f>
        <v>186</v>
      </c>
      <c r="AA233" s="13">
        <f t="shared" ref="AA233" si="68">COUNT(AA4:AA232)</f>
        <v>185</v>
      </c>
      <c r="AB233" s="13">
        <f t="shared" ref="AB233" si="69">COUNT(AB4:AB232)</f>
        <v>172</v>
      </c>
      <c r="AC233" s="13">
        <f t="shared" ref="AC233" si="70">COUNT(AC4:AC232)</f>
        <v>172</v>
      </c>
      <c r="AD233" s="13">
        <f t="shared" ref="AD233" si="71">COUNT(AD4:AD232)</f>
        <v>177</v>
      </c>
      <c r="AE233" s="13">
        <f t="shared" ref="AE233" si="72">COUNT(AE4:AE232)</f>
        <v>177</v>
      </c>
      <c r="AF233" s="13">
        <f t="shared" ref="AF233" si="73">COUNT(AF4:AF232)</f>
        <v>128</v>
      </c>
      <c r="AG233" s="13">
        <f t="shared" ref="AG233" si="74">COUNT(AG4:AG232)</f>
        <v>128</v>
      </c>
      <c r="AH233" s="13">
        <f t="shared" ref="AH233" si="75">COUNT(AH4:AH232)</f>
        <v>127</v>
      </c>
      <c r="AI233" s="13">
        <f t="shared" ref="AI233" si="76">COUNT(AI4:AI232)</f>
        <v>128</v>
      </c>
      <c r="AJ233" s="13">
        <f t="shared" ref="AJ233" si="77">COUNT(AJ4:AJ232)</f>
        <v>155</v>
      </c>
      <c r="AK233" s="13">
        <f t="shared" ref="AK233" si="78">COUNT(AK4:AK232)</f>
        <v>156</v>
      </c>
      <c r="AL233" s="13">
        <f t="shared" ref="AL233" si="79">COUNT(AL4:AL232)</f>
        <v>156</v>
      </c>
      <c r="AM233" s="13">
        <f t="shared" ref="AM233" si="80">COUNT(AM4:AM232)</f>
        <v>156</v>
      </c>
      <c r="AN233" s="13">
        <f t="shared" ref="AN233" si="81">COUNT(AN4:AN232)</f>
        <v>156</v>
      </c>
      <c r="AO233" s="13">
        <f t="shared" ref="AO233" si="82">COUNT(AO4:AO232)</f>
        <v>156</v>
      </c>
      <c r="AP233" s="13">
        <f t="shared" ref="AP233" si="83">COUNT(AP4:AP232)</f>
        <v>160</v>
      </c>
      <c r="AQ233" s="13">
        <f t="shared" ref="AQ233" si="84">COUNT(AQ4:AQ232)</f>
        <v>156</v>
      </c>
      <c r="AR233" s="13">
        <f t="shared" ref="AR233" si="85">COUNT(AR4:AR232)</f>
        <v>156</v>
      </c>
      <c r="AS233" s="13">
        <f t="shared" ref="AS233" si="86">COUNT(AS4:AS232)</f>
        <v>154</v>
      </c>
      <c r="AT233" s="13">
        <f t="shared" ref="AT233" si="87">COUNT(AT4:AT232)</f>
        <v>154</v>
      </c>
      <c r="AU233" s="13">
        <f t="shared" ref="AU233" si="88">COUNT(AU4:AU232)</f>
        <v>152</v>
      </c>
      <c r="AV233" s="13">
        <f t="shared" ref="AV233" si="89">COUNT(AV4:AV232)</f>
        <v>87</v>
      </c>
      <c r="AW233" s="13">
        <f t="shared" ref="AW233" si="90">COUNT(AW4:AW232)</f>
        <v>88</v>
      </c>
      <c r="AX233" s="13">
        <f t="shared" ref="AX233" si="91">COUNT(AX4:AX232)</f>
        <v>157</v>
      </c>
      <c r="AY233" s="13">
        <f t="shared" ref="AY233" si="92">COUNT(AY4:AY232)</f>
        <v>158</v>
      </c>
      <c r="AZ233" s="13">
        <f t="shared" ref="AZ233" si="93">COUNT(AZ4:AZ232)</f>
        <v>158</v>
      </c>
      <c r="BA233" s="13">
        <f t="shared" ref="BA233" si="94">COUNT(BA4:BA232)</f>
        <v>158</v>
      </c>
      <c r="BB233" s="13">
        <f t="shared" ref="BB233" si="95">COUNT(BB4:BB232)</f>
        <v>158</v>
      </c>
      <c r="BC233" s="13">
        <f t="shared" ref="BC233" si="96">COUNT(BC4:BC232)</f>
        <v>158</v>
      </c>
      <c r="BD233" s="13">
        <f t="shared" ref="BD233" si="97">COUNT(BD4:BD232)</f>
        <v>158</v>
      </c>
      <c r="BE233" s="13">
        <f t="shared" ref="BE233" si="98">COUNT(BE4:BE232)</f>
        <v>158</v>
      </c>
      <c r="BF233" s="13">
        <f t="shared" ref="BF233" si="99">COUNT(BF4:BF232)</f>
        <v>158</v>
      </c>
      <c r="BG233" s="13">
        <f t="shared" ref="BG233" si="100">COUNT(BG4:BG232)</f>
        <v>158</v>
      </c>
      <c r="BH233" s="13">
        <f t="shared" ref="BH233" si="101">COUNT(BH4:BH232)</f>
        <v>101</v>
      </c>
      <c r="BI233" s="13">
        <f t="shared" ref="BI233" si="102">COUNT(BI4:BI232)</f>
        <v>101</v>
      </c>
      <c r="BJ233" s="13">
        <f t="shared" ref="BJ233" si="103">COUNT(BJ4:BJ232)</f>
        <v>101</v>
      </c>
      <c r="BK233" s="13">
        <f t="shared" ref="BK233" si="104">COUNT(BK4:BK232)</f>
        <v>101</v>
      </c>
      <c r="BL233" s="13">
        <f t="shared" ref="BL233" si="105">COUNT(BL4:BL232)</f>
        <v>101</v>
      </c>
      <c r="BM233" s="13">
        <f t="shared" ref="BM233" si="106">COUNT(BM4:BM232)</f>
        <v>101</v>
      </c>
      <c r="BN233" s="13">
        <f t="shared" ref="BN233" si="107">COUNT(BN4:BN232)</f>
        <v>101</v>
      </c>
      <c r="BO233" s="13">
        <f t="shared" ref="BO233" si="108">COUNT(BO4:BO232)</f>
        <v>177</v>
      </c>
      <c r="BP233" s="13">
        <f t="shared" ref="BP233" si="109">COUNT(BP4:BP232)</f>
        <v>177</v>
      </c>
      <c r="BQ233" s="13">
        <f t="shared" ref="BQ233" si="110">COUNT(BQ4:BQ232)</f>
        <v>177</v>
      </c>
      <c r="BR233" s="13">
        <f t="shared" ref="BR233" si="111">COUNT(BR4:BR232)</f>
        <v>177</v>
      </c>
      <c r="BS233" s="13">
        <f t="shared" ref="BS233" si="112">COUNT(BS4:BS232)</f>
        <v>176</v>
      </c>
      <c r="BT233" s="13">
        <f t="shared" ref="BT233" si="113">COUNT(BT4:BT232)</f>
        <v>176</v>
      </c>
      <c r="BU233" s="13">
        <f t="shared" ref="BU233" si="114">COUNT(BU4:BU232)</f>
        <v>176</v>
      </c>
      <c r="BV233" s="13">
        <f t="shared" ref="BV233" si="115">COUNT(BV4:BV232)</f>
        <v>177</v>
      </c>
      <c r="BW233" s="13">
        <f t="shared" ref="BW233" si="116">COUNT(BW4:BW232)</f>
        <v>177</v>
      </c>
      <c r="BX233" s="13">
        <f t="shared" ref="BX233" si="117">COUNT(BX4:BX232)</f>
        <v>177</v>
      </c>
      <c r="BY233" s="13">
        <f t="shared" ref="BY233" si="118">COUNT(BY4:BY232)</f>
        <v>177</v>
      </c>
      <c r="BZ233" s="13">
        <f t="shared" ref="BZ233" si="119">COUNT(BZ4:BZ232)</f>
        <v>177</v>
      </c>
      <c r="CA233" s="13">
        <f t="shared" ref="CA233" si="120">COUNT(CA4:CA232)</f>
        <v>177</v>
      </c>
      <c r="CB233" s="13">
        <f t="shared" ref="CB233" si="121">COUNT(CB4:CB232)</f>
        <v>177</v>
      </c>
      <c r="CC233" s="13">
        <f t="shared" ref="CC233" si="122">COUNT(CC4:CC232)</f>
        <v>182</v>
      </c>
      <c r="CD233" s="13">
        <f t="shared" ref="CD233" si="123">COUNT(CD4:CD232)</f>
        <v>176</v>
      </c>
      <c r="CE233" s="13">
        <f t="shared" ref="CE233" si="124">COUNT(CE4:CE232)</f>
        <v>142</v>
      </c>
      <c r="CF233" s="13">
        <f t="shared" ref="CF233" si="125">COUNT(CF4:CF232)</f>
        <v>177</v>
      </c>
      <c r="CG233" s="13">
        <f t="shared" ref="CG233" si="126">COUNT(CG4:CG232)</f>
        <v>0</v>
      </c>
      <c r="CH233" s="13">
        <f t="shared" ref="CH233" si="127">COUNT(CH4:CH232)</f>
        <v>0</v>
      </c>
      <c r="CI233" s="13">
        <f t="shared" ref="CI233" si="128">COUNT(CI4:CI232)</f>
        <v>177</v>
      </c>
      <c r="CJ233" s="13">
        <f t="shared" ref="CJ233" si="129">COUNT(CJ4:CJ232)</f>
        <v>169</v>
      </c>
      <c r="CK233" s="13">
        <f t="shared" ref="CK233" si="130">COUNT(CK4:CK232)</f>
        <v>177</v>
      </c>
      <c r="CL233" s="13">
        <f t="shared" ref="CL233" si="131">COUNT(CL4:CL232)</f>
        <v>176</v>
      </c>
      <c r="CM233" s="13">
        <f t="shared" ref="CM233" si="132">COUNT(CM4:CM232)</f>
        <v>175</v>
      </c>
      <c r="CN233" s="13">
        <f t="shared" ref="CN233" si="133">COUNT(CN4:CN232)</f>
        <v>175</v>
      </c>
      <c r="CO233" s="13">
        <f t="shared" ref="CO233" si="134">COUNT(CO4:CO232)</f>
        <v>175</v>
      </c>
    </row>
    <row r="234" spans="1:93" s="29" customFormat="1" ht="13" x14ac:dyDescent="0.3">
      <c r="A234" s="29" t="s">
        <v>433</v>
      </c>
      <c r="D234" s="59">
        <f>AVERAGE(D4:D231)</f>
        <v>13.237543859649119</v>
      </c>
      <c r="E234" s="59">
        <f t="shared" ref="E234:BP234" si="135">AVERAGE(E4:E231)</f>
        <v>157.38237885462559</v>
      </c>
      <c r="F234" s="59">
        <f t="shared" si="135"/>
        <v>51.176475770925094</v>
      </c>
      <c r="G234" s="59">
        <f t="shared" si="135"/>
        <v>20.452915664994151</v>
      </c>
      <c r="H234" s="59">
        <f t="shared" si="135"/>
        <v>0.31277533039647576</v>
      </c>
      <c r="I234" s="59">
        <f t="shared" si="135"/>
        <v>71.19203539823009</v>
      </c>
      <c r="J234" s="59">
        <f t="shared" si="135"/>
        <v>0.96902654867256632</v>
      </c>
      <c r="K234" s="59">
        <f t="shared" si="135"/>
        <v>85.346000000000004</v>
      </c>
      <c r="L234" s="59">
        <f t="shared" si="135"/>
        <v>0.82805960853077343</v>
      </c>
      <c r="M234" s="59">
        <f t="shared" si="135"/>
        <v>0.45246654698012878</v>
      </c>
      <c r="N234" s="59">
        <f t="shared" si="135"/>
        <v>0.19469026548672566</v>
      </c>
      <c r="O234" s="59">
        <f t="shared" si="135"/>
        <v>15.39911894273127</v>
      </c>
      <c r="P234" s="59">
        <f t="shared" si="135"/>
        <v>3.2142857142857144</v>
      </c>
      <c r="Q234" s="59">
        <f t="shared" si="135"/>
        <v>3.1208791208791209</v>
      </c>
      <c r="R234" s="59">
        <f t="shared" si="135"/>
        <v>113.14594594594594</v>
      </c>
      <c r="S234" s="59">
        <f t="shared" si="135"/>
        <v>70.22702702702702</v>
      </c>
      <c r="T234" s="59">
        <f t="shared" si="135"/>
        <v>84.543405405405437</v>
      </c>
      <c r="U234" s="59">
        <f t="shared" si="135"/>
        <v>42.918918918918919</v>
      </c>
      <c r="V234" s="59">
        <f t="shared" si="135"/>
        <v>8.1081081081081086E-2</v>
      </c>
      <c r="W234" s="59">
        <f t="shared" si="135"/>
        <v>0.95675675675675675</v>
      </c>
      <c r="X234" s="59">
        <f t="shared" si="135"/>
        <v>110.28108108108108</v>
      </c>
      <c r="Y234" s="59">
        <f t="shared" si="135"/>
        <v>65.616216216216216</v>
      </c>
      <c r="Z234" s="59">
        <f t="shared" si="135"/>
        <v>80.056876344086064</v>
      </c>
      <c r="AA234" s="59">
        <f t="shared" si="135"/>
        <v>44.664864864864867</v>
      </c>
      <c r="AB234" s="59">
        <f t="shared" si="135"/>
        <v>110.31395348837209</v>
      </c>
      <c r="AC234" s="59">
        <f t="shared" si="135"/>
        <v>75.813953488372093</v>
      </c>
      <c r="AD234" s="59">
        <f t="shared" si="135"/>
        <v>84.820372881355979</v>
      </c>
      <c r="AE234" s="59">
        <f t="shared" si="135"/>
        <v>33.525423728813557</v>
      </c>
      <c r="AF234" s="59">
        <f t="shared" si="135"/>
        <v>7.7906250000000004</v>
      </c>
      <c r="AG234" s="59">
        <f t="shared" si="135"/>
        <v>60.609375</v>
      </c>
      <c r="AH234" s="59">
        <f t="shared" si="135"/>
        <v>39.51732283464569</v>
      </c>
      <c r="AI234" s="59">
        <f t="shared" si="135"/>
        <v>48.32220296875002</v>
      </c>
      <c r="AJ234" s="59">
        <f t="shared" si="135"/>
        <v>51.837483870967759</v>
      </c>
      <c r="AK234" s="59">
        <f t="shared" si="135"/>
        <v>8.584198717948718</v>
      </c>
      <c r="AL234" s="59">
        <f t="shared" si="135"/>
        <v>4.7198717948717945</v>
      </c>
      <c r="AM234" s="59">
        <f t="shared" si="135"/>
        <v>6.41025641025641E-3</v>
      </c>
      <c r="AN234" s="59">
        <f t="shared" si="135"/>
        <v>3.8461538461538464E-2</v>
      </c>
      <c r="AO234" s="59">
        <f t="shared" si="135"/>
        <v>1.7464044634377967</v>
      </c>
      <c r="AP234" s="59">
        <f t="shared" si="135"/>
        <v>4.3062500000000004</v>
      </c>
      <c r="AQ234" s="59">
        <f t="shared" si="135"/>
        <v>0.77538461538461534</v>
      </c>
      <c r="AR234" s="59">
        <f t="shared" si="135"/>
        <v>0.12820512820512819</v>
      </c>
      <c r="AS234" s="59">
        <f t="shared" si="135"/>
        <v>1.6320779220779225</v>
      </c>
      <c r="AT234" s="59">
        <f t="shared" si="135"/>
        <v>7.792207792207792E-2</v>
      </c>
      <c r="AU234" s="59">
        <f t="shared" si="135"/>
        <v>2.3343480861244008</v>
      </c>
      <c r="AV234" s="59">
        <f t="shared" si="135"/>
        <v>2.8551724137931007</v>
      </c>
      <c r="AW234" s="59">
        <f t="shared" si="135"/>
        <v>28.227272727272727</v>
      </c>
      <c r="AX234" s="59">
        <f t="shared" si="135"/>
        <v>0.82165605095541405</v>
      </c>
      <c r="AY234" s="59">
        <f t="shared" si="135"/>
        <v>138.60708860759493</v>
      </c>
      <c r="AZ234" s="59">
        <f t="shared" si="135"/>
        <v>5.0248101265822802</v>
      </c>
      <c r="BA234" s="59">
        <f t="shared" si="135"/>
        <v>58.352405063291108</v>
      </c>
      <c r="BB234" s="59">
        <f t="shared" si="135"/>
        <v>3.8610759493670899</v>
      </c>
      <c r="BC234" s="59">
        <f t="shared" si="135"/>
        <v>76.24215189873415</v>
      </c>
      <c r="BD234" s="59">
        <f t="shared" si="135"/>
        <v>45.97310126582277</v>
      </c>
      <c r="BE234" s="59">
        <f t="shared" si="135"/>
        <v>223.77746835443037</v>
      </c>
      <c r="BF234" s="59">
        <f t="shared" si="135"/>
        <v>24.321962025316441</v>
      </c>
      <c r="BG234" s="59">
        <f t="shared" si="135"/>
        <v>11.013164556962026</v>
      </c>
      <c r="BH234" s="61">
        <f t="shared" si="135"/>
        <v>94.163366336633658</v>
      </c>
      <c r="BI234" s="61">
        <f t="shared" si="135"/>
        <v>71.06435643564356</v>
      </c>
      <c r="BJ234" s="61">
        <f t="shared" si="135"/>
        <v>82.415841584158414</v>
      </c>
      <c r="BK234" s="61">
        <f t="shared" si="135"/>
        <v>23.133663366336634</v>
      </c>
      <c r="BL234" s="59">
        <f t="shared" si="135"/>
        <v>-0.56930693069306926</v>
      </c>
      <c r="BM234" s="59">
        <f t="shared" si="135"/>
        <v>2.8415841584158414</v>
      </c>
      <c r="BN234" s="59">
        <f t="shared" si="135"/>
        <v>-8.9108910891089105E-2</v>
      </c>
      <c r="BO234" s="61">
        <f t="shared" si="135"/>
        <v>92.686440677966104</v>
      </c>
      <c r="BP234" s="61">
        <f t="shared" si="135"/>
        <v>67.025423728813564</v>
      </c>
      <c r="BQ234" s="61">
        <f t="shared" ref="BQ234:CO234" si="136">AVERAGE(BQ4:BQ231)</f>
        <v>78.83898305084746</v>
      </c>
      <c r="BR234" s="61">
        <f t="shared" si="136"/>
        <v>25.745762711864408</v>
      </c>
      <c r="BS234" s="59">
        <f t="shared" si="136"/>
        <v>-2.8721590909090908</v>
      </c>
      <c r="BT234" s="59">
        <f t="shared" si="136"/>
        <v>-2.4176136363636362</v>
      </c>
      <c r="BU234" s="59">
        <f t="shared" si="136"/>
        <v>-0.85227272727272729</v>
      </c>
      <c r="BV234" s="61">
        <f t="shared" si="136"/>
        <v>98.098870056497177</v>
      </c>
      <c r="BW234" s="61">
        <f t="shared" si="136"/>
        <v>66.86440677966101</v>
      </c>
      <c r="BX234" s="61">
        <f t="shared" si="136"/>
        <v>79.497175141242934</v>
      </c>
      <c r="BY234" s="61">
        <f t="shared" si="136"/>
        <v>31.189265536723163</v>
      </c>
      <c r="BZ234" s="59">
        <f t="shared" si="136"/>
        <v>-3.1864406779661016</v>
      </c>
      <c r="CA234" s="59">
        <f t="shared" si="136"/>
        <v>-2.8559322033898304</v>
      </c>
      <c r="CB234" s="59">
        <f t="shared" si="136"/>
        <v>-1.0593220338983051</v>
      </c>
      <c r="CC234" s="59">
        <f t="shared" si="136"/>
        <v>6.9467032967032942</v>
      </c>
      <c r="CD234" s="59">
        <f t="shared" si="136"/>
        <v>4.5937500000000018</v>
      </c>
      <c r="CE234" s="59">
        <f t="shared" si="136"/>
        <v>23.630281690140844</v>
      </c>
      <c r="CF234" s="59">
        <f t="shared" si="136"/>
        <v>25.474576271186439</v>
      </c>
      <c r="CG234" s="59" t="e">
        <f t="shared" si="136"/>
        <v>#DIV/0!</v>
      </c>
      <c r="CH234" s="59" t="e">
        <f t="shared" si="136"/>
        <v>#DIV/0!</v>
      </c>
      <c r="CI234" s="59">
        <f t="shared" si="136"/>
        <v>136.92090395480227</v>
      </c>
      <c r="CJ234" s="59">
        <f t="shared" si="136"/>
        <v>79.588757396449708</v>
      </c>
      <c r="CK234" s="59">
        <f t="shared" si="136"/>
        <v>75.127118644067792</v>
      </c>
      <c r="CL234" s="59">
        <f t="shared" si="136"/>
        <v>140.80681818181819</v>
      </c>
      <c r="CM234" s="59">
        <f t="shared" si="136"/>
        <v>6.8762571428571455</v>
      </c>
      <c r="CN234" s="59">
        <f t="shared" si="136"/>
        <v>4.7792114285714273</v>
      </c>
      <c r="CO234" s="59">
        <f t="shared" si="136"/>
        <v>76.305577142857103</v>
      </c>
    </row>
    <row r="235" spans="1:93" ht="13" x14ac:dyDescent="0.3">
      <c r="A235" s="29" t="s">
        <v>434</v>
      </c>
      <c r="D235" s="31">
        <f>STDEV(D4:D231)</f>
        <v>1.0054915832860294</v>
      </c>
      <c r="E235" s="31">
        <f t="shared" ref="E235:BP235" si="137">STDEV(E4:E231)</f>
        <v>9.2620668757889195</v>
      </c>
      <c r="F235" s="31">
        <f t="shared" si="137"/>
        <v>12.490158316910637</v>
      </c>
      <c r="G235" s="31">
        <f t="shared" si="137"/>
        <v>3.7027262871383502</v>
      </c>
      <c r="H235" s="31">
        <f t="shared" si="137"/>
        <v>0.5829166501152957</v>
      </c>
      <c r="I235" s="31">
        <f t="shared" si="137"/>
        <v>9.906789066923686</v>
      </c>
      <c r="J235" s="31">
        <f t="shared" si="137"/>
        <v>0.8963709198533284</v>
      </c>
      <c r="K235" s="31">
        <f t="shared" si="137"/>
        <v>9.5991864168674166</v>
      </c>
      <c r="L235" s="31">
        <f t="shared" si="137"/>
        <v>7.0029242681181297E-2</v>
      </c>
      <c r="M235" s="31">
        <f t="shared" si="137"/>
        <v>5.8156006003994974E-2</v>
      </c>
      <c r="N235" s="31">
        <f t="shared" si="137"/>
        <v>0.4687270151690241</v>
      </c>
      <c r="O235" s="31">
        <f t="shared" si="137"/>
        <v>6.7167601175671505</v>
      </c>
      <c r="P235" s="31">
        <f t="shared" si="137"/>
        <v>1.1434242870591738</v>
      </c>
      <c r="Q235" s="31">
        <f t="shared" si="137"/>
        <v>1.0281686216712111</v>
      </c>
      <c r="R235" s="31">
        <f t="shared" si="137"/>
        <v>9.5550633798376516</v>
      </c>
      <c r="S235" s="31">
        <f t="shared" si="137"/>
        <v>7.5189849803770015</v>
      </c>
      <c r="T235" s="31">
        <f t="shared" si="137"/>
        <v>6.9396887869524271</v>
      </c>
      <c r="U235" s="31">
        <f t="shared" si="137"/>
        <v>9.5728851063665488</v>
      </c>
      <c r="V235" s="31">
        <f t="shared" si="137"/>
        <v>0.31088743754759834</v>
      </c>
      <c r="W235" s="31">
        <f t="shared" si="137"/>
        <v>0.84587892947942045</v>
      </c>
      <c r="X235" s="31">
        <f t="shared" si="137"/>
        <v>9.469454263171837</v>
      </c>
      <c r="Y235" s="31">
        <f t="shared" si="137"/>
        <v>6.6085218991940158</v>
      </c>
      <c r="Z235" s="31">
        <f t="shared" si="137"/>
        <v>8.5874069496995649</v>
      </c>
      <c r="AA235" s="31">
        <f t="shared" si="137"/>
        <v>9.4573475063909598</v>
      </c>
      <c r="AB235" s="31">
        <f t="shared" si="137"/>
        <v>10.458228387431211</v>
      </c>
      <c r="AC235" s="31">
        <f t="shared" si="137"/>
        <v>7.2989811480091937</v>
      </c>
      <c r="AD235" s="31">
        <f t="shared" si="137"/>
        <v>16.085051977582392</v>
      </c>
      <c r="AE235" s="31">
        <f t="shared" si="137"/>
        <v>11.351345433176515</v>
      </c>
      <c r="AF235" s="31">
        <f t="shared" si="137"/>
        <v>2.6956201717297366</v>
      </c>
      <c r="AG235" s="31">
        <f t="shared" si="137"/>
        <v>27.404590216980619</v>
      </c>
      <c r="AH235" s="31">
        <f t="shared" si="137"/>
        <v>8.8615102665670165</v>
      </c>
      <c r="AI235" s="31">
        <f t="shared" si="137"/>
        <v>4.2161784693815028</v>
      </c>
      <c r="AJ235" s="31">
        <f t="shared" si="137"/>
        <v>33.994187981346187</v>
      </c>
      <c r="AK235" s="31">
        <f t="shared" si="137"/>
        <v>5.6895968909093071</v>
      </c>
      <c r="AL235" s="31">
        <f t="shared" si="137"/>
        <v>0.46481628306868683</v>
      </c>
      <c r="AM235" s="31">
        <f t="shared" si="137"/>
        <v>8.0064076902543566E-2</v>
      </c>
      <c r="AN235" s="31">
        <f t="shared" si="137"/>
        <v>0.19292704235657732</v>
      </c>
      <c r="AO235" s="31">
        <f t="shared" si="137"/>
        <v>1.2836032818204988</v>
      </c>
      <c r="AP235" s="31">
        <f t="shared" si="137"/>
        <v>0.87108892310124064</v>
      </c>
      <c r="AQ235" s="31">
        <f t="shared" si="137"/>
        <v>0.35053026120415276</v>
      </c>
      <c r="AR235" s="31">
        <f t="shared" si="137"/>
        <v>0.33539478361590186</v>
      </c>
      <c r="AS235" s="31">
        <f t="shared" si="137"/>
        <v>0.27234319785497663</v>
      </c>
      <c r="AT235" s="31">
        <f t="shared" si="137"/>
        <v>0.26892347801134692</v>
      </c>
      <c r="AU235" s="31">
        <f t="shared" si="137"/>
        <v>0.81091263378412815</v>
      </c>
      <c r="AV235" s="31">
        <f t="shared" si="137"/>
        <v>11.575231763420755</v>
      </c>
      <c r="AW235" s="31">
        <f t="shared" si="137"/>
        <v>115.12539163613317</v>
      </c>
      <c r="AX235" s="31">
        <f t="shared" si="137"/>
        <v>0.83591792562225431</v>
      </c>
      <c r="AY235" s="31">
        <f t="shared" si="137"/>
        <v>8.1848413797996642</v>
      </c>
      <c r="AZ235" s="31">
        <f t="shared" si="137"/>
        <v>4.0577970430640473</v>
      </c>
      <c r="BA235" s="31">
        <f t="shared" si="137"/>
        <v>9.4545274720757675</v>
      </c>
      <c r="BB235" s="31">
        <f t="shared" si="137"/>
        <v>0.8719767318836672</v>
      </c>
      <c r="BC235" s="31">
        <f t="shared" si="137"/>
        <v>7.3782396828474024</v>
      </c>
      <c r="BD235" s="31">
        <f t="shared" si="137"/>
        <v>5.147689222712553</v>
      </c>
      <c r="BE235" s="31">
        <f t="shared" si="137"/>
        <v>90.918511830924729</v>
      </c>
      <c r="BF235" s="31">
        <f t="shared" si="137"/>
        <v>6.58394867859485</v>
      </c>
      <c r="BG235" s="31">
        <f t="shared" si="137"/>
        <v>4.7325154013171344</v>
      </c>
      <c r="BH235" s="32">
        <f t="shared" si="137"/>
        <v>6.5666235276933174</v>
      </c>
      <c r="BI235" s="32">
        <f t="shared" si="137"/>
        <v>7.1023458682102465</v>
      </c>
      <c r="BJ235" s="32">
        <f t="shared" si="137"/>
        <v>6.6223369390762237</v>
      </c>
      <c r="BK235" s="32">
        <f t="shared" si="137"/>
        <v>5.4835622952187375</v>
      </c>
      <c r="BL235" s="31">
        <f t="shared" si="137"/>
        <v>12.973632818715485</v>
      </c>
      <c r="BM235" s="31">
        <f t="shared" si="137"/>
        <v>12.449082434675518</v>
      </c>
      <c r="BN235" s="31">
        <f t="shared" si="137"/>
        <v>3.1641713288031359</v>
      </c>
      <c r="BO235" s="32">
        <f t="shared" si="137"/>
        <v>7.1020753439444153</v>
      </c>
      <c r="BP235" s="32">
        <f t="shared" si="137"/>
        <v>6.692573730882418</v>
      </c>
      <c r="BQ235" s="32">
        <f t="shared" ref="BQ235:CO235" si="138">STDEV(BQ4:BQ231)</f>
        <v>6.7610015635079188</v>
      </c>
      <c r="BR235" s="32">
        <f t="shared" si="138"/>
        <v>5.2909975655663395</v>
      </c>
      <c r="BS235" s="31">
        <f t="shared" si="138"/>
        <v>11.901950279451913</v>
      </c>
      <c r="BT235" s="31">
        <f t="shared" si="138"/>
        <v>12.147205533484945</v>
      </c>
      <c r="BU235" s="31">
        <f t="shared" si="138"/>
        <v>3.369323027306474</v>
      </c>
      <c r="BV235" s="32">
        <f t="shared" si="138"/>
        <v>7.9096531120104734</v>
      </c>
      <c r="BW235" s="32">
        <f t="shared" si="138"/>
        <v>6.6873123434639012</v>
      </c>
      <c r="BX235" s="32">
        <f t="shared" si="138"/>
        <v>6.3551377692180813</v>
      </c>
      <c r="BY235" s="32">
        <f t="shared" si="138"/>
        <v>6.9535429182963746</v>
      </c>
      <c r="BZ235" s="31">
        <f t="shared" si="138"/>
        <v>12.364227969508338</v>
      </c>
      <c r="CA235" s="31">
        <f t="shared" si="138"/>
        <v>11.719999483979016</v>
      </c>
      <c r="CB235" s="31">
        <f t="shared" si="138"/>
        <v>3.4444678295288917</v>
      </c>
      <c r="CC235" s="31">
        <f t="shared" si="138"/>
        <v>1.0699125331576778</v>
      </c>
      <c r="CD235" s="31">
        <f t="shared" si="138"/>
        <v>0.69940025327826538</v>
      </c>
      <c r="CE235" s="31">
        <f t="shared" si="138"/>
        <v>5.758952197799684</v>
      </c>
      <c r="CF235" s="31">
        <f t="shared" si="138"/>
        <v>5.7894573036313295</v>
      </c>
      <c r="CG235" s="31" t="e">
        <f t="shared" si="138"/>
        <v>#DIV/0!</v>
      </c>
      <c r="CH235" s="31" t="e">
        <f t="shared" si="138"/>
        <v>#DIV/0!</v>
      </c>
      <c r="CI235" s="31">
        <f t="shared" si="138"/>
        <v>13.184527919153949</v>
      </c>
      <c r="CJ235" s="31">
        <f t="shared" si="138"/>
        <v>12.548398835217924</v>
      </c>
      <c r="CK235" s="31">
        <f t="shared" si="138"/>
        <v>10.797566495224666</v>
      </c>
      <c r="CL235" s="31">
        <f t="shared" si="138"/>
        <v>28.855148767414274</v>
      </c>
      <c r="CM235" s="31">
        <f t="shared" si="138"/>
        <v>1.6248636325249235</v>
      </c>
      <c r="CN235" s="31">
        <f t="shared" si="138"/>
        <v>3.0210769347776716</v>
      </c>
      <c r="CO235" s="31">
        <f t="shared" si="138"/>
        <v>17.175768534848693</v>
      </c>
    </row>
    <row r="236" spans="1:93" ht="13" x14ac:dyDescent="0.3">
      <c r="A236" s="29" t="s">
        <v>435</v>
      </c>
      <c r="D236" s="60">
        <f>TTEST(D4:D125,D126:D231,2,2)</f>
        <v>0.95071032846675829</v>
      </c>
      <c r="E236" s="60">
        <f t="shared" ref="E236:BP236" si="139">TTEST(E4:E125,E126:E231,2,2)</f>
        <v>5.6220056684850105E-2</v>
      </c>
      <c r="F236" s="60">
        <f t="shared" si="139"/>
        <v>0.36292730213425484</v>
      </c>
      <c r="G236" s="60">
        <f t="shared" si="139"/>
        <v>0.97721279703212116</v>
      </c>
      <c r="H236" s="60">
        <f t="shared" si="139"/>
        <v>0.2698380047494276</v>
      </c>
      <c r="I236" s="60">
        <f t="shared" si="139"/>
        <v>2.4413164181708726E-2</v>
      </c>
      <c r="J236" s="60">
        <f t="shared" si="139"/>
        <v>9.4845755905938731E-2</v>
      </c>
      <c r="K236" s="60">
        <f t="shared" si="139"/>
        <v>0.1275586878359897</v>
      </c>
      <c r="L236" s="60">
        <f t="shared" si="139"/>
        <v>1.3032200943363355E-6</v>
      </c>
      <c r="M236" s="60">
        <f t="shared" si="139"/>
        <v>0.1090029764200254</v>
      </c>
      <c r="N236" s="60">
        <f t="shared" si="139"/>
        <v>0.22727235335833421</v>
      </c>
      <c r="O236" s="60">
        <f t="shared" si="139"/>
        <v>1.4015863786480892E-3</v>
      </c>
      <c r="P236" s="60">
        <f t="shared" si="139"/>
        <v>0.13202400909621187</v>
      </c>
      <c r="Q236" s="60">
        <f t="shared" si="139"/>
        <v>0.58374325252685044</v>
      </c>
      <c r="R236" s="60">
        <f t="shared" si="139"/>
        <v>6.2934903261574971E-6</v>
      </c>
      <c r="S236" s="60">
        <f t="shared" si="139"/>
        <v>0.2707343215738488</v>
      </c>
      <c r="T236" s="60">
        <f t="shared" si="139"/>
        <v>0.22512556328558658</v>
      </c>
      <c r="U236" s="62">
        <f t="shared" si="139"/>
        <v>4.6402172314164483E-8</v>
      </c>
      <c r="V236" s="60">
        <f t="shared" si="139"/>
        <v>2.4108152236935129E-2</v>
      </c>
      <c r="W236" s="60">
        <f t="shared" si="139"/>
        <v>0.65216163459424792</v>
      </c>
      <c r="X236" s="60">
        <f t="shared" si="139"/>
        <v>3.1667708888066026E-2</v>
      </c>
      <c r="Y236" s="60">
        <f t="shared" si="139"/>
        <v>1.2466860417478681E-3</v>
      </c>
      <c r="Z236" s="60">
        <f t="shared" si="139"/>
        <v>0.142535671453384</v>
      </c>
      <c r="AA236" s="60">
        <f t="shared" si="139"/>
        <v>7.3877213443691725E-6</v>
      </c>
      <c r="AB236" s="60">
        <f t="shared" si="139"/>
        <v>1.9923409336763398E-3</v>
      </c>
      <c r="AC236" s="60">
        <f t="shared" si="139"/>
        <v>4.6014604420023267E-2</v>
      </c>
      <c r="AD236" s="60">
        <f t="shared" si="139"/>
        <v>0.29534720660880975</v>
      </c>
      <c r="AE236" s="60">
        <f t="shared" si="139"/>
        <v>5.086025410382945E-4</v>
      </c>
      <c r="AF236" s="60">
        <f t="shared" si="139"/>
        <v>1.4861730113087906E-14</v>
      </c>
      <c r="AG236" s="60">
        <f t="shared" si="139"/>
        <v>1.5184864589567772E-14</v>
      </c>
      <c r="AH236" s="60">
        <f t="shared" si="139"/>
        <v>1.043126011093915E-15</v>
      </c>
      <c r="AI236" s="60">
        <f t="shared" si="139"/>
        <v>0.24261904332693296</v>
      </c>
      <c r="AJ236" s="60">
        <f t="shared" si="139"/>
        <v>0.3378491553343187</v>
      </c>
      <c r="AK236" s="60">
        <f t="shared" si="139"/>
        <v>0.39637058549817583</v>
      </c>
      <c r="AL236" s="60">
        <f t="shared" si="139"/>
        <v>0.4996626032396827</v>
      </c>
      <c r="AM236" s="60">
        <f t="shared" si="139"/>
        <v>0.38109450376076226</v>
      </c>
      <c r="AN236" s="60">
        <f t="shared" si="139"/>
        <v>0.60813456261939902</v>
      </c>
      <c r="AO236" s="60">
        <f t="shared" si="139"/>
        <v>0.26130430664831228</v>
      </c>
      <c r="AP236" s="60">
        <f t="shared" si="139"/>
        <v>2.602426708788168E-3</v>
      </c>
      <c r="AQ236" s="60">
        <f t="shared" si="139"/>
        <v>2.8970012491633598E-2</v>
      </c>
      <c r="AR236" s="60">
        <f t="shared" si="139"/>
        <v>8.6476309171570967E-3</v>
      </c>
      <c r="AS236" s="60">
        <f t="shared" si="139"/>
        <v>6.7796193274468758E-2</v>
      </c>
      <c r="AT236" s="60">
        <f t="shared" si="139"/>
        <v>0.19541853571371523</v>
      </c>
      <c r="AU236" s="60">
        <f t="shared" si="139"/>
        <v>3.6782467209008525E-2</v>
      </c>
      <c r="AV236" s="60">
        <f t="shared" si="139"/>
        <v>0.23787094559215627</v>
      </c>
      <c r="AW236" s="60">
        <f t="shared" si="139"/>
        <v>0.24433135657468538</v>
      </c>
      <c r="AX236" s="60">
        <f t="shared" si="139"/>
        <v>6.2972654915753375E-3</v>
      </c>
      <c r="AY236" s="60">
        <f t="shared" si="139"/>
        <v>0.43351464598772205</v>
      </c>
      <c r="AZ236" s="60">
        <f t="shared" si="139"/>
        <v>0.40478769008902815</v>
      </c>
      <c r="BA236" s="60">
        <f t="shared" si="139"/>
        <v>4.0075215804079141E-2</v>
      </c>
      <c r="BB236" s="60">
        <f t="shared" si="139"/>
        <v>3.5521430194004985E-2</v>
      </c>
      <c r="BC236" s="60">
        <f t="shared" si="139"/>
        <v>7.2194606300777725E-3</v>
      </c>
      <c r="BD236" s="60">
        <f t="shared" si="139"/>
        <v>0.12430868904378657</v>
      </c>
      <c r="BE236" s="60">
        <f t="shared" si="139"/>
        <v>6.3088092412402406E-11</v>
      </c>
      <c r="BF236" s="60">
        <f t="shared" si="139"/>
        <v>0.41210937178245777</v>
      </c>
      <c r="BG236" s="60">
        <f t="shared" si="139"/>
        <v>0.61866027681957947</v>
      </c>
      <c r="BH236" s="60">
        <f t="shared" si="139"/>
        <v>0.30757217679816257</v>
      </c>
      <c r="BI236" s="60">
        <f t="shared" si="139"/>
        <v>5.7357496892302899E-2</v>
      </c>
      <c r="BJ236" s="60">
        <f t="shared" si="139"/>
        <v>0.48669697817019208</v>
      </c>
      <c r="BK236" s="60">
        <f t="shared" si="139"/>
        <v>1.2139388513186271E-4</v>
      </c>
      <c r="BL236" s="60">
        <f t="shared" si="139"/>
        <v>0.93284559290639635</v>
      </c>
      <c r="BM236" s="60">
        <f t="shared" si="139"/>
        <v>0.33935386255036759</v>
      </c>
      <c r="BN236" s="60">
        <f t="shared" si="139"/>
        <v>0.99778087294281792</v>
      </c>
      <c r="BO236" s="60">
        <f t="shared" si="139"/>
        <v>0.88058727949439208</v>
      </c>
      <c r="BP236" s="60">
        <f t="shared" si="139"/>
        <v>3.6522995731054415E-3</v>
      </c>
      <c r="BQ236" s="60">
        <f t="shared" ref="BQ236:CO236" si="140">TTEST(BQ4:BQ125,BQ126:BQ231,2,2)</f>
        <v>5.7511565611580724E-2</v>
      </c>
      <c r="BR236" s="60">
        <f t="shared" si="140"/>
        <v>3.6596901368509427E-5</v>
      </c>
      <c r="BS236" s="60">
        <f t="shared" si="140"/>
        <v>1.0985929496593902E-2</v>
      </c>
      <c r="BT236" s="60">
        <f t="shared" si="140"/>
        <v>7.9864765325384779E-3</v>
      </c>
      <c r="BU236" s="60">
        <f t="shared" si="140"/>
        <v>5.8197668288660761E-3</v>
      </c>
      <c r="BV236" s="60">
        <f t="shared" si="140"/>
        <v>0.36632228982485371</v>
      </c>
      <c r="BW236" s="60">
        <f t="shared" si="140"/>
        <v>2.5694209137289391E-3</v>
      </c>
      <c r="BX236" s="60">
        <f t="shared" si="140"/>
        <v>7.2106464583500909E-2</v>
      </c>
      <c r="BY236" s="60">
        <f t="shared" si="140"/>
        <v>9.9190395345149796E-5</v>
      </c>
      <c r="BZ236" s="60">
        <f t="shared" si="140"/>
        <v>5.4758981883464954E-3</v>
      </c>
      <c r="CA236" s="60">
        <f t="shared" si="140"/>
        <v>4.6434072746571881E-3</v>
      </c>
      <c r="CB236" s="60">
        <f t="shared" si="140"/>
        <v>3.9489138908887561E-3</v>
      </c>
      <c r="CC236" s="60">
        <f t="shared" si="140"/>
        <v>3.0430212427500502E-2</v>
      </c>
      <c r="CD236" s="60">
        <f t="shared" si="140"/>
        <v>1.8908082693869004E-2</v>
      </c>
      <c r="CE236" s="60">
        <f t="shared" si="140"/>
        <v>1.3321814457019067E-4</v>
      </c>
      <c r="CF236" s="60">
        <f t="shared" si="140"/>
        <v>4.3003746697447785E-5</v>
      </c>
      <c r="CG236" s="60" t="e">
        <f t="shared" si="140"/>
        <v>#DIV/0!</v>
      </c>
      <c r="CH236" s="60" t="e">
        <f t="shared" si="140"/>
        <v>#DIV/0!</v>
      </c>
      <c r="CI236" s="60">
        <f t="shared" si="140"/>
        <v>0.7705531644684942</v>
      </c>
      <c r="CJ236" s="60">
        <f t="shared" si="140"/>
        <v>0.73205531323676265</v>
      </c>
      <c r="CK236" s="60">
        <f t="shared" si="140"/>
        <v>0.67933672782491217</v>
      </c>
      <c r="CL236" s="60">
        <f t="shared" si="140"/>
        <v>0.91955464911905938</v>
      </c>
      <c r="CM236" s="60">
        <f t="shared" si="140"/>
        <v>1.127759807518364E-2</v>
      </c>
      <c r="CN236" s="60">
        <f t="shared" si="140"/>
        <v>0.10975567012517552</v>
      </c>
      <c r="CO236" s="60">
        <f t="shared" si="140"/>
        <v>1.3036752269849734E-3</v>
      </c>
    </row>
  </sheetData>
  <phoneticPr fontId="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O12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ColWidth="9.1796875" defaultRowHeight="12.5" x14ac:dyDescent="0.25"/>
  <cols>
    <col min="1" max="73" width="9.1796875" style="13"/>
    <col min="74" max="74" width="12.453125" style="13" customWidth="1"/>
    <col min="75" max="75" width="11.81640625" style="13" customWidth="1"/>
    <col min="76" max="76" width="11.26953125" style="13" customWidth="1"/>
    <col min="77" max="77" width="11" style="13" customWidth="1"/>
    <col min="78" max="78" width="10.1796875" style="13" customWidth="1"/>
    <col min="79" max="79" width="12.54296875" style="13" customWidth="1"/>
    <col min="80" max="80" width="11.7265625" style="13" customWidth="1"/>
    <col min="81" max="16384" width="9.1796875" style="13"/>
  </cols>
  <sheetData>
    <row r="1" spans="1:93" ht="13.5" thickBot="1" x14ac:dyDescent="0.35">
      <c r="A1" s="2"/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1</v>
      </c>
      <c r="Q1" s="4"/>
      <c r="R1" s="5" t="s">
        <v>2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6" t="s">
        <v>3</v>
      </c>
      <c r="AG1" s="6"/>
      <c r="AH1" s="6"/>
      <c r="AI1" s="6"/>
      <c r="AJ1" s="7" t="s">
        <v>4</v>
      </c>
      <c r="AK1" s="7"/>
      <c r="AL1" s="7"/>
      <c r="AM1" s="8"/>
      <c r="AN1" s="8"/>
      <c r="AO1" s="7"/>
      <c r="AP1" s="7"/>
      <c r="AQ1" s="7"/>
      <c r="AR1" s="8"/>
      <c r="AS1" s="7"/>
      <c r="AT1" s="8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9" t="s">
        <v>5</v>
      </c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10"/>
      <c r="CL1" s="10"/>
      <c r="CM1" s="11" t="s">
        <v>389</v>
      </c>
      <c r="CN1" s="12"/>
      <c r="CO1" s="12"/>
    </row>
    <row r="2" spans="1:93" ht="13" x14ac:dyDescent="0.3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  <c r="AG2" s="6"/>
      <c r="AH2" s="6"/>
      <c r="AI2" s="6"/>
      <c r="AJ2" s="7"/>
      <c r="AK2" s="7"/>
      <c r="AL2" s="7"/>
      <c r="AM2" s="8"/>
      <c r="AN2" s="8"/>
      <c r="AO2" s="7"/>
      <c r="AP2" s="7"/>
      <c r="AQ2" s="7"/>
      <c r="AR2" s="8"/>
      <c r="AS2" s="7"/>
      <c r="AT2" s="8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14" t="s">
        <v>428</v>
      </c>
      <c r="BI2" s="15"/>
      <c r="BJ2" s="15"/>
      <c r="BK2" s="15"/>
      <c r="BL2" s="15"/>
      <c r="BM2" s="15"/>
      <c r="BN2" s="16"/>
      <c r="BO2" s="15" t="s">
        <v>429</v>
      </c>
      <c r="BP2" s="15"/>
      <c r="BQ2" s="15"/>
      <c r="BR2" s="15"/>
      <c r="BS2" s="15"/>
      <c r="BT2" s="15"/>
      <c r="BU2" s="15"/>
      <c r="BV2" s="14" t="s">
        <v>430</v>
      </c>
      <c r="BW2" s="15"/>
      <c r="BX2" s="15"/>
      <c r="BY2" s="15"/>
      <c r="BZ2" s="15"/>
      <c r="CA2" s="15"/>
      <c r="CB2" s="16"/>
      <c r="CC2" s="14" t="s">
        <v>424</v>
      </c>
      <c r="CD2" s="16"/>
      <c r="CE2" s="14" t="s">
        <v>423</v>
      </c>
      <c r="CF2" s="54" t="s">
        <v>424</v>
      </c>
      <c r="CG2" s="14"/>
      <c r="CH2" s="16"/>
      <c r="CI2" s="17"/>
      <c r="CJ2" s="9"/>
      <c r="CK2" s="10"/>
      <c r="CL2" s="10"/>
      <c r="CM2" s="11"/>
      <c r="CN2" s="12"/>
      <c r="CO2" s="12"/>
    </row>
    <row r="3" spans="1:93" ht="13.5" thickBot="1" x14ac:dyDescent="0.3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18" t="s">
        <v>12</v>
      </c>
      <c r="H3" s="18" t="s">
        <v>13</v>
      </c>
      <c r="I3" s="2" t="s">
        <v>14</v>
      </c>
      <c r="J3" s="18" t="s">
        <v>15</v>
      </c>
      <c r="K3" s="2" t="s">
        <v>16</v>
      </c>
      <c r="L3" s="18" t="s">
        <v>17</v>
      </c>
      <c r="M3" s="18" t="s">
        <v>18</v>
      </c>
      <c r="N3" s="18" t="s">
        <v>19</v>
      </c>
      <c r="O3" s="2" t="s">
        <v>20</v>
      </c>
      <c r="P3" s="2" t="s">
        <v>21</v>
      </c>
      <c r="Q3" s="2" t="s">
        <v>22</v>
      </c>
      <c r="R3" s="2" t="s">
        <v>23</v>
      </c>
      <c r="S3" s="2" t="s">
        <v>24</v>
      </c>
      <c r="T3" s="18" t="s">
        <v>25</v>
      </c>
      <c r="U3" s="2" t="s">
        <v>26</v>
      </c>
      <c r="V3" s="18" t="s">
        <v>27</v>
      </c>
      <c r="W3" s="18" t="s">
        <v>28</v>
      </c>
      <c r="X3" s="2" t="s">
        <v>29</v>
      </c>
      <c r="Y3" s="2" t="s">
        <v>30</v>
      </c>
      <c r="Z3" s="18" t="s">
        <v>31</v>
      </c>
      <c r="AA3" s="2" t="s">
        <v>32</v>
      </c>
      <c r="AB3" s="2" t="s">
        <v>33</v>
      </c>
      <c r="AC3" s="2" t="s">
        <v>34</v>
      </c>
      <c r="AD3" s="18" t="s">
        <v>35</v>
      </c>
      <c r="AE3" s="2" t="s">
        <v>36</v>
      </c>
      <c r="AF3" s="2" t="s">
        <v>37</v>
      </c>
      <c r="AG3" s="2" t="s">
        <v>38</v>
      </c>
      <c r="AH3" s="18" t="s">
        <v>39</v>
      </c>
      <c r="AI3" s="18" t="s">
        <v>405</v>
      </c>
      <c r="AJ3" s="2" t="s">
        <v>406</v>
      </c>
      <c r="AK3" s="2" t="s">
        <v>407</v>
      </c>
      <c r="AL3" s="2" t="s">
        <v>40</v>
      </c>
      <c r="AM3" s="18" t="s">
        <v>41</v>
      </c>
      <c r="AN3" s="18" t="s">
        <v>42</v>
      </c>
      <c r="AO3" s="18" t="s">
        <v>408</v>
      </c>
      <c r="AP3" s="2" t="s">
        <v>43</v>
      </c>
      <c r="AQ3" s="2" t="s">
        <v>44</v>
      </c>
      <c r="AR3" s="18" t="s">
        <v>45</v>
      </c>
      <c r="AS3" s="2" t="s">
        <v>46</v>
      </c>
      <c r="AT3" s="18" t="s">
        <v>47</v>
      </c>
      <c r="AU3" s="2" t="s">
        <v>48</v>
      </c>
      <c r="AV3" s="2" t="s">
        <v>402</v>
      </c>
      <c r="AW3" s="18" t="s">
        <v>403</v>
      </c>
      <c r="AX3" s="18" t="s">
        <v>404</v>
      </c>
      <c r="AY3" s="19" t="s">
        <v>394</v>
      </c>
      <c r="AZ3" s="19" t="s">
        <v>395</v>
      </c>
      <c r="BA3" s="19" t="s">
        <v>397</v>
      </c>
      <c r="BB3" s="19" t="s">
        <v>396</v>
      </c>
      <c r="BC3" s="19" t="s">
        <v>393</v>
      </c>
      <c r="BD3" s="19" t="s">
        <v>401</v>
      </c>
      <c r="BE3" s="19" t="s">
        <v>400</v>
      </c>
      <c r="BF3" s="19" t="s">
        <v>399</v>
      </c>
      <c r="BG3" s="19" t="s">
        <v>398</v>
      </c>
      <c r="BH3" s="20" t="s">
        <v>49</v>
      </c>
      <c r="BI3" s="20" t="s">
        <v>50</v>
      </c>
      <c r="BJ3" s="20" t="s">
        <v>51</v>
      </c>
      <c r="BK3" s="20" t="s">
        <v>52</v>
      </c>
      <c r="BL3" s="20" t="s">
        <v>415</v>
      </c>
      <c r="BM3" s="21" t="s">
        <v>410</v>
      </c>
      <c r="BN3" s="22" t="s">
        <v>409</v>
      </c>
      <c r="BO3" s="20" t="s">
        <v>49</v>
      </c>
      <c r="BP3" s="20" t="s">
        <v>50</v>
      </c>
      <c r="BQ3" s="20" t="s">
        <v>51</v>
      </c>
      <c r="BR3" s="20" t="s">
        <v>52</v>
      </c>
      <c r="BS3" s="20" t="s">
        <v>415</v>
      </c>
      <c r="BT3" s="21" t="s">
        <v>410</v>
      </c>
      <c r="BU3" s="22" t="s">
        <v>409</v>
      </c>
      <c r="BV3" s="23" t="s">
        <v>416</v>
      </c>
      <c r="BW3" s="24" t="s">
        <v>417</v>
      </c>
      <c r="BX3" s="24" t="s">
        <v>418</v>
      </c>
      <c r="BY3" s="24" t="s">
        <v>419</v>
      </c>
      <c r="BZ3" s="24" t="s">
        <v>420</v>
      </c>
      <c r="CA3" s="24" t="s">
        <v>421</v>
      </c>
      <c r="CB3" s="25" t="s">
        <v>422</v>
      </c>
      <c r="CC3" s="26" t="s">
        <v>411</v>
      </c>
      <c r="CD3" s="27" t="s">
        <v>412</v>
      </c>
      <c r="CE3" s="26" t="s">
        <v>426</v>
      </c>
      <c r="CF3" s="26" t="s">
        <v>425</v>
      </c>
      <c r="CG3" s="26" t="s">
        <v>53</v>
      </c>
      <c r="CH3" s="27" t="s">
        <v>54</v>
      </c>
      <c r="CI3" s="28" t="s">
        <v>427</v>
      </c>
      <c r="CJ3" s="29" t="s">
        <v>413</v>
      </c>
      <c r="CK3" s="29" t="s">
        <v>414</v>
      </c>
      <c r="CL3" s="29" t="s">
        <v>431</v>
      </c>
      <c r="CM3" s="29" t="s">
        <v>390</v>
      </c>
      <c r="CN3" s="29" t="s">
        <v>391</v>
      </c>
      <c r="CO3" s="29" t="s">
        <v>392</v>
      </c>
    </row>
    <row r="4" spans="1:93" x14ac:dyDescent="0.25">
      <c r="A4" s="13" t="s">
        <v>56</v>
      </c>
      <c r="B4" s="13">
        <v>0</v>
      </c>
      <c r="C4" s="30" t="s">
        <v>57</v>
      </c>
      <c r="D4" s="31">
        <v>11.95</v>
      </c>
      <c r="E4" s="31">
        <v>166</v>
      </c>
      <c r="F4" s="31">
        <v>76.400000000000006</v>
      </c>
      <c r="G4" s="31">
        <f t="shared" ref="G4:G67" si="0">F4/((E4/100)*(E4/100))</f>
        <v>27.725359268398901</v>
      </c>
      <c r="H4" s="32">
        <v>2</v>
      </c>
      <c r="I4" s="31">
        <v>93</v>
      </c>
      <c r="J4" s="32">
        <v>2</v>
      </c>
      <c r="K4" s="31">
        <v>101.5</v>
      </c>
      <c r="L4" s="33">
        <f t="shared" ref="L4:L67" si="1">I4/K4</f>
        <v>0.91625615763546797</v>
      </c>
      <c r="M4" s="33">
        <f t="shared" ref="M4:M67" si="2">(I4/E4)</f>
        <v>0.56024096385542166</v>
      </c>
      <c r="N4" s="32">
        <v>1</v>
      </c>
      <c r="O4" s="31">
        <v>37.1</v>
      </c>
      <c r="P4" s="32">
        <v>2</v>
      </c>
      <c r="Q4" s="32">
        <v>2</v>
      </c>
      <c r="R4" s="13">
        <v>127</v>
      </c>
      <c r="S4" s="13">
        <v>75</v>
      </c>
      <c r="T4" s="32">
        <f>S4+(0.333*(R4-S4))</f>
        <v>92.316000000000003</v>
      </c>
      <c r="U4" s="13">
        <f t="shared" ref="U4:U61" si="3">R4-S4</f>
        <v>52</v>
      </c>
      <c r="V4" s="13">
        <v>1</v>
      </c>
      <c r="W4" s="13">
        <v>2</v>
      </c>
      <c r="X4" s="13">
        <v>118</v>
      </c>
      <c r="Y4" s="13">
        <v>69</v>
      </c>
      <c r="Z4" s="32">
        <f>(Y4+(0.333*(X4-Y4)))</f>
        <v>85.317000000000007</v>
      </c>
      <c r="AA4" s="13">
        <f t="shared" ref="AA4:AA61" si="4">X4-Y4</f>
        <v>49</v>
      </c>
      <c r="AB4" s="13">
        <v>112</v>
      </c>
      <c r="AC4" s="13">
        <v>68</v>
      </c>
      <c r="AD4" s="32">
        <f t="shared" ref="AD4:AD9" si="5">AC4+(0.333*(AB4-AC4))</f>
        <v>82.652000000000001</v>
      </c>
      <c r="AE4" s="13">
        <f t="shared" ref="AE4:AE9" si="6">AB4-AC4</f>
        <v>44</v>
      </c>
      <c r="AF4" s="13">
        <v>3.7</v>
      </c>
      <c r="AG4" s="13">
        <v>23</v>
      </c>
      <c r="AI4" s="31">
        <f>47.438+(AG4*0.142)+(B4*5.134)-(F4*0.197)</f>
        <v>35.653199999999998</v>
      </c>
      <c r="AJ4" s="13">
        <v>114.587</v>
      </c>
      <c r="AK4" s="33">
        <f>AJ4/6</f>
        <v>19.097833333333334</v>
      </c>
      <c r="AL4" s="13">
        <v>5.0999999999999996</v>
      </c>
      <c r="AM4" s="13">
        <v>0</v>
      </c>
      <c r="AN4" s="34">
        <v>0</v>
      </c>
      <c r="AO4" s="33">
        <f>(AL4*AK4)/22.5</f>
        <v>4.3288422222222218</v>
      </c>
      <c r="AP4" s="13">
        <v>3.81</v>
      </c>
      <c r="AQ4" s="13">
        <v>0.85</v>
      </c>
      <c r="AR4" s="34">
        <v>0</v>
      </c>
      <c r="AS4" s="1">
        <v>1.2</v>
      </c>
      <c r="AT4" s="1">
        <v>1</v>
      </c>
      <c r="AU4" s="33">
        <v>2.2236363636363641</v>
      </c>
      <c r="AV4" s="13">
        <v>0.4</v>
      </c>
      <c r="AW4" s="31">
        <f>AV4*10</f>
        <v>4</v>
      </c>
      <c r="AX4" s="32">
        <v>2</v>
      </c>
      <c r="AY4" s="32">
        <v>139.6</v>
      </c>
      <c r="AZ4" s="31">
        <v>4.5199999999999996</v>
      </c>
      <c r="BA4" s="32">
        <v>57.42</v>
      </c>
      <c r="BB4" s="31">
        <v>3.72</v>
      </c>
      <c r="BC4" s="32">
        <v>71.040000000000006</v>
      </c>
      <c r="BD4" s="32">
        <v>45.48</v>
      </c>
      <c r="BE4" s="32">
        <v>272.86</v>
      </c>
      <c r="BF4" s="32">
        <v>47.46</v>
      </c>
      <c r="BG4" s="32">
        <v>5.63</v>
      </c>
      <c r="BH4" s="32">
        <v>105</v>
      </c>
      <c r="BI4" s="32">
        <v>76</v>
      </c>
      <c r="BJ4" s="32">
        <v>91</v>
      </c>
      <c r="BK4" s="32">
        <v>29</v>
      </c>
      <c r="BL4" s="32">
        <v>-2</v>
      </c>
      <c r="BM4" s="32">
        <v>-3.5</v>
      </c>
      <c r="BN4" s="32">
        <v>-1</v>
      </c>
      <c r="BO4" s="32">
        <v>97</v>
      </c>
      <c r="BP4" s="32">
        <v>70</v>
      </c>
      <c r="BQ4" s="32">
        <v>82.5</v>
      </c>
      <c r="BR4" s="32">
        <v>27</v>
      </c>
      <c r="BS4" s="32">
        <v>-1.5</v>
      </c>
      <c r="BT4" s="32">
        <v>-5</v>
      </c>
      <c r="BU4" s="32">
        <v>-0.5</v>
      </c>
      <c r="BV4" s="32">
        <v>104</v>
      </c>
      <c r="BW4" s="32">
        <v>70</v>
      </c>
      <c r="BX4" s="32">
        <v>83</v>
      </c>
      <c r="BY4" s="32">
        <v>34</v>
      </c>
      <c r="BZ4" s="32">
        <v>-1</v>
      </c>
      <c r="CA4" s="32">
        <v>-3.5</v>
      </c>
      <c r="CB4" s="32">
        <v>-0.5</v>
      </c>
      <c r="CC4" s="31">
        <v>5.9</v>
      </c>
      <c r="CD4" s="31">
        <v>4.5</v>
      </c>
      <c r="CE4" s="56">
        <v>29</v>
      </c>
      <c r="CF4" s="32">
        <v>27</v>
      </c>
      <c r="CG4" s="32"/>
      <c r="CH4" s="32"/>
      <c r="CI4" s="32">
        <v>141</v>
      </c>
      <c r="CJ4" s="56">
        <v>73</v>
      </c>
      <c r="CK4" s="32">
        <v>70</v>
      </c>
      <c r="CL4" s="32">
        <v>171</v>
      </c>
      <c r="CM4" s="35">
        <v>7.5270000000000001</v>
      </c>
      <c r="CN4" s="35">
        <v>4.0860000000000003</v>
      </c>
      <c r="CO4" s="36">
        <v>86.521000000000001</v>
      </c>
    </row>
    <row r="5" spans="1:93" x14ac:dyDescent="0.25">
      <c r="A5" s="13" t="s">
        <v>58</v>
      </c>
      <c r="B5" s="13">
        <v>0</v>
      </c>
      <c r="C5" s="30" t="s">
        <v>59</v>
      </c>
      <c r="D5" s="31">
        <v>12.16</v>
      </c>
      <c r="E5" s="31">
        <v>165</v>
      </c>
      <c r="F5" s="31">
        <v>42.8</v>
      </c>
      <c r="G5" s="31">
        <f t="shared" si="0"/>
        <v>15.720844811753903</v>
      </c>
      <c r="H5" s="32">
        <v>0</v>
      </c>
      <c r="I5" s="31">
        <v>63</v>
      </c>
      <c r="J5" s="32">
        <v>0</v>
      </c>
      <c r="K5" s="31">
        <v>82</v>
      </c>
      <c r="L5" s="33">
        <f t="shared" si="1"/>
        <v>0.76829268292682928</v>
      </c>
      <c r="M5" s="33">
        <f t="shared" si="2"/>
        <v>0.38181818181818183</v>
      </c>
      <c r="N5" s="32">
        <v>0</v>
      </c>
      <c r="O5" s="31">
        <v>9.5</v>
      </c>
      <c r="P5" s="32">
        <v>4</v>
      </c>
      <c r="Q5" s="32">
        <v>2</v>
      </c>
      <c r="R5" s="13">
        <v>110</v>
      </c>
      <c r="S5" s="13">
        <v>64</v>
      </c>
      <c r="T5" s="32">
        <f t="shared" ref="T5:T61" si="7">S5+(0.333*(R5-S5))</f>
        <v>79.317999999999998</v>
      </c>
      <c r="U5" s="13">
        <f t="shared" si="3"/>
        <v>46</v>
      </c>
      <c r="V5" s="13">
        <v>0</v>
      </c>
      <c r="W5" s="13">
        <v>0</v>
      </c>
      <c r="X5" s="13">
        <v>127</v>
      </c>
      <c r="Y5" s="13">
        <v>62</v>
      </c>
      <c r="Z5" s="32">
        <f t="shared" ref="Z5:Z61" si="8">(Y5+(0.333*(X5-Y5)))</f>
        <v>83.644999999999996</v>
      </c>
      <c r="AA5" s="13">
        <f t="shared" si="4"/>
        <v>65</v>
      </c>
      <c r="AB5" s="13">
        <v>129</v>
      </c>
      <c r="AC5" s="13">
        <v>78</v>
      </c>
      <c r="AD5" s="32">
        <f t="shared" si="5"/>
        <v>94.983000000000004</v>
      </c>
      <c r="AE5" s="13">
        <f t="shared" si="6"/>
        <v>51</v>
      </c>
      <c r="AF5" s="13">
        <v>8.6</v>
      </c>
      <c r="AG5" s="13">
        <v>67</v>
      </c>
      <c r="AH5" s="13">
        <v>41.8</v>
      </c>
      <c r="AI5" s="31">
        <f t="shared" ref="AI5:AI59" si="9">47.438+(AG5*0.142)+(B5*5.134)-(F5*0.197)</f>
        <v>48.520399999999995</v>
      </c>
      <c r="AJ5" s="13">
        <v>21.608000000000001</v>
      </c>
      <c r="AK5" s="33">
        <f t="shared" ref="AK5:AK60" si="10">AJ5/6</f>
        <v>3.6013333333333333</v>
      </c>
      <c r="AL5" s="13">
        <v>4.7</v>
      </c>
      <c r="AM5" s="13">
        <v>0</v>
      </c>
      <c r="AN5" s="34">
        <v>0</v>
      </c>
      <c r="AO5" s="33">
        <f t="shared" ref="AO5:AO60" si="11">(AL5*AK5)/22.5</f>
        <v>0.75227851851851857</v>
      </c>
      <c r="AP5" s="13">
        <v>3.72</v>
      </c>
      <c r="AQ5" s="13">
        <v>0.53</v>
      </c>
      <c r="AR5" s="34">
        <v>0</v>
      </c>
      <c r="AS5" s="1">
        <v>1.73</v>
      </c>
      <c r="AT5" s="1">
        <v>0</v>
      </c>
      <c r="AU5" s="33">
        <v>1.7490909090909093</v>
      </c>
      <c r="AV5" s="13">
        <v>0.1</v>
      </c>
      <c r="AW5" s="31">
        <f>AV5*10</f>
        <v>1</v>
      </c>
      <c r="AX5" s="32">
        <v>1</v>
      </c>
      <c r="AY5" s="32">
        <v>140.94</v>
      </c>
      <c r="AZ5" s="31">
        <v>5.14</v>
      </c>
      <c r="BA5" s="32">
        <v>46.55</v>
      </c>
      <c r="BB5" s="31">
        <v>5.56</v>
      </c>
      <c r="BC5" s="32">
        <v>76.180000000000007</v>
      </c>
      <c r="BD5" s="32">
        <v>43.31</v>
      </c>
      <c r="BE5" s="32">
        <v>309.18</v>
      </c>
      <c r="BF5" s="32">
        <v>27.12</v>
      </c>
      <c r="BG5" s="32">
        <v>8.0299999999999994</v>
      </c>
      <c r="BH5" s="32">
        <v>90</v>
      </c>
      <c r="BI5" s="32">
        <v>64</v>
      </c>
      <c r="BJ5" s="32">
        <v>76</v>
      </c>
      <c r="BK5" s="32">
        <v>26</v>
      </c>
      <c r="BL5" s="32">
        <v>-14</v>
      </c>
      <c r="BM5" s="32">
        <v>-14</v>
      </c>
      <c r="BN5" s="32">
        <v>-3.5</v>
      </c>
      <c r="BO5" s="32">
        <v>100</v>
      </c>
      <c r="BP5" s="32">
        <v>63</v>
      </c>
      <c r="BQ5" s="32">
        <v>81.5</v>
      </c>
      <c r="BR5" s="32">
        <v>37</v>
      </c>
      <c r="BS5" s="32">
        <v>0</v>
      </c>
      <c r="BT5" s="32">
        <v>-4.5</v>
      </c>
      <c r="BU5" s="32">
        <v>0</v>
      </c>
      <c r="BV5" s="32">
        <v>108</v>
      </c>
      <c r="BW5" s="32">
        <v>63</v>
      </c>
      <c r="BX5" s="32">
        <v>82</v>
      </c>
      <c r="BY5" s="32">
        <v>45</v>
      </c>
      <c r="BZ5" s="32">
        <v>-2.5</v>
      </c>
      <c r="CA5" s="32">
        <v>-9.5</v>
      </c>
      <c r="CB5" s="32">
        <v>-1</v>
      </c>
      <c r="CC5" s="31">
        <v>7.7</v>
      </c>
      <c r="CD5" s="31">
        <v>5.6</v>
      </c>
      <c r="CE5" s="56">
        <v>26</v>
      </c>
      <c r="CF5" s="32">
        <v>38</v>
      </c>
      <c r="CG5" s="32"/>
      <c r="CH5" s="32"/>
      <c r="CI5" s="32">
        <v>128.5</v>
      </c>
      <c r="CJ5" s="56">
        <v>75</v>
      </c>
      <c r="CK5" s="32">
        <v>61</v>
      </c>
      <c r="CL5" s="32">
        <v>165.5</v>
      </c>
      <c r="CM5" s="35">
        <v>7.5289999999999999</v>
      </c>
      <c r="CN5" s="35">
        <v>5.23</v>
      </c>
      <c r="CO5" s="36">
        <v>91.817999999999998</v>
      </c>
    </row>
    <row r="6" spans="1:93" x14ac:dyDescent="0.25">
      <c r="A6" s="13" t="s">
        <v>60</v>
      </c>
      <c r="B6" s="13">
        <v>0</v>
      </c>
      <c r="C6" s="30" t="s">
        <v>61</v>
      </c>
      <c r="D6" s="31">
        <v>11.58</v>
      </c>
      <c r="E6" s="31">
        <v>151.4</v>
      </c>
      <c r="F6" s="31">
        <v>49.1</v>
      </c>
      <c r="G6" s="31">
        <f t="shared" si="0"/>
        <v>21.420506797848002</v>
      </c>
      <c r="H6" s="32">
        <v>1</v>
      </c>
      <c r="I6" s="31">
        <v>74.5</v>
      </c>
      <c r="J6" s="32">
        <v>2</v>
      </c>
      <c r="K6" s="31">
        <v>86</v>
      </c>
      <c r="L6" s="33">
        <f t="shared" si="1"/>
        <v>0.86627906976744184</v>
      </c>
      <c r="M6" s="33">
        <f t="shared" si="2"/>
        <v>0.49207397622192867</v>
      </c>
      <c r="N6" s="32">
        <v>0</v>
      </c>
      <c r="O6" s="31">
        <v>20</v>
      </c>
      <c r="P6" s="32">
        <v>1</v>
      </c>
      <c r="Q6" s="32">
        <v>2</v>
      </c>
      <c r="R6" s="13">
        <v>112</v>
      </c>
      <c r="S6" s="13">
        <v>72</v>
      </c>
      <c r="T6" s="32">
        <f t="shared" si="7"/>
        <v>85.32</v>
      </c>
      <c r="U6" s="13">
        <f t="shared" si="3"/>
        <v>40</v>
      </c>
      <c r="V6" s="13">
        <v>0</v>
      </c>
      <c r="W6" s="13">
        <v>1</v>
      </c>
      <c r="X6" s="13">
        <v>109</v>
      </c>
      <c r="Y6" s="13">
        <v>66</v>
      </c>
      <c r="Z6" s="32">
        <f t="shared" si="8"/>
        <v>80.319000000000003</v>
      </c>
      <c r="AA6" s="13">
        <f t="shared" si="4"/>
        <v>43</v>
      </c>
      <c r="AB6" s="13">
        <v>107</v>
      </c>
      <c r="AC6" s="13">
        <v>80</v>
      </c>
      <c r="AD6" s="32">
        <f t="shared" si="5"/>
        <v>88.991</v>
      </c>
      <c r="AE6" s="13">
        <f t="shared" si="6"/>
        <v>27</v>
      </c>
      <c r="AF6" s="13">
        <v>6.6</v>
      </c>
      <c r="AG6" s="13">
        <v>47</v>
      </c>
      <c r="AH6" s="13">
        <v>35</v>
      </c>
      <c r="AI6" s="31">
        <f t="shared" si="9"/>
        <v>44.439300000000003</v>
      </c>
      <c r="AJ6" s="13">
        <v>33.280999999999999</v>
      </c>
      <c r="AK6" s="33">
        <f t="shared" si="10"/>
        <v>5.5468333333333328</v>
      </c>
      <c r="AL6" s="13">
        <v>4.2</v>
      </c>
      <c r="AM6" s="13">
        <v>0</v>
      </c>
      <c r="AN6" s="34">
        <v>0</v>
      </c>
      <c r="AO6" s="33">
        <f t="shared" si="11"/>
        <v>1.0354088888888888</v>
      </c>
      <c r="AP6" s="13">
        <v>4.8600000000000003</v>
      </c>
      <c r="AQ6" s="13">
        <v>0.83</v>
      </c>
      <c r="AR6" s="34">
        <v>0</v>
      </c>
      <c r="AS6" s="1">
        <v>1.85</v>
      </c>
      <c r="AT6" s="1">
        <v>0</v>
      </c>
      <c r="AU6" s="33">
        <v>2.6327272727272728</v>
      </c>
      <c r="AV6" s="13" t="s">
        <v>62</v>
      </c>
      <c r="AW6" s="13" t="s">
        <v>62</v>
      </c>
      <c r="AX6" s="32">
        <v>0</v>
      </c>
      <c r="AY6" s="32">
        <v>138.71</v>
      </c>
      <c r="AZ6" s="31">
        <v>4.74</v>
      </c>
      <c r="BA6" s="32">
        <v>59.41</v>
      </c>
      <c r="BB6" s="31">
        <v>3.25</v>
      </c>
      <c r="BC6" s="32">
        <v>82.19</v>
      </c>
      <c r="BD6" s="32">
        <v>48.55</v>
      </c>
      <c r="BE6" s="32">
        <v>319.12</v>
      </c>
      <c r="BF6" s="32">
        <v>22.16</v>
      </c>
      <c r="BG6" s="32">
        <v>6.36</v>
      </c>
      <c r="BH6" s="32">
        <v>95</v>
      </c>
      <c r="BI6" s="32">
        <v>73</v>
      </c>
      <c r="BJ6" s="32">
        <v>84</v>
      </c>
      <c r="BK6" s="32">
        <v>23</v>
      </c>
      <c r="BL6" s="32">
        <v>-9</v>
      </c>
      <c r="BM6" s="32">
        <v>-9</v>
      </c>
      <c r="BN6" s="32">
        <v>-2</v>
      </c>
      <c r="BO6" s="32">
        <v>95</v>
      </c>
      <c r="BP6" s="32">
        <v>67</v>
      </c>
      <c r="BQ6" s="32">
        <v>81</v>
      </c>
      <c r="BR6" s="32">
        <v>28</v>
      </c>
      <c r="BS6" s="32">
        <v>11.5</v>
      </c>
      <c r="BT6" s="32">
        <v>5.5</v>
      </c>
      <c r="BU6" s="32">
        <v>3.5</v>
      </c>
      <c r="BV6" s="32">
        <v>97</v>
      </c>
      <c r="BW6" s="32">
        <v>67</v>
      </c>
      <c r="BX6" s="32">
        <v>82</v>
      </c>
      <c r="BY6" s="32">
        <v>30</v>
      </c>
      <c r="BZ6" s="32">
        <v>18</v>
      </c>
      <c r="CA6" s="32">
        <v>14</v>
      </c>
      <c r="CB6" s="32">
        <v>5</v>
      </c>
      <c r="CC6" s="31">
        <v>7.9</v>
      </c>
      <c r="CD6" s="31">
        <v>3.9</v>
      </c>
      <c r="CE6" s="56">
        <v>22</v>
      </c>
      <c r="CF6" s="32">
        <v>23.5</v>
      </c>
      <c r="CG6" s="32"/>
      <c r="CH6" s="32"/>
      <c r="CI6" s="32">
        <v>141</v>
      </c>
      <c r="CJ6" s="56">
        <v>75</v>
      </c>
      <c r="CK6" s="32">
        <v>67</v>
      </c>
      <c r="CL6" s="32">
        <v>159</v>
      </c>
      <c r="CM6" s="35">
        <v>4.7519999999999998</v>
      </c>
      <c r="CN6" s="35">
        <v>3.33</v>
      </c>
      <c r="CO6" s="36">
        <v>55.261000000000003</v>
      </c>
    </row>
    <row r="7" spans="1:93" x14ac:dyDescent="0.25">
      <c r="A7" s="13" t="s">
        <v>63</v>
      </c>
      <c r="B7" s="13">
        <v>0</v>
      </c>
      <c r="C7" s="30" t="s">
        <v>64</v>
      </c>
      <c r="D7" s="31">
        <v>11.56</v>
      </c>
      <c r="E7" s="31">
        <v>143.80000000000001</v>
      </c>
      <c r="F7" s="31">
        <v>40.9</v>
      </c>
      <c r="G7" s="31">
        <f t="shared" si="0"/>
        <v>19.779054899692621</v>
      </c>
      <c r="H7" s="32">
        <v>0</v>
      </c>
      <c r="I7" s="31">
        <v>76</v>
      </c>
      <c r="J7" s="32">
        <v>2</v>
      </c>
      <c r="K7" s="31">
        <v>87</v>
      </c>
      <c r="L7" s="33">
        <f t="shared" si="1"/>
        <v>0.87356321839080464</v>
      </c>
      <c r="M7" s="33">
        <f t="shared" si="2"/>
        <v>0.52851182197496516</v>
      </c>
      <c r="N7" s="32">
        <v>1</v>
      </c>
      <c r="O7" s="31">
        <v>20</v>
      </c>
      <c r="P7" s="32">
        <v>3</v>
      </c>
      <c r="Q7" s="32">
        <v>2</v>
      </c>
      <c r="R7" s="13">
        <v>117</v>
      </c>
      <c r="S7" s="13">
        <v>71</v>
      </c>
      <c r="T7" s="32">
        <f t="shared" si="7"/>
        <v>86.317999999999998</v>
      </c>
      <c r="U7" s="13">
        <f t="shared" si="3"/>
        <v>46</v>
      </c>
      <c r="V7" s="13">
        <v>0</v>
      </c>
      <c r="W7" s="13">
        <v>1</v>
      </c>
      <c r="X7" s="13">
        <v>108</v>
      </c>
      <c r="Y7" s="13">
        <v>66</v>
      </c>
      <c r="Z7" s="32">
        <f t="shared" si="8"/>
        <v>79.986000000000004</v>
      </c>
      <c r="AA7" s="13">
        <f t="shared" si="4"/>
        <v>42</v>
      </c>
      <c r="AB7" s="13">
        <v>98</v>
      </c>
      <c r="AC7" s="13">
        <v>65</v>
      </c>
      <c r="AD7" s="32">
        <f t="shared" si="5"/>
        <v>75.989000000000004</v>
      </c>
      <c r="AE7" s="13">
        <f t="shared" si="6"/>
        <v>33</v>
      </c>
      <c r="AF7" s="13">
        <v>8.6</v>
      </c>
      <c r="AG7" s="13">
        <v>67</v>
      </c>
      <c r="AH7" s="13">
        <v>41.8</v>
      </c>
      <c r="AI7" s="31">
        <f t="shared" si="9"/>
        <v>48.8947</v>
      </c>
      <c r="AJ7" s="13">
        <v>35.790999999999997</v>
      </c>
      <c r="AK7" s="33">
        <f t="shared" si="10"/>
        <v>5.9651666666666658</v>
      </c>
      <c r="AL7" s="13">
        <v>5.4</v>
      </c>
      <c r="AM7" s="13">
        <v>0</v>
      </c>
      <c r="AN7" s="34">
        <v>0</v>
      </c>
      <c r="AO7" s="33">
        <f t="shared" si="11"/>
        <v>1.43164</v>
      </c>
      <c r="AP7" s="13">
        <v>3.01</v>
      </c>
      <c r="AQ7" s="13">
        <v>0.31</v>
      </c>
      <c r="AR7" s="34">
        <v>0</v>
      </c>
      <c r="AS7" s="1">
        <v>1.73</v>
      </c>
      <c r="AT7" s="1">
        <v>0</v>
      </c>
      <c r="AU7" s="33">
        <v>1.1390909090909089</v>
      </c>
      <c r="AV7" s="13">
        <v>0.9</v>
      </c>
      <c r="AW7" s="31">
        <f>AV7*10</f>
        <v>9</v>
      </c>
      <c r="AX7" s="32">
        <v>2</v>
      </c>
      <c r="AY7" s="32">
        <v>138.79</v>
      </c>
      <c r="AZ7" s="31">
        <v>4.7699999999999996</v>
      </c>
      <c r="BA7" s="32">
        <v>55.92</v>
      </c>
      <c r="BB7" s="31">
        <v>3.83</v>
      </c>
      <c r="BC7" s="32">
        <v>74.17</v>
      </c>
      <c r="BD7" s="32">
        <v>43.88</v>
      </c>
      <c r="BE7" s="32">
        <v>284.23</v>
      </c>
      <c r="BF7" s="32">
        <v>29.95</v>
      </c>
      <c r="BG7" s="32">
        <v>8.3800000000000008</v>
      </c>
      <c r="BH7" s="32">
        <v>97</v>
      </c>
      <c r="BI7" s="32">
        <v>71</v>
      </c>
      <c r="BJ7" s="32">
        <v>82</v>
      </c>
      <c r="BK7" s="32">
        <v>26</v>
      </c>
      <c r="BL7" s="32">
        <v>-24.5</v>
      </c>
      <c r="BM7" s="32">
        <v>-18.5</v>
      </c>
      <c r="BN7" s="36">
        <v>-6.5</v>
      </c>
      <c r="BO7" s="36">
        <v>89.5</v>
      </c>
      <c r="BP7" s="36">
        <v>66.5</v>
      </c>
      <c r="BQ7" s="36">
        <v>76</v>
      </c>
      <c r="BR7" s="36">
        <v>23</v>
      </c>
      <c r="BS7" s="36">
        <v>-11.5</v>
      </c>
      <c r="BT7" s="36">
        <v>-10.5</v>
      </c>
      <c r="BU7" s="36">
        <v>-2.5</v>
      </c>
      <c r="BV7" s="36">
        <v>93</v>
      </c>
      <c r="BW7" s="36">
        <v>67</v>
      </c>
      <c r="BX7" s="36">
        <v>78</v>
      </c>
      <c r="BY7" s="36">
        <v>26</v>
      </c>
      <c r="BZ7" s="36">
        <v>15.5</v>
      </c>
      <c r="CA7" s="36">
        <v>14.5</v>
      </c>
      <c r="CB7" s="36">
        <v>3.5</v>
      </c>
      <c r="CC7" s="31">
        <v>7.3</v>
      </c>
      <c r="CD7" s="31">
        <v>4.5</v>
      </c>
      <c r="CE7" s="56">
        <v>26</v>
      </c>
      <c r="CF7" s="32">
        <v>21</v>
      </c>
      <c r="CG7" s="32"/>
      <c r="CH7" s="32"/>
      <c r="CI7" s="32">
        <v>140.5</v>
      </c>
      <c r="CJ7" s="56">
        <v>87.5</v>
      </c>
      <c r="CK7" s="32">
        <v>73.5</v>
      </c>
      <c r="CL7" s="32">
        <v>116</v>
      </c>
      <c r="CM7" s="35">
        <v>6.22</v>
      </c>
      <c r="CN7" s="35">
        <v>4.8659999999999997</v>
      </c>
      <c r="CO7" s="36">
        <v>69.106999999999999</v>
      </c>
    </row>
    <row r="8" spans="1:93" x14ac:dyDescent="0.25">
      <c r="A8" s="13" t="s">
        <v>65</v>
      </c>
      <c r="B8" s="13">
        <v>0</v>
      </c>
      <c r="C8" s="30" t="s">
        <v>66</v>
      </c>
      <c r="D8" s="31">
        <v>11.67</v>
      </c>
      <c r="E8" s="31">
        <v>151</v>
      </c>
      <c r="F8" s="31">
        <v>36.4</v>
      </c>
      <c r="G8" s="31">
        <f t="shared" si="0"/>
        <v>15.964212095960702</v>
      </c>
      <c r="H8" s="32">
        <v>0</v>
      </c>
      <c r="I8" s="31">
        <v>60.4</v>
      </c>
      <c r="J8" s="32">
        <v>0</v>
      </c>
      <c r="K8" s="31">
        <v>71.599999999999994</v>
      </c>
      <c r="L8" s="33">
        <f t="shared" si="1"/>
        <v>0.84357541899441346</v>
      </c>
      <c r="M8" s="33">
        <f t="shared" si="2"/>
        <v>0.39999999999999997</v>
      </c>
      <c r="N8" s="32">
        <v>0</v>
      </c>
      <c r="O8" s="31">
        <v>8.9</v>
      </c>
      <c r="P8" s="32">
        <v>4</v>
      </c>
      <c r="Q8" s="32">
        <v>3</v>
      </c>
      <c r="R8" s="13">
        <v>95</v>
      </c>
      <c r="S8" s="13">
        <v>61</v>
      </c>
      <c r="T8" s="32">
        <f t="shared" si="7"/>
        <v>72.322000000000003</v>
      </c>
      <c r="U8" s="13">
        <f t="shared" si="3"/>
        <v>34</v>
      </c>
      <c r="V8" s="13">
        <v>0</v>
      </c>
      <c r="W8" s="13">
        <v>0</v>
      </c>
      <c r="X8" s="13">
        <v>95</v>
      </c>
      <c r="Y8" s="13">
        <v>54</v>
      </c>
      <c r="Z8" s="32">
        <f t="shared" si="8"/>
        <v>67.653000000000006</v>
      </c>
      <c r="AA8" s="13">
        <f t="shared" si="4"/>
        <v>41</v>
      </c>
      <c r="AB8" s="13">
        <v>96</v>
      </c>
      <c r="AC8" s="13">
        <v>64</v>
      </c>
      <c r="AD8" s="32">
        <f t="shared" si="5"/>
        <v>74.656000000000006</v>
      </c>
      <c r="AE8" s="13">
        <f t="shared" si="6"/>
        <v>32</v>
      </c>
      <c r="AF8" s="13">
        <v>9</v>
      </c>
      <c r="AG8" s="13">
        <v>72</v>
      </c>
      <c r="AH8" s="13">
        <v>43.3</v>
      </c>
      <c r="AI8" s="31">
        <f t="shared" si="9"/>
        <v>50.491199999999999</v>
      </c>
      <c r="AJ8" s="13">
        <v>15.122</v>
      </c>
      <c r="AK8" s="33">
        <f t="shared" si="10"/>
        <v>2.5203333333333333</v>
      </c>
      <c r="AL8" s="13">
        <v>4.3</v>
      </c>
      <c r="AM8" s="13">
        <v>0</v>
      </c>
      <c r="AN8" s="34">
        <v>0</v>
      </c>
      <c r="AO8" s="33">
        <f t="shared" si="11"/>
        <v>0.48166370370370371</v>
      </c>
      <c r="AP8" s="13">
        <v>4.8</v>
      </c>
      <c r="AQ8" s="13">
        <v>0.4</v>
      </c>
      <c r="AR8" s="34">
        <v>0</v>
      </c>
      <c r="AS8" s="1">
        <v>1.66</v>
      </c>
      <c r="AT8" s="1">
        <v>0</v>
      </c>
      <c r="AU8" s="33">
        <v>2.958181818181818</v>
      </c>
      <c r="AV8" s="13" t="s">
        <v>62</v>
      </c>
      <c r="AW8" s="13" t="s">
        <v>62</v>
      </c>
      <c r="AX8" s="32">
        <v>0</v>
      </c>
      <c r="AY8" s="32">
        <v>138.16</v>
      </c>
      <c r="AZ8" s="31">
        <v>4.45</v>
      </c>
      <c r="BA8" s="32">
        <v>53.64</v>
      </c>
      <c r="BB8" s="31">
        <v>6.75</v>
      </c>
      <c r="BC8" s="32">
        <v>69.75</v>
      </c>
      <c r="BD8" s="32">
        <v>42.09</v>
      </c>
      <c r="BE8" s="32">
        <v>170.99</v>
      </c>
      <c r="BF8" s="32">
        <v>14.56</v>
      </c>
      <c r="BG8" s="32">
        <v>7.65</v>
      </c>
      <c r="BH8" s="32">
        <v>81</v>
      </c>
      <c r="BI8" s="32">
        <v>62</v>
      </c>
      <c r="BJ8" s="32">
        <v>71</v>
      </c>
      <c r="BK8" s="32">
        <v>19</v>
      </c>
      <c r="BL8" s="32">
        <v>-14.5</v>
      </c>
      <c r="BM8" s="32">
        <v>10.5</v>
      </c>
      <c r="BN8" s="36">
        <v>-3</v>
      </c>
      <c r="BO8" s="36">
        <v>79</v>
      </c>
      <c r="BP8" s="36">
        <v>55</v>
      </c>
      <c r="BQ8" s="36">
        <v>66.5</v>
      </c>
      <c r="BR8" s="36">
        <v>24</v>
      </c>
      <c r="BS8" s="36">
        <v>-11.5</v>
      </c>
      <c r="BT8" s="36">
        <v>-14.5</v>
      </c>
      <c r="BU8" s="36">
        <v>-3</v>
      </c>
      <c r="BV8" s="36">
        <v>85</v>
      </c>
      <c r="BW8" s="36">
        <v>55</v>
      </c>
      <c r="BX8" s="36">
        <v>66</v>
      </c>
      <c r="BY8" s="36">
        <v>31</v>
      </c>
      <c r="BZ8" s="36">
        <v>-4.5</v>
      </c>
      <c r="CA8" s="36">
        <v>-6</v>
      </c>
      <c r="CB8" s="36">
        <v>-1.5</v>
      </c>
      <c r="CC8" s="31">
        <v>7.1</v>
      </c>
      <c r="CD8" s="31">
        <v>4</v>
      </c>
      <c r="CE8" s="56">
        <v>19</v>
      </c>
      <c r="CF8" s="32">
        <v>24</v>
      </c>
      <c r="CG8" s="32"/>
      <c r="CH8" s="32"/>
      <c r="CI8" s="32">
        <v>136</v>
      </c>
      <c r="CJ8" s="56">
        <v>84</v>
      </c>
      <c r="CK8" s="32">
        <v>72</v>
      </c>
      <c r="CL8" s="32">
        <v>152</v>
      </c>
      <c r="CM8" s="35">
        <v>5.1429999999999998</v>
      </c>
      <c r="CN8" s="35">
        <v>4.109</v>
      </c>
      <c r="CO8" s="36">
        <v>65.106999999999999</v>
      </c>
    </row>
    <row r="9" spans="1:93" x14ac:dyDescent="0.25">
      <c r="A9" s="13" t="s">
        <v>67</v>
      </c>
      <c r="B9" s="13">
        <v>0</v>
      </c>
      <c r="C9" s="30" t="s">
        <v>68</v>
      </c>
      <c r="D9" s="31">
        <v>12.01</v>
      </c>
      <c r="E9" s="31">
        <v>157.80000000000001</v>
      </c>
      <c r="F9" s="31">
        <v>66.599999999999994</v>
      </c>
      <c r="G9" s="31">
        <f t="shared" si="0"/>
        <v>26.746085674218211</v>
      </c>
      <c r="H9" s="32">
        <v>2</v>
      </c>
      <c r="I9" s="31">
        <v>83</v>
      </c>
      <c r="J9" s="32">
        <v>2</v>
      </c>
      <c r="K9" s="31">
        <v>101</v>
      </c>
      <c r="L9" s="33">
        <f t="shared" si="1"/>
        <v>0.82178217821782173</v>
      </c>
      <c r="M9" s="33">
        <f t="shared" si="2"/>
        <v>0.52598225602027882</v>
      </c>
      <c r="N9" s="32">
        <v>1</v>
      </c>
      <c r="O9" s="31">
        <v>33.4</v>
      </c>
      <c r="P9" s="32">
        <v>3</v>
      </c>
      <c r="Q9" s="32">
        <v>3</v>
      </c>
      <c r="R9" s="13">
        <v>112</v>
      </c>
      <c r="S9" s="13">
        <v>70</v>
      </c>
      <c r="T9" s="32">
        <f t="shared" si="7"/>
        <v>83.986000000000004</v>
      </c>
      <c r="U9" s="13">
        <f t="shared" si="3"/>
        <v>42</v>
      </c>
      <c r="V9" s="13">
        <v>0</v>
      </c>
      <c r="W9" s="13">
        <v>1</v>
      </c>
      <c r="X9" s="13">
        <v>108</v>
      </c>
      <c r="Y9" s="13">
        <v>68</v>
      </c>
      <c r="Z9" s="32">
        <f t="shared" si="8"/>
        <v>81.319999999999993</v>
      </c>
      <c r="AA9" s="13">
        <f t="shared" si="4"/>
        <v>40</v>
      </c>
      <c r="AB9" s="13">
        <v>120</v>
      </c>
      <c r="AC9" s="13">
        <v>81</v>
      </c>
      <c r="AD9" s="32">
        <f t="shared" si="5"/>
        <v>93.986999999999995</v>
      </c>
      <c r="AE9" s="13">
        <f t="shared" si="6"/>
        <v>39</v>
      </c>
      <c r="AF9" s="13">
        <v>4.2</v>
      </c>
      <c r="AG9" s="13">
        <v>25</v>
      </c>
      <c r="AH9" s="13">
        <v>26.8</v>
      </c>
      <c r="AI9" s="31">
        <f t="shared" si="9"/>
        <v>37.867800000000003</v>
      </c>
      <c r="AJ9" s="13">
        <v>60.332000000000001</v>
      </c>
      <c r="AK9" s="33">
        <f t="shared" si="10"/>
        <v>10.055333333333333</v>
      </c>
      <c r="AL9" s="13">
        <v>5.3</v>
      </c>
      <c r="AM9" s="13">
        <v>0</v>
      </c>
      <c r="AN9" s="34">
        <v>0</v>
      </c>
      <c r="AO9" s="33">
        <f t="shared" si="11"/>
        <v>2.3685896296296298</v>
      </c>
      <c r="AP9" s="13">
        <v>5.01</v>
      </c>
      <c r="AQ9" s="13">
        <v>0.6</v>
      </c>
      <c r="AR9" s="34">
        <v>0</v>
      </c>
      <c r="AS9" s="1">
        <v>1.62</v>
      </c>
      <c r="AT9" s="1">
        <v>0</v>
      </c>
      <c r="AU9" s="33">
        <v>3.1172727272727272</v>
      </c>
      <c r="AV9" s="13">
        <v>0.7</v>
      </c>
      <c r="AW9" s="31">
        <f>AV9*10</f>
        <v>7</v>
      </c>
      <c r="AX9" s="32">
        <v>2</v>
      </c>
      <c r="AY9" s="32">
        <v>141.59</v>
      </c>
      <c r="AZ9" s="31">
        <v>5.17</v>
      </c>
      <c r="BA9" s="32">
        <v>47.94</v>
      </c>
      <c r="BB9" s="31">
        <v>3.87</v>
      </c>
      <c r="BC9" s="32">
        <v>75.59</v>
      </c>
      <c r="BD9" s="32">
        <v>47.67</v>
      </c>
      <c r="BE9" s="32">
        <v>307.10000000000002</v>
      </c>
      <c r="BF9" s="32">
        <v>26.73</v>
      </c>
      <c r="BG9" s="32">
        <v>10.09</v>
      </c>
      <c r="BH9" s="32">
        <v>96</v>
      </c>
      <c r="BI9" s="32">
        <v>71</v>
      </c>
      <c r="BJ9" s="32">
        <v>84</v>
      </c>
      <c r="BK9" s="32">
        <v>25</v>
      </c>
      <c r="BL9" s="32">
        <v>4</v>
      </c>
      <c r="BM9" s="32">
        <v>6.5</v>
      </c>
      <c r="BN9" s="36">
        <v>1</v>
      </c>
      <c r="BO9" s="36">
        <v>92</v>
      </c>
      <c r="BP9" s="36">
        <v>69</v>
      </c>
      <c r="BQ9" s="36">
        <v>79.5</v>
      </c>
      <c r="BR9" s="36">
        <v>23</v>
      </c>
      <c r="BS9" s="36">
        <v>-0.5</v>
      </c>
      <c r="BT9" s="36">
        <v>-2</v>
      </c>
      <c r="BU9" s="36">
        <v>-1</v>
      </c>
      <c r="BV9" s="36">
        <v>96.5</v>
      </c>
      <c r="BW9" s="36">
        <v>69</v>
      </c>
      <c r="BX9" s="36">
        <v>80</v>
      </c>
      <c r="BY9" s="36">
        <v>22.5</v>
      </c>
      <c r="BZ9" s="36">
        <v>-4.5</v>
      </c>
      <c r="CA9" s="36">
        <v>-5.5</v>
      </c>
      <c r="CB9" s="36">
        <v>-1</v>
      </c>
      <c r="CC9" s="31">
        <v>6.5</v>
      </c>
      <c r="CD9" s="31">
        <v>4.0999999999999996</v>
      </c>
      <c r="CE9" s="56">
        <v>24</v>
      </c>
      <c r="CF9" s="32">
        <v>22.5</v>
      </c>
      <c r="CG9" s="32"/>
      <c r="CH9" s="32"/>
      <c r="CI9" s="32">
        <v>150</v>
      </c>
      <c r="CJ9" s="56">
        <v>80.5</v>
      </c>
      <c r="CK9" s="32">
        <v>72.5</v>
      </c>
      <c r="CL9" s="32">
        <v>132.5</v>
      </c>
      <c r="CM9" s="35">
        <v>8.3320000000000007</v>
      </c>
      <c r="CN9" s="35">
        <v>4.9459999999999997</v>
      </c>
      <c r="CO9" s="36">
        <v>98.02</v>
      </c>
    </row>
    <row r="10" spans="1:93" x14ac:dyDescent="0.25">
      <c r="A10" s="13" t="s">
        <v>69</v>
      </c>
      <c r="B10" s="13">
        <v>0</v>
      </c>
      <c r="C10" s="30" t="s">
        <v>70</v>
      </c>
      <c r="D10" s="31">
        <v>11.57</v>
      </c>
      <c r="E10" s="31">
        <v>149</v>
      </c>
      <c r="F10" s="31">
        <v>37.200000000000003</v>
      </c>
      <c r="G10" s="31">
        <f t="shared" si="0"/>
        <v>16.756001981892709</v>
      </c>
      <c r="H10" s="32">
        <v>0</v>
      </c>
      <c r="I10" s="31">
        <v>61</v>
      </c>
      <c r="J10" s="32">
        <v>0</v>
      </c>
      <c r="K10" s="31">
        <v>76.5</v>
      </c>
      <c r="L10" s="33">
        <f t="shared" si="1"/>
        <v>0.79738562091503273</v>
      </c>
      <c r="M10" s="33">
        <f t="shared" si="2"/>
        <v>0.40939597315436244</v>
      </c>
      <c r="N10" s="32">
        <v>0</v>
      </c>
      <c r="O10" s="31">
        <v>6.9</v>
      </c>
      <c r="P10" s="32">
        <v>2</v>
      </c>
      <c r="Q10" s="32">
        <v>2</v>
      </c>
      <c r="R10" s="13">
        <v>110</v>
      </c>
      <c r="S10" s="13">
        <v>80</v>
      </c>
      <c r="T10" s="32">
        <f t="shared" si="7"/>
        <v>89.99</v>
      </c>
      <c r="U10" s="13">
        <f t="shared" si="3"/>
        <v>30</v>
      </c>
      <c r="V10" s="13">
        <v>0</v>
      </c>
      <c r="W10" s="13">
        <v>2</v>
      </c>
      <c r="X10" s="13">
        <v>102</v>
      </c>
      <c r="Y10" s="13">
        <v>78</v>
      </c>
      <c r="Z10" s="32">
        <f t="shared" si="8"/>
        <v>85.992000000000004</v>
      </c>
      <c r="AA10" s="13">
        <f t="shared" si="4"/>
        <v>24</v>
      </c>
      <c r="AD10" s="32"/>
      <c r="AI10" s="31"/>
      <c r="AJ10" s="13">
        <v>147.285</v>
      </c>
      <c r="AK10" s="33">
        <f t="shared" si="10"/>
        <v>24.547499999999999</v>
      </c>
      <c r="AL10" s="13">
        <v>4.9000000000000004</v>
      </c>
      <c r="AM10" s="13">
        <v>0</v>
      </c>
      <c r="AN10" s="34">
        <v>0</v>
      </c>
      <c r="AO10" s="33">
        <f t="shared" si="11"/>
        <v>5.3459000000000003</v>
      </c>
      <c r="AP10" s="13">
        <v>4.21</v>
      </c>
      <c r="AQ10" s="13">
        <v>1</v>
      </c>
      <c r="AR10" s="34">
        <v>0</v>
      </c>
      <c r="AS10" s="1">
        <v>2.25</v>
      </c>
      <c r="AT10" s="1">
        <v>0</v>
      </c>
      <c r="AU10" s="33">
        <v>1.5054545454545454</v>
      </c>
      <c r="AV10" s="13" t="s">
        <v>62</v>
      </c>
      <c r="AW10" s="13" t="s">
        <v>62</v>
      </c>
      <c r="AX10" s="32">
        <v>0</v>
      </c>
      <c r="AY10" s="32">
        <v>141.47999999999999</v>
      </c>
      <c r="AZ10" s="31">
        <v>4.3899999999999997</v>
      </c>
      <c r="BA10" s="32">
        <v>60.35</v>
      </c>
      <c r="BB10" s="31">
        <v>3.21</v>
      </c>
      <c r="BC10" s="32">
        <v>72.099999999999994</v>
      </c>
      <c r="BD10" s="32">
        <v>44.43</v>
      </c>
      <c r="BE10" s="32">
        <v>221.26</v>
      </c>
      <c r="BF10" s="32">
        <v>22.93</v>
      </c>
      <c r="BG10" s="32">
        <v>8.2100000000000009</v>
      </c>
      <c r="BH10" s="32">
        <v>97</v>
      </c>
      <c r="BI10" s="32">
        <v>81</v>
      </c>
      <c r="BJ10" s="32">
        <v>90</v>
      </c>
      <c r="BK10" s="32">
        <v>16</v>
      </c>
      <c r="BL10" s="32">
        <v>-16</v>
      </c>
      <c r="BM10" s="32">
        <v>-4.5</v>
      </c>
      <c r="BN10" s="36">
        <v>-2.5</v>
      </c>
      <c r="BO10" s="36">
        <v>91.5</v>
      </c>
      <c r="BP10" s="36">
        <v>78</v>
      </c>
      <c r="BQ10" s="36">
        <v>84.5</v>
      </c>
      <c r="BR10" s="36">
        <v>13.5</v>
      </c>
      <c r="BS10" s="36">
        <v>-23.5</v>
      </c>
      <c r="BT10" s="36">
        <v>-24.5</v>
      </c>
      <c r="BU10" s="36">
        <v>-3.5</v>
      </c>
      <c r="BV10" s="36">
        <v>95.5</v>
      </c>
      <c r="BW10" s="36">
        <v>77.5</v>
      </c>
      <c r="BX10" s="36">
        <v>83</v>
      </c>
      <c r="BY10" s="36">
        <v>18</v>
      </c>
      <c r="BZ10" s="36">
        <v>-27</v>
      </c>
      <c r="CA10" s="36">
        <v>-22.5</v>
      </c>
      <c r="CB10" s="36">
        <v>-4</v>
      </c>
      <c r="CC10" s="31">
        <v>9.3000000000000007</v>
      </c>
      <c r="CD10" s="31">
        <v>4.7</v>
      </c>
      <c r="CE10" s="56">
        <v>16</v>
      </c>
      <c r="CF10" s="32">
        <v>14</v>
      </c>
      <c r="CG10" s="32"/>
      <c r="CH10" s="32"/>
      <c r="CI10" s="32">
        <v>147</v>
      </c>
      <c r="CJ10" s="56">
        <v>98.5</v>
      </c>
      <c r="CK10" s="32">
        <v>73.5</v>
      </c>
      <c r="CL10" s="32">
        <v>126</v>
      </c>
      <c r="CM10" s="35">
        <v>5.1020000000000003</v>
      </c>
      <c r="CN10" s="35">
        <v>4.0670000000000002</v>
      </c>
      <c r="CO10" s="36">
        <v>57.975999999999999</v>
      </c>
    </row>
    <row r="11" spans="1:93" x14ac:dyDescent="0.25">
      <c r="A11" s="13" t="s">
        <v>71</v>
      </c>
      <c r="B11" s="13">
        <v>0</v>
      </c>
      <c r="C11" s="30" t="s">
        <v>72</v>
      </c>
      <c r="D11" s="31">
        <v>12.44</v>
      </c>
      <c r="E11" s="31">
        <v>145</v>
      </c>
      <c r="F11" s="31">
        <v>34.1</v>
      </c>
      <c r="G11" s="31">
        <f t="shared" si="0"/>
        <v>16.218787158145066</v>
      </c>
      <c r="H11" s="32">
        <v>0</v>
      </c>
      <c r="I11" s="31">
        <v>59.1</v>
      </c>
      <c r="J11" s="32">
        <v>0</v>
      </c>
      <c r="K11" s="31">
        <v>73</v>
      </c>
      <c r="L11" s="33">
        <f t="shared" si="1"/>
        <v>0.80958904109589047</v>
      </c>
      <c r="M11" s="33">
        <f t="shared" si="2"/>
        <v>0.40758620689655173</v>
      </c>
      <c r="N11" s="32">
        <v>0</v>
      </c>
      <c r="O11" s="31">
        <v>7.8</v>
      </c>
      <c r="P11" s="32">
        <v>4</v>
      </c>
      <c r="Q11" s="32">
        <v>2</v>
      </c>
      <c r="R11" s="13">
        <v>120</v>
      </c>
      <c r="S11" s="13">
        <v>79</v>
      </c>
      <c r="T11" s="32">
        <f t="shared" si="7"/>
        <v>92.653000000000006</v>
      </c>
      <c r="U11" s="13">
        <f t="shared" si="3"/>
        <v>41</v>
      </c>
      <c r="V11" s="13">
        <v>0</v>
      </c>
      <c r="W11" s="13">
        <v>2</v>
      </c>
      <c r="X11" s="13">
        <v>116</v>
      </c>
      <c r="Y11" s="13">
        <v>72</v>
      </c>
      <c r="Z11" s="32">
        <f t="shared" si="8"/>
        <v>86.652000000000001</v>
      </c>
      <c r="AA11" s="13">
        <f t="shared" si="4"/>
        <v>44</v>
      </c>
      <c r="AB11" s="13">
        <v>117</v>
      </c>
      <c r="AC11" s="13">
        <v>84</v>
      </c>
      <c r="AD11" s="32">
        <f t="shared" ref="AD11:AD17" si="12">AC11+(0.333*(AB11-AC11))</f>
        <v>94.989000000000004</v>
      </c>
      <c r="AE11" s="13">
        <f t="shared" ref="AE11:AE17" si="13">AB11-AC11</f>
        <v>33</v>
      </c>
      <c r="AF11" s="13">
        <v>9.3000000000000007</v>
      </c>
      <c r="AG11" s="13">
        <v>75</v>
      </c>
      <c r="AH11" s="13">
        <v>44.5</v>
      </c>
      <c r="AI11" s="31">
        <f t="shared" si="9"/>
        <v>51.3703</v>
      </c>
      <c r="AJ11" s="13">
        <v>14.069000000000001</v>
      </c>
      <c r="AK11" s="33">
        <f t="shared" si="10"/>
        <v>2.3448333333333333</v>
      </c>
      <c r="AL11" s="13">
        <v>4.3</v>
      </c>
      <c r="AM11" s="13">
        <v>0</v>
      </c>
      <c r="AN11" s="34">
        <v>0</v>
      </c>
      <c r="AO11" s="33">
        <f t="shared" si="11"/>
        <v>0.44812370370370369</v>
      </c>
      <c r="AP11" s="13">
        <v>5.05</v>
      </c>
      <c r="AQ11" s="13">
        <v>0.74</v>
      </c>
      <c r="AR11" s="34">
        <v>0</v>
      </c>
      <c r="AS11" s="1">
        <v>1.38</v>
      </c>
      <c r="AT11" s="1">
        <v>0</v>
      </c>
      <c r="AU11" s="33">
        <v>3.3336363636363635</v>
      </c>
      <c r="AV11" s="13" t="s">
        <v>62</v>
      </c>
      <c r="AW11" s="13" t="s">
        <v>62</v>
      </c>
      <c r="AX11" s="32">
        <v>0</v>
      </c>
      <c r="AY11" s="32">
        <v>139.80000000000001</v>
      </c>
      <c r="AZ11" s="31">
        <v>4.58</v>
      </c>
      <c r="BA11" s="32">
        <v>49.94</v>
      </c>
      <c r="BB11" s="31">
        <v>4.58</v>
      </c>
      <c r="BC11" s="32">
        <v>82.07</v>
      </c>
      <c r="BD11" s="32">
        <v>47.53</v>
      </c>
      <c r="BE11" s="32">
        <v>236.85</v>
      </c>
      <c r="BF11" s="32">
        <v>22.21</v>
      </c>
      <c r="BG11" s="32">
        <v>9.66</v>
      </c>
      <c r="BH11" s="32">
        <v>102</v>
      </c>
      <c r="BI11" s="32">
        <v>81</v>
      </c>
      <c r="BJ11" s="32">
        <v>92</v>
      </c>
      <c r="BK11" s="32">
        <v>21</v>
      </c>
      <c r="BL11" s="32">
        <v>-6</v>
      </c>
      <c r="BM11" s="32">
        <v>10</v>
      </c>
      <c r="BN11" s="36">
        <v>-1</v>
      </c>
      <c r="BO11" s="36">
        <v>97</v>
      </c>
      <c r="BP11" s="36">
        <v>74</v>
      </c>
      <c r="BQ11" s="36">
        <v>86</v>
      </c>
      <c r="BR11" s="36">
        <v>23</v>
      </c>
      <c r="BS11" s="36">
        <v>-14</v>
      </c>
      <c r="BT11" s="36">
        <v>-3</v>
      </c>
      <c r="BU11" s="36">
        <v>-3.5</v>
      </c>
      <c r="BV11" s="36">
        <v>102</v>
      </c>
      <c r="BW11" s="36">
        <v>73</v>
      </c>
      <c r="BX11" s="36">
        <v>86</v>
      </c>
      <c r="BY11" s="36">
        <v>29</v>
      </c>
      <c r="BZ11" s="36">
        <v>-12</v>
      </c>
      <c r="CA11" s="36">
        <v>-0.5</v>
      </c>
      <c r="CB11" s="36">
        <v>-2.5</v>
      </c>
      <c r="CC11" s="31">
        <v>8.9</v>
      </c>
      <c r="CD11" s="31">
        <v>4.7</v>
      </c>
      <c r="CE11" s="56">
        <v>22</v>
      </c>
      <c r="CF11" s="32">
        <v>22</v>
      </c>
      <c r="CG11" s="32"/>
      <c r="CH11" s="32"/>
      <c r="CI11" s="32">
        <v>132</v>
      </c>
      <c r="CJ11" s="56">
        <v>108.5</v>
      </c>
      <c r="CK11" s="32">
        <v>98.5</v>
      </c>
      <c r="CL11" s="32">
        <v>106.5</v>
      </c>
      <c r="CM11" s="35">
        <v>6.4009999999999998</v>
      </c>
      <c r="CN11" s="35">
        <v>5.3949999999999996</v>
      </c>
      <c r="CO11" s="36">
        <v>58.194000000000003</v>
      </c>
    </row>
    <row r="12" spans="1:93" x14ac:dyDescent="0.25">
      <c r="A12" s="13" t="s">
        <v>73</v>
      </c>
      <c r="B12" s="13">
        <v>0</v>
      </c>
      <c r="C12" s="30" t="s">
        <v>74</v>
      </c>
      <c r="D12" s="31">
        <v>12.08</v>
      </c>
      <c r="E12" s="31">
        <v>140.4</v>
      </c>
      <c r="F12" s="31">
        <v>42</v>
      </c>
      <c r="G12" s="31">
        <f t="shared" si="0"/>
        <v>21.306645238269166</v>
      </c>
      <c r="H12" s="32">
        <v>1</v>
      </c>
      <c r="I12" s="31">
        <v>71.5</v>
      </c>
      <c r="J12" s="32">
        <v>2</v>
      </c>
      <c r="K12" s="31">
        <v>84.5</v>
      </c>
      <c r="L12" s="33">
        <f t="shared" si="1"/>
        <v>0.84615384615384615</v>
      </c>
      <c r="M12" s="33">
        <f t="shared" si="2"/>
        <v>0.50925925925925919</v>
      </c>
      <c r="N12" s="32">
        <v>1</v>
      </c>
      <c r="O12" s="31">
        <v>19.600000000000001</v>
      </c>
      <c r="P12" s="32">
        <v>2</v>
      </c>
      <c r="Q12" s="32">
        <v>2</v>
      </c>
      <c r="R12" s="13">
        <v>102</v>
      </c>
      <c r="S12" s="13">
        <v>74</v>
      </c>
      <c r="T12" s="32">
        <f t="shared" si="7"/>
        <v>83.323999999999998</v>
      </c>
      <c r="U12" s="13">
        <f t="shared" si="3"/>
        <v>28</v>
      </c>
      <c r="V12" s="13">
        <v>0</v>
      </c>
      <c r="W12" s="13">
        <v>2</v>
      </c>
      <c r="X12" s="13">
        <v>107</v>
      </c>
      <c r="Y12" s="13">
        <v>71</v>
      </c>
      <c r="Z12" s="32">
        <f t="shared" si="8"/>
        <v>82.988</v>
      </c>
      <c r="AA12" s="13">
        <f t="shared" si="4"/>
        <v>36</v>
      </c>
      <c r="AD12" s="32">
        <f t="shared" si="12"/>
        <v>0</v>
      </c>
      <c r="AE12" s="13">
        <f t="shared" si="13"/>
        <v>0</v>
      </c>
      <c r="AF12" s="13">
        <v>5.4</v>
      </c>
      <c r="AG12" s="13">
        <v>36</v>
      </c>
      <c r="AH12" s="13">
        <v>31</v>
      </c>
      <c r="AI12" s="31">
        <f t="shared" si="9"/>
        <v>44.276000000000003</v>
      </c>
      <c r="AJ12" s="13">
        <v>34.985999999999997</v>
      </c>
      <c r="AK12" s="33">
        <f t="shared" si="10"/>
        <v>5.8309999999999995</v>
      </c>
      <c r="AL12" s="13">
        <v>4.3</v>
      </c>
      <c r="AM12" s="13">
        <v>0</v>
      </c>
      <c r="AN12" s="34">
        <v>0</v>
      </c>
      <c r="AO12" s="33">
        <f t="shared" si="11"/>
        <v>1.1143688888888887</v>
      </c>
      <c r="AP12" s="13">
        <v>1.81</v>
      </c>
      <c r="AQ12" s="13">
        <v>0.87</v>
      </c>
      <c r="AR12" s="34">
        <v>0</v>
      </c>
      <c r="AS12" s="1">
        <v>1.44</v>
      </c>
      <c r="AT12" s="1">
        <v>0</v>
      </c>
      <c r="AU12" s="33">
        <v>-2.5454545454545341E-2</v>
      </c>
      <c r="AV12" s="37">
        <v>2.5</v>
      </c>
      <c r="AW12" s="31">
        <f>AV12*10</f>
        <v>25</v>
      </c>
      <c r="AX12" s="32">
        <v>2</v>
      </c>
      <c r="AY12" s="32">
        <v>142.09</v>
      </c>
      <c r="AZ12" s="31">
        <v>4.7699999999999996</v>
      </c>
      <c r="BA12" s="32">
        <v>43.67</v>
      </c>
      <c r="BB12" s="31">
        <v>3.87</v>
      </c>
      <c r="BC12" s="32">
        <v>77.41</v>
      </c>
      <c r="BD12" s="32">
        <v>47.38</v>
      </c>
      <c r="BE12" s="32">
        <v>210.37</v>
      </c>
      <c r="BF12" s="32">
        <v>33.22</v>
      </c>
      <c r="BG12" s="32">
        <v>9.19</v>
      </c>
      <c r="BH12" s="32">
        <v>91.5</v>
      </c>
      <c r="BI12" s="32">
        <v>75.5</v>
      </c>
      <c r="BJ12" s="32">
        <v>84</v>
      </c>
      <c r="BK12" s="32">
        <v>16</v>
      </c>
      <c r="BL12" s="32">
        <v>7.5</v>
      </c>
      <c r="BM12" s="32">
        <v>15</v>
      </c>
      <c r="BN12" s="36">
        <v>1</v>
      </c>
      <c r="BO12" s="36">
        <v>93.5</v>
      </c>
      <c r="BP12" s="36">
        <v>71</v>
      </c>
      <c r="BQ12" s="36">
        <v>83.5</v>
      </c>
      <c r="BR12" s="36">
        <v>22.5</v>
      </c>
      <c r="BS12" s="36">
        <v>9.5</v>
      </c>
      <c r="BT12" s="36">
        <v>9</v>
      </c>
      <c r="BU12" s="36">
        <v>2</v>
      </c>
      <c r="BV12" s="36">
        <v>96</v>
      </c>
      <c r="BW12" s="36">
        <v>71</v>
      </c>
      <c r="BX12" s="36">
        <v>83</v>
      </c>
      <c r="BY12" s="36">
        <v>25</v>
      </c>
      <c r="BZ12" s="36">
        <v>10.5</v>
      </c>
      <c r="CA12" s="36">
        <v>14</v>
      </c>
      <c r="CB12" s="36">
        <v>2.5</v>
      </c>
      <c r="CC12" s="31">
        <v>7.8</v>
      </c>
      <c r="CD12" s="31">
        <v>4.7</v>
      </c>
      <c r="CE12" s="56">
        <v>15</v>
      </c>
      <c r="CF12" s="32">
        <v>20.5</v>
      </c>
      <c r="CG12" s="32"/>
      <c r="CH12" s="32"/>
      <c r="CI12" s="32">
        <v>141</v>
      </c>
      <c r="CJ12" s="56">
        <v>90</v>
      </c>
      <c r="CK12" s="32">
        <v>81</v>
      </c>
      <c r="CL12" s="32">
        <v>130</v>
      </c>
      <c r="CM12" s="35">
        <v>5.7290000000000001</v>
      </c>
      <c r="CN12" s="35">
        <v>4.5279999999999996</v>
      </c>
      <c r="CO12" s="36">
        <v>68.198999999999998</v>
      </c>
    </row>
    <row r="13" spans="1:93" x14ac:dyDescent="0.25">
      <c r="A13" s="13" t="s">
        <v>75</v>
      </c>
      <c r="B13" s="13">
        <v>0</v>
      </c>
      <c r="C13" s="30" t="s">
        <v>76</v>
      </c>
      <c r="D13" s="31">
        <v>11.38</v>
      </c>
      <c r="E13" s="31">
        <v>148</v>
      </c>
      <c r="F13" s="31">
        <v>38.5</v>
      </c>
      <c r="G13" s="31">
        <f t="shared" si="0"/>
        <v>17.576698319941563</v>
      </c>
      <c r="H13" s="32">
        <v>0</v>
      </c>
      <c r="I13" s="31">
        <v>67</v>
      </c>
      <c r="J13" s="32">
        <v>1</v>
      </c>
      <c r="K13" s="31">
        <v>78</v>
      </c>
      <c r="L13" s="33">
        <f t="shared" si="1"/>
        <v>0.85897435897435892</v>
      </c>
      <c r="M13" s="33">
        <f t="shared" si="2"/>
        <v>0.45270270270270269</v>
      </c>
      <c r="N13" s="32">
        <v>0</v>
      </c>
      <c r="O13" s="31">
        <v>15.9</v>
      </c>
      <c r="P13" s="32">
        <v>3</v>
      </c>
      <c r="Q13" s="32">
        <v>2</v>
      </c>
      <c r="R13" s="13">
        <v>105</v>
      </c>
      <c r="S13" s="13">
        <v>67</v>
      </c>
      <c r="T13" s="32">
        <f t="shared" si="7"/>
        <v>79.653999999999996</v>
      </c>
      <c r="U13" s="13">
        <f t="shared" si="3"/>
        <v>38</v>
      </c>
      <c r="V13" s="13">
        <v>0</v>
      </c>
      <c r="W13" s="13">
        <v>0</v>
      </c>
      <c r="X13" s="13">
        <v>105</v>
      </c>
      <c r="Y13" s="13">
        <v>64</v>
      </c>
      <c r="Z13" s="32">
        <f t="shared" si="8"/>
        <v>77.653000000000006</v>
      </c>
      <c r="AA13" s="13">
        <f t="shared" si="4"/>
        <v>41</v>
      </c>
      <c r="AD13" s="32">
        <f t="shared" si="12"/>
        <v>0</v>
      </c>
      <c r="AE13" s="13">
        <f t="shared" si="13"/>
        <v>0</v>
      </c>
      <c r="AF13" s="13">
        <v>9.1999999999999993</v>
      </c>
      <c r="AG13" s="13">
        <v>74</v>
      </c>
      <c r="AH13" s="13">
        <v>43.9</v>
      </c>
      <c r="AI13" s="31">
        <f t="shared" si="9"/>
        <v>50.361499999999999</v>
      </c>
      <c r="AJ13" s="13">
        <v>27.646999999999998</v>
      </c>
      <c r="AK13" s="33">
        <f t="shared" si="10"/>
        <v>4.6078333333333328</v>
      </c>
      <c r="AL13" s="13">
        <v>4.9000000000000004</v>
      </c>
      <c r="AM13" s="13">
        <v>0</v>
      </c>
      <c r="AN13" s="34">
        <v>0</v>
      </c>
      <c r="AO13" s="33">
        <f t="shared" si="11"/>
        <v>1.0034837037037037</v>
      </c>
      <c r="AP13" s="13">
        <v>4.32</v>
      </c>
      <c r="AQ13" s="13">
        <v>0.32</v>
      </c>
      <c r="AR13" s="34">
        <v>0</v>
      </c>
      <c r="AS13" s="1">
        <v>2.27</v>
      </c>
      <c r="AT13" s="1">
        <v>0</v>
      </c>
      <c r="AU13" s="33">
        <v>1.9045454545454548</v>
      </c>
      <c r="AV13" s="13">
        <v>0.5</v>
      </c>
      <c r="AW13" s="31">
        <f>AV13*10</f>
        <v>5</v>
      </c>
      <c r="AX13" s="32">
        <v>2</v>
      </c>
      <c r="AY13" s="32">
        <v>140.16999999999999</v>
      </c>
      <c r="AZ13" s="31">
        <v>5.47</v>
      </c>
      <c r="BA13" s="32">
        <v>49.36</v>
      </c>
      <c r="BB13" s="31">
        <v>3.9</v>
      </c>
      <c r="BC13" s="32">
        <v>78.97</v>
      </c>
      <c r="BD13" s="32">
        <v>48.3</v>
      </c>
      <c r="BE13" s="32">
        <v>160.88</v>
      </c>
      <c r="BF13" s="32">
        <v>19.86</v>
      </c>
      <c r="BG13" s="32">
        <v>7.53</v>
      </c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1">
        <v>6.4</v>
      </c>
      <c r="CD13" s="31">
        <v>3.7</v>
      </c>
      <c r="CE13" s="56"/>
      <c r="CF13" s="32"/>
      <c r="CG13" s="32"/>
      <c r="CH13" s="32"/>
      <c r="CI13" s="32"/>
      <c r="CJ13" s="56"/>
      <c r="CK13" s="32"/>
      <c r="CL13" s="32"/>
      <c r="CM13" s="35">
        <v>6.0739999999999998</v>
      </c>
      <c r="CN13" s="35">
        <v>4.758</v>
      </c>
      <c r="CO13" s="36">
        <v>71.456999999999994</v>
      </c>
    </row>
    <row r="14" spans="1:93" x14ac:dyDescent="0.25">
      <c r="A14" s="13" t="s">
        <v>77</v>
      </c>
      <c r="B14" s="13">
        <v>0</v>
      </c>
      <c r="C14" s="30" t="s">
        <v>78</v>
      </c>
      <c r="D14" s="31">
        <v>12.35</v>
      </c>
      <c r="E14" s="31">
        <v>149.5</v>
      </c>
      <c r="F14" s="31">
        <v>43.5</v>
      </c>
      <c r="G14" s="31">
        <f t="shared" si="0"/>
        <v>19.462869542846274</v>
      </c>
      <c r="H14" s="32">
        <v>0</v>
      </c>
      <c r="I14" s="31">
        <v>75</v>
      </c>
      <c r="J14" s="32">
        <v>2</v>
      </c>
      <c r="K14" s="31">
        <v>72</v>
      </c>
      <c r="L14" s="33">
        <f t="shared" si="1"/>
        <v>1.0416666666666667</v>
      </c>
      <c r="M14" s="33">
        <f t="shared" si="2"/>
        <v>0.50167224080267558</v>
      </c>
      <c r="N14" s="32">
        <v>0</v>
      </c>
      <c r="O14" s="31">
        <v>22.3</v>
      </c>
      <c r="P14" s="32">
        <v>2</v>
      </c>
      <c r="Q14" s="32">
        <v>2</v>
      </c>
      <c r="R14" s="13">
        <v>102</v>
      </c>
      <c r="S14" s="13">
        <v>65</v>
      </c>
      <c r="T14" s="32">
        <f t="shared" si="7"/>
        <v>77.320999999999998</v>
      </c>
      <c r="U14" s="13">
        <f t="shared" si="3"/>
        <v>37</v>
      </c>
      <c r="V14" s="13">
        <v>0</v>
      </c>
      <c r="W14" s="13">
        <v>0</v>
      </c>
      <c r="X14" s="13">
        <v>102</v>
      </c>
      <c r="Y14" s="13">
        <v>66</v>
      </c>
      <c r="Z14" s="32">
        <f t="shared" si="8"/>
        <v>77.988</v>
      </c>
      <c r="AA14" s="13">
        <f t="shared" si="4"/>
        <v>36</v>
      </c>
      <c r="AB14" s="13">
        <v>97</v>
      </c>
      <c r="AC14" s="13">
        <v>65</v>
      </c>
      <c r="AD14" s="32">
        <f t="shared" si="12"/>
        <v>75.656000000000006</v>
      </c>
      <c r="AE14" s="13">
        <f t="shared" si="13"/>
        <v>32</v>
      </c>
      <c r="AF14" s="13">
        <v>9.5</v>
      </c>
      <c r="AG14" s="13">
        <v>77</v>
      </c>
      <c r="AH14" s="13">
        <v>45.2</v>
      </c>
      <c r="AI14" s="31">
        <f t="shared" si="9"/>
        <v>49.802500000000002</v>
      </c>
      <c r="AJ14" s="13">
        <v>43.238</v>
      </c>
      <c r="AK14" s="33">
        <f t="shared" si="10"/>
        <v>7.2063333333333333</v>
      </c>
      <c r="AL14" s="13">
        <v>4.5999999999999996</v>
      </c>
      <c r="AM14" s="13">
        <v>0</v>
      </c>
      <c r="AN14" s="34">
        <v>0</v>
      </c>
      <c r="AO14" s="33">
        <f t="shared" si="11"/>
        <v>1.4732948148148148</v>
      </c>
      <c r="AP14" s="13">
        <v>3.87</v>
      </c>
      <c r="AQ14" s="13">
        <v>0.44</v>
      </c>
      <c r="AR14" s="34">
        <v>0</v>
      </c>
      <c r="AS14" s="1">
        <v>1.46</v>
      </c>
      <c r="AT14" s="1">
        <v>0</v>
      </c>
      <c r="AU14" s="33">
        <v>2.21</v>
      </c>
      <c r="AV14" s="13">
        <v>0.2</v>
      </c>
      <c r="AW14" s="31">
        <f>AV14*10</f>
        <v>2</v>
      </c>
      <c r="AX14" s="32">
        <v>1</v>
      </c>
      <c r="AY14" s="32">
        <v>141.44999999999999</v>
      </c>
      <c r="AZ14" s="31">
        <v>5.59</v>
      </c>
      <c r="BA14" s="32">
        <v>56.69</v>
      </c>
      <c r="BB14" s="31">
        <v>5.47</v>
      </c>
      <c r="BC14" s="32">
        <v>82.77</v>
      </c>
      <c r="BD14" s="32">
        <v>51.81</v>
      </c>
      <c r="BE14" s="32">
        <v>225.99</v>
      </c>
      <c r="BF14" s="32">
        <v>26.59</v>
      </c>
      <c r="BG14" s="32">
        <v>8.86</v>
      </c>
      <c r="BH14" s="32">
        <v>86</v>
      </c>
      <c r="BI14" s="32">
        <v>65.5</v>
      </c>
      <c r="BJ14" s="32">
        <v>75.5</v>
      </c>
      <c r="BK14" s="32">
        <v>20.5</v>
      </c>
      <c r="BL14" s="32">
        <v>-8.5</v>
      </c>
      <c r="BM14" s="32">
        <v>-8.5</v>
      </c>
      <c r="BN14" s="36">
        <v>-2</v>
      </c>
      <c r="BO14" s="36">
        <v>87</v>
      </c>
      <c r="BP14" s="36">
        <v>67</v>
      </c>
      <c r="BQ14" s="36">
        <v>77</v>
      </c>
      <c r="BR14" s="36">
        <v>20</v>
      </c>
      <c r="BS14" s="36">
        <v>-6.5</v>
      </c>
      <c r="BT14" s="36">
        <v>-9</v>
      </c>
      <c r="BU14" s="36">
        <v>-1.5</v>
      </c>
      <c r="BV14" s="36">
        <v>89.5</v>
      </c>
      <c r="BW14" s="36">
        <v>67</v>
      </c>
      <c r="BX14" s="36">
        <v>77</v>
      </c>
      <c r="BY14" s="36">
        <v>22.5</v>
      </c>
      <c r="BZ14" s="36">
        <v>-5.5</v>
      </c>
      <c r="CA14" s="36">
        <v>-9.5</v>
      </c>
      <c r="CB14" s="36">
        <v>-1</v>
      </c>
      <c r="CC14" s="31">
        <v>6.3</v>
      </c>
      <c r="CD14" s="31">
        <v>2.9</v>
      </c>
      <c r="CE14" s="56">
        <v>20.5</v>
      </c>
      <c r="CF14" s="32">
        <v>19</v>
      </c>
      <c r="CG14" s="32"/>
      <c r="CH14" s="32"/>
      <c r="CI14" s="32">
        <v>130</v>
      </c>
      <c r="CJ14" s="56">
        <v>75.5</v>
      </c>
      <c r="CK14" s="32">
        <v>67.5</v>
      </c>
      <c r="CL14" s="32">
        <v>154.5</v>
      </c>
      <c r="CM14" s="35">
        <v>5.4950000000000001</v>
      </c>
      <c r="CN14" s="35">
        <v>4.05</v>
      </c>
      <c r="CO14" s="36">
        <v>59.085999999999999</v>
      </c>
    </row>
    <row r="15" spans="1:93" x14ac:dyDescent="0.25">
      <c r="A15" s="13" t="s">
        <v>79</v>
      </c>
      <c r="B15" s="13">
        <v>0</v>
      </c>
      <c r="C15" s="30" t="s">
        <v>80</v>
      </c>
      <c r="D15" s="31">
        <v>11.45</v>
      </c>
      <c r="E15" s="31">
        <v>147.9</v>
      </c>
      <c r="F15" s="31">
        <v>39</v>
      </c>
      <c r="G15" s="31">
        <f t="shared" si="0"/>
        <v>17.829052303582131</v>
      </c>
      <c r="H15" s="32">
        <v>0</v>
      </c>
      <c r="I15" s="31">
        <v>63</v>
      </c>
      <c r="J15" s="32">
        <v>0</v>
      </c>
      <c r="K15" s="31">
        <v>81.5</v>
      </c>
      <c r="L15" s="33">
        <f t="shared" si="1"/>
        <v>0.77300613496932513</v>
      </c>
      <c r="M15" s="33">
        <f t="shared" si="2"/>
        <v>0.42596348884381335</v>
      </c>
      <c r="N15" s="32">
        <v>0</v>
      </c>
      <c r="O15" s="31">
        <v>11.2</v>
      </c>
      <c r="P15" s="32">
        <v>3</v>
      </c>
      <c r="Q15" s="32">
        <v>2</v>
      </c>
      <c r="R15" s="13">
        <v>109</v>
      </c>
      <c r="S15" s="13">
        <v>69</v>
      </c>
      <c r="T15" s="32">
        <f t="shared" si="7"/>
        <v>82.32</v>
      </c>
      <c r="U15" s="13">
        <f t="shared" si="3"/>
        <v>40</v>
      </c>
      <c r="V15" s="13">
        <v>0</v>
      </c>
      <c r="W15" s="13">
        <v>1</v>
      </c>
      <c r="X15" s="13">
        <v>115</v>
      </c>
      <c r="Y15" s="13">
        <v>61</v>
      </c>
      <c r="Z15" s="32">
        <f t="shared" si="8"/>
        <v>78.981999999999999</v>
      </c>
      <c r="AA15" s="13">
        <f t="shared" si="4"/>
        <v>54</v>
      </c>
      <c r="AB15" s="13">
        <v>115</v>
      </c>
      <c r="AC15" s="13">
        <v>73</v>
      </c>
      <c r="AD15" s="32">
        <f t="shared" si="12"/>
        <v>86.986000000000004</v>
      </c>
      <c r="AE15" s="13">
        <f t="shared" si="13"/>
        <v>42</v>
      </c>
      <c r="AF15" s="13">
        <v>6.2</v>
      </c>
      <c r="AG15" s="13">
        <v>43</v>
      </c>
      <c r="AH15" s="13">
        <v>33.6</v>
      </c>
      <c r="AI15" s="31">
        <f t="shared" si="9"/>
        <v>45.861000000000004</v>
      </c>
      <c r="AJ15" s="13">
        <v>17.271999999999998</v>
      </c>
      <c r="AK15" s="33">
        <f t="shared" si="10"/>
        <v>2.8786666666666663</v>
      </c>
      <c r="AL15" s="13">
        <v>4.5999999999999996</v>
      </c>
      <c r="AM15" s="13">
        <v>0</v>
      </c>
      <c r="AN15" s="34">
        <v>0</v>
      </c>
      <c r="AO15" s="33">
        <f t="shared" si="11"/>
        <v>0.58852740740740728</v>
      </c>
      <c r="AP15" s="13">
        <v>4.4400000000000004</v>
      </c>
      <c r="AQ15" s="13">
        <v>0.3</v>
      </c>
      <c r="AR15" s="34">
        <v>0</v>
      </c>
      <c r="AS15" s="1">
        <v>1.8</v>
      </c>
      <c r="AT15" s="1">
        <v>0</v>
      </c>
      <c r="AU15" s="33">
        <v>2.5036363636363643</v>
      </c>
      <c r="AV15" s="13" t="s">
        <v>62</v>
      </c>
      <c r="AW15" s="13" t="s">
        <v>62</v>
      </c>
      <c r="AX15" s="32">
        <v>0</v>
      </c>
      <c r="AY15" s="32">
        <v>140.25</v>
      </c>
      <c r="AZ15" s="31">
        <v>5.21</v>
      </c>
      <c r="BA15" s="32">
        <v>53.31</v>
      </c>
      <c r="BB15" s="31">
        <v>6.01</v>
      </c>
      <c r="BC15" s="32">
        <v>79.19</v>
      </c>
      <c r="BD15" s="32">
        <v>46.94</v>
      </c>
      <c r="BE15" s="32">
        <v>246.92</v>
      </c>
      <c r="BF15" s="32">
        <v>27.65</v>
      </c>
      <c r="BG15" s="32">
        <v>10.199999999999999</v>
      </c>
      <c r="BH15" s="32">
        <v>92</v>
      </c>
      <c r="BI15" s="32">
        <v>70</v>
      </c>
      <c r="BJ15" s="32">
        <v>81</v>
      </c>
      <c r="BK15" s="32">
        <v>22</v>
      </c>
      <c r="BL15" s="32">
        <v>-9.5</v>
      </c>
      <c r="BM15" s="32">
        <v>-4</v>
      </c>
      <c r="BN15" s="36">
        <v>-2</v>
      </c>
      <c r="BO15" s="36">
        <v>91.5</v>
      </c>
      <c r="BP15" s="36">
        <v>61.5</v>
      </c>
      <c r="BQ15" s="36">
        <v>75.5</v>
      </c>
      <c r="BR15" s="36">
        <v>30</v>
      </c>
      <c r="BS15" s="36">
        <v>-14</v>
      </c>
      <c r="BT15" s="36">
        <v>-16</v>
      </c>
      <c r="BU15" s="36">
        <v>-4</v>
      </c>
      <c r="BV15" s="36">
        <v>97</v>
      </c>
      <c r="BW15" s="36">
        <v>61.5</v>
      </c>
      <c r="BX15" s="36">
        <v>78</v>
      </c>
      <c r="BY15" s="36">
        <v>35.5</v>
      </c>
      <c r="BZ15" s="36">
        <v>3</v>
      </c>
      <c r="CA15" s="36">
        <v>1</v>
      </c>
      <c r="CB15" s="36">
        <v>1</v>
      </c>
      <c r="CC15" s="31">
        <v>6</v>
      </c>
      <c r="CD15" s="31">
        <v>4.4000000000000004</v>
      </c>
      <c r="CE15" s="56">
        <v>22</v>
      </c>
      <c r="CF15" s="32">
        <v>29</v>
      </c>
      <c r="CG15" s="32"/>
      <c r="CH15" s="32"/>
      <c r="CI15" s="32">
        <v>128</v>
      </c>
      <c r="CJ15" s="56">
        <v>86.5</v>
      </c>
      <c r="CK15" s="32">
        <v>69.5</v>
      </c>
      <c r="CL15" s="32">
        <v>139</v>
      </c>
      <c r="CM15" s="35">
        <v>4.1520000000000001</v>
      </c>
      <c r="CN15" s="35">
        <v>3.2530000000000001</v>
      </c>
      <c r="CO15" s="36">
        <v>53.917999999999999</v>
      </c>
    </row>
    <row r="16" spans="1:93" x14ac:dyDescent="0.25">
      <c r="A16" s="13" t="s">
        <v>81</v>
      </c>
      <c r="B16" s="13">
        <v>0</v>
      </c>
      <c r="C16" s="30" t="s">
        <v>82</v>
      </c>
      <c r="D16" s="31">
        <v>11.78</v>
      </c>
      <c r="E16" s="31">
        <v>153.30000000000001</v>
      </c>
      <c r="F16" s="31">
        <v>50</v>
      </c>
      <c r="G16" s="31">
        <f t="shared" si="0"/>
        <v>21.275789980719875</v>
      </c>
      <c r="H16" s="32">
        <v>1</v>
      </c>
      <c r="I16" s="31">
        <v>75</v>
      </c>
      <c r="J16" s="32">
        <v>2</v>
      </c>
      <c r="K16" s="31">
        <v>90</v>
      </c>
      <c r="L16" s="33">
        <f t="shared" si="1"/>
        <v>0.83333333333333337</v>
      </c>
      <c r="M16" s="33">
        <f t="shared" si="2"/>
        <v>0.48923679060665359</v>
      </c>
      <c r="N16" s="32">
        <v>0</v>
      </c>
      <c r="O16" s="31">
        <v>23</v>
      </c>
      <c r="P16" s="32">
        <v>1</v>
      </c>
      <c r="Q16" s="32">
        <v>2</v>
      </c>
      <c r="R16" s="13">
        <v>125</v>
      </c>
      <c r="S16" s="13">
        <v>84</v>
      </c>
      <c r="T16" s="32">
        <f t="shared" si="7"/>
        <v>97.653000000000006</v>
      </c>
      <c r="U16" s="13">
        <f t="shared" si="3"/>
        <v>41</v>
      </c>
      <c r="V16" s="13">
        <v>1</v>
      </c>
      <c r="W16" s="13">
        <v>2</v>
      </c>
      <c r="X16" s="13">
        <v>109</v>
      </c>
      <c r="Y16" s="13">
        <v>79</v>
      </c>
      <c r="Z16" s="32">
        <f t="shared" si="8"/>
        <v>88.99</v>
      </c>
      <c r="AA16" s="13">
        <f t="shared" si="4"/>
        <v>30</v>
      </c>
      <c r="AB16" s="13">
        <v>116</v>
      </c>
      <c r="AC16" s="13">
        <v>88</v>
      </c>
      <c r="AD16" s="32">
        <f t="shared" si="12"/>
        <v>97.323999999999998</v>
      </c>
      <c r="AE16" s="13">
        <f t="shared" si="13"/>
        <v>28</v>
      </c>
      <c r="AF16" s="13">
        <v>6.4</v>
      </c>
      <c r="AG16" s="13">
        <v>45</v>
      </c>
      <c r="AH16" s="13">
        <v>34.299999999999997</v>
      </c>
      <c r="AI16" s="31">
        <f t="shared" si="9"/>
        <v>43.978000000000002</v>
      </c>
      <c r="AJ16" s="13">
        <v>24.29</v>
      </c>
      <c r="AK16" s="33">
        <f t="shared" si="10"/>
        <v>4.0483333333333329</v>
      </c>
      <c r="AL16" s="13">
        <v>4.8</v>
      </c>
      <c r="AM16" s="13">
        <v>0</v>
      </c>
      <c r="AN16" s="34">
        <v>0</v>
      </c>
      <c r="AO16" s="33">
        <f t="shared" si="11"/>
        <v>0.86364444444444444</v>
      </c>
      <c r="AP16" s="13">
        <v>4.7</v>
      </c>
      <c r="AQ16" s="13">
        <v>0.52</v>
      </c>
      <c r="AR16" s="34">
        <v>0</v>
      </c>
      <c r="AS16" s="1">
        <v>1.92</v>
      </c>
      <c r="AT16" s="1">
        <v>0</v>
      </c>
      <c r="AU16" s="33">
        <v>2.5436363636363639</v>
      </c>
      <c r="AV16" s="13" t="s">
        <v>62</v>
      </c>
      <c r="AW16" s="13" t="s">
        <v>62</v>
      </c>
      <c r="AX16" s="32">
        <v>0</v>
      </c>
      <c r="AY16" s="32">
        <v>140.57</v>
      </c>
      <c r="AZ16" s="31">
        <v>4.3099999999999996</v>
      </c>
      <c r="BA16" s="32">
        <v>48.22</v>
      </c>
      <c r="BB16" s="31">
        <v>3.22</v>
      </c>
      <c r="BC16" s="32">
        <v>75.87</v>
      </c>
      <c r="BD16" s="32">
        <v>45.99</v>
      </c>
      <c r="BE16" s="32">
        <v>178.64</v>
      </c>
      <c r="BF16" s="32">
        <v>30.27</v>
      </c>
      <c r="BG16" s="32">
        <v>9.83</v>
      </c>
      <c r="BH16" s="32">
        <v>107.5</v>
      </c>
      <c r="BI16" s="32">
        <v>85.5</v>
      </c>
      <c r="BJ16" s="32">
        <v>96.5</v>
      </c>
      <c r="BK16" s="32">
        <v>22</v>
      </c>
      <c r="BL16" s="32">
        <v>-5</v>
      </c>
      <c r="BM16" s="32">
        <v>-4.5</v>
      </c>
      <c r="BN16" s="36">
        <v>-1</v>
      </c>
      <c r="BO16" s="36">
        <v>97</v>
      </c>
      <c r="BP16" s="36">
        <v>80</v>
      </c>
      <c r="BQ16" s="36">
        <v>90</v>
      </c>
      <c r="BR16" s="36">
        <v>17</v>
      </c>
      <c r="BS16" s="36">
        <v>4.5</v>
      </c>
      <c r="BT16" s="36">
        <v>1</v>
      </c>
      <c r="BU16" s="36">
        <v>1</v>
      </c>
      <c r="BV16" s="36">
        <v>101</v>
      </c>
      <c r="BW16" s="36">
        <v>80</v>
      </c>
      <c r="BX16" s="36">
        <v>89</v>
      </c>
      <c r="BY16" s="36">
        <v>21</v>
      </c>
      <c r="BZ16" s="36">
        <v>2.5</v>
      </c>
      <c r="CA16" s="36">
        <v>1.5</v>
      </c>
      <c r="CB16" s="36">
        <v>0.5</v>
      </c>
      <c r="CC16" s="31">
        <v>7.5</v>
      </c>
      <c r="CD16" s="31">
        <v>4.7</v>
      </c>
      <c r="CE16" s="56">
        <v>22</v>
      </c>
      <c r="CF16" s="32">
        <v>17</v>
      </c>
      <c r="CG16" s="32"/>
      <c r="CH16" s="32"/>
      <c r="CI16" s="32">
        <v>129</v>
      </c>
      <c r="CJ16" s="56">
        <v>76.5</v>
      </c>
      <c r="CK16" s="32">
        <v>73</v>
      </c>
      <c r="CL16" s="32">
        <v>165.5</v>
      </c>
      <c r="CM16" s="35">
        <v>6.2569999999999997</v>
      </c>
      <c r="CN16" s="35">
        <v>4.306</v>
      </c>
      <c r="CO16" s="36">
        <v>75.385000000000005</v>
      </c>
    </row>
    <row r="17" spans="1:93" x14ac:dyDescent="0.25">
      <c r="A17" s="13" t="s">
        <v>83</v>
      </c>
      <c r="B17" s="13">
        <v>0</v>
      </c>
      <c r="C17" s="30" t="s">
        <v>84</v>
      </c>
      <c r="D17" s="31">
        <v>11.91</v>
      </c>
      <c r="E17" s="31">
        <v>149.69999999999999</v>
      </c>
      <c r="F17" s="31">
        <v>33.4</v>
      </c>
      <c r="G17" s="31">
        <f t="shared" si="0"/>
        <v>14.904000831768192</v>
      </c>
      <c r="H17" s="32">
        <v>0</v>
      </c>
      <c r="I17" s="31">
        <v>57.7</v>
      </c>
      <c r="J17" s="32">
        <v>0</v>
      </c>
      <c r="K17" s="31">
        <v>73</v>
      </c>
      <c r="L17" s="33">
        <f t="shared" si="1"/>
        <v>0.79041095890410962</v>
      </c>
      <c r="M17" s="33">
        <f t="shared" si="2"/>
        <v>0.38543754175016703</v>
      </c>
      <c r="N17" s="32">
        <v>0</v>
      </c>
      <c r="O17" s="31">
        <v>8.6</v>
      </c>
      <c r="P17" s="32">
        <v>2</v>
      </c>
      <c r="Q17" s="32">
        <v>2</v>
      </c>
      <c r="R17" s="13">
        <v>99</v>
      </c>
      <c r="S17" s="13">
        <v>61</v>
      </c>
      <c r="T17" s="32">
        <f t="shared" si="7"/>
        <v>73.653999999999996</v>
      </c>
      <c r="U17" s="13">
        <f t="shared" si="3"/>
        <v>38</v>
      </c>
      <c r="V17" s="13">
        <v>0</v>
      </c>
      <c r="W17" s="13">
        <v>0</v>
      </c>
      <c r="X17" s="13">
        <v>99</v>
      </c>
      <c r="Y17" s="13">
        <v>70</v>
      </c>
      <c r="Z17" s="32">
        <f t="shared" si="8"/>
        <v>79.656999999999996</v>
      </c>
      <c r="AA17" s="13">
        <f t="shared" si="4"/>
        <v>29</v>
      </c>
      <c r="AB17" s="13">
        <v>107</v>
      </c>
      <c r="AC17" s="13">
        <v>73</v>
      </c>
      <c r="AD17" s="32">
        <f t="shared" si="12"/>
        <v>84.322000000000003</v>
      </c>
      <c r="AE17" s="13">
        <f t="shared" si="13"/>
        <v>34</v>
      </c>
      <c r="AF17" s="13">
        <v>8.6</v>
      </c>
      <c r="AG17" s="13">
        <v>67</v>
      </c>
      <c r="AH17" s="13">
        <v>41.8</v>
      </c>
      <c r="AI17" s="31">
        <f t="shared" si="9"/>
        <v>50.372199999999999</v>
      </c>
      <c r="AJ17" s="13">
        <v>35.515000000000001</v>
      </c>
      <c r="AK17" s="33">
        <f t="shared" si="10"/>
        <v>5.9191666666666665</v>
      </c>
      <c r="AL17" s="13">
        <v>5.7</v>
      </c>
      <c r="AM17" s="13">
        <v>0</v>
      </c>
      <c r="AN17" s="34">
        <v>1</v>
      </c>
      <c r="AO17" s="33">
        <f t="shared" si="11"/>
        <v>1.4995222222222222</v>
      </c>
      <c r="AP17" s="13">
        <v>4.43</v>
      </c>
      <c r="AQ17" s="13">
        <v>0.35</v>
      </c>
      <c r="AR17" s="34">
        <v>0</v>
      </c>
      <c r="AS17" s="1">
        <v>2.2999999999999998</v>
      </c>
      <c r="AT17" s="1">
        <v>0</v>
      </c>
      <c r="AU17" s="33">
        <v>1.9709090909090907</v>
      </c>
      <c r="AV17" s="13" t="s">
        <v>62</v>
      </c>
      <c r="AW17" s="13" t="s">
        <v>62</v>
      </c>
      <c r="AX17" s="32">
        <v>0</v>
      </c>
      <c r="AY17" s="32">
        <v>127.1</v>
      </c>
      <c r="AZ17" s="31">
        <v>4.78</v>
      </c>
      <c r="BA17" s="32">
        <v>41.64</v>
      </c>
      <c r="BB17" s="31">
        <v>2.86</v>
      </c>
      <c r="BC17" s="32">
        <v>75.87</v>
      </c>
      <c r="BD17" s="32">
        <v>45.66</v>
      </c>
      <c r="BE17" s="32">
        <v>151.34</v>
      </c>
      <c r="BF17" s="32">
        <v>24.85</v>
      </c>
      <c r="BG17" s="32">
        <v>6.01</v>
      </c>
      <c r="BH17" s="32">
        <v>84.5</v>
      </c>
      <c r="BI17" s="32">
        <v>62</v>
      </c>
      <c r="BJ17" s="32">
        <v>74</v>
      </c>
      <c r="BK17" s="32">
        <v>22.5</v>
      </c>
      <c r="BL17" s="32">
        <v>8</v>
      </c>
      <c r="BM17" s="32">
        <v>11.5</v>
      </c>
      <c r="BN17" s="36">
        <v>1.5</v>
      </c>
      <c r="BO17" s="36">
        <v>83.5</v>
      </c>
      <c r="BP17" s="36">
        <v>62.5</v>
      </c>
      <c r="BQ17" s="36">
        <v>73</v>
      </c>
      <c r="BR17" s="36">
        <v>21</v>
      </c>
      <c r="BS17" s="36">
        <v>0</v>
      </c>
      <c r="BT17" s="36">
        <v>1</v>
      </c>
      <c r="BU17" s="36">
        <v>0</v>
      </c>
      <c r="BV17" s="36">
        <v>89.5</v>
      </c>
      <c r="BW17" s="36">
        <v>62.5</v>
      </c>
      <c r="BX17" s="36">
        <v>75</v>
      </c>
      <c r="BY17" s="36">
        <v>27</v>
      </c>
      <c r="BZ17" s="36">
        <v>2</v>
      </c>
      <c r="CA17" s="36">
        <v>3</v>
      </c>
      <c r="CB17" s="36">
        <v>0.5</v>
      </c>
      <c r="CC17" s="31">
        <v>6.5</v>
      </c>
      <c r="CD17" s="31">
        <v>5.2</v>
      </c>
      <c r="CE17" s="56">
        <v>21</v>
      </c>
      <c r="CF17" s="32">
        <v>22</v>
      </c>
      <c r="CG17" s="32"/>
      <c r="CH17" s="32"/>
      <c r="CI17" s="32">
        <v>134</v>
      </c>
      <c r="CJ17" s="56">
        <v>82</v>
      </c>
      <c r="CK17" s="32">
        <v>77.5</v>
      </c>
      <c r="CL17" s="32">
        <v>148</v>
      </c>
      <c r="CM17" s="35">
        <v>5.8029999999999999</v>
      </c>
      <c r="CN17" s="35">
        <v>4.8330000000000002</v>
      </c>
      <c r="CO17" s="36">
        <v>58.613999999999997</v>
      </c>
    </row>
    <row r="18" spans="1:93" x14ac:dyDescent="0.25">
      <c r="A18" s="13" t="s">
        <v>85</v>
      </c>
      <c r="B18" s="13">
        <v>0</v>
      </c>
      <c r="C18" s="30" t="s">
        <v>86</v>
      </c>
      <c r="D18" s="31">
        <v>11.48</v>
      </c>
      <c r="E18" s="31">
        <v>138</v>
      </c>
      <c r="F18" s="31">
        <v>33</v>
      </c>
      <c r="G18" s="31">
        <f t="shared" si="0"/>
        <v>17.328292375551356</v>
      </c>
      <c r="H18" s="32">
        <v>0</v>
      </c>
      <c r="I18" s="31">
        <v>59.2</v>
      </c>
      <c r="J18" s="32">
        <v>0</v>
      </c>
      <c r="K18" s="31">
        <v>74.2</v>
      </c>
      <c r="L18" s="33">
        <f t="shared" si="1"/>
        <v>0.7978436657681941</v>
      </c>
      <c r="M18" s="33">
        <f t="shared" si="2"/>
        <v>0.42898550724637685</v>
      </c>
      <c r="N18" s="32">
        <v>0</v>
      </c>
      <c r="O18" s="31">
        <v>12.9</v>
      </c>
      <c r="P18" s="32">
        <v>3</v>
      </c>
      <c r="Q18" s="32">
        <v>2</v>
      </c>
      <c r="R18" s="13">
        <v>129</v>
      </c>
      <c r="S18" s="13">
        <v>54</v>
      </c>
      <c r="T18" s="32">
        <f t="shared" si="7"/>
        <v>78.974999999999994</v>
      </c>
      <c r="U18" s="13">
        <f t="shared" si="3"/>
        <v>75</v>
      </c>
      <c r="V18" s="13">
        <v>1</v>
      </c>
      <c r="W18" s="13">
        <v>0</v>
      </c>
      <c r="X18" s="13">
        <v>99</v>
      </c>
      <c r="Y18" s="13">
        <v>51</v>
      </c>
      <c r="Z18" s="32">
        <f t="shared" si="8"/>
        <v>66.984000000000009</v>
      </c>
      <c r="AA18" s="13">
        <f t="shared" si="4"/>
        <v>48</v>
      </c>
      <c r="AD18" s="32"/>
      <c r="AF18" s="13">
        <v>11.8</v>
      </c>
      <c r="AG18" s="13">
        <v>102</v>
      </c>
      <c r="AH18" s="13">
        <v>52.5</v>
      </c>
      <c r="AI18" s="31">
        <f t="shared" si="9"/>
        <v>55.420999999999999</v>
      </c>
      <c r="AJ18" s="13">
        <v>33.28</v>
      </c>
      <c r="AK18" s="33">
        <f t="shared" si="10"/>
        <v>5.5466666666666669</v>
      </c>
      <c r="AL18" s="13">
        <v>3.1</v>
      </c>
      <c r="AM18" s="13">
        <v>0</v>
      </c>
      <c r="AN18" s="34">
        <v>0</v>
      </c>
      <c r="AO18" s="33">
        <f t="shared" si="11"/>
        <v>0.76420740740740745</v>
      </c>
      <c r="AP18" s="13">
        <v>4.53</v>
      </c>
      <c r="AQ18" s="13">
        <v>0.71</v>
      </c>
      <c r="AR18" s="34">
        <v>0</v>
      </c>
      <c r="AS18" s="1">
        <v>2.15</v>
      </c>
      <c r="AT18" s="1">
        <v>0</v>
      </c>
      <c r="AU18" s="33">
        <v>2.0572727272727276</v>
      </c>
      <c r="AV18" s="13" t="s">
        <v>62</v>
      </c>
      <c r="AW18" s="13" t="s">
        <v>62</v>
      </c>
      <c r="AX18" s="32">
        <v>0</v>
      </c>
      <c r="AY18" s="32">
        <v>139.06</v>
      </c>
      <c r="AZ18" s="31">
        <v>5.96</v>
      </c>
      <c r="BA18" s="32">
        <v>49.93</v>
      </c>
      <c r="BB18" s="31">
        <v>5.07</v>
      </c>
      <c r="BC18" s="32">
        <v>82.59</v>
      </c>
      <c r="BD18" s="32">
        <v>52.11</v>
      </c>
      <c r="BE18" s="32">
        <v>144.22</v>
      </c>
      <c r="BF18" s="32">
        <v>24.66</v>
      </c>
      <c r="BG18" s="32">
        <v>8.5299999999999994</v>
      </c>
      <c r="BH18" s="32">
        <v>96.5</v>
      </c>
      <c r="BI18" s="32">
        <v>54.5</v>
      </c>
      <c r="BJ18" s="32">
        <v>76</v>
      </c>
      <c r="BK18" s="32">
        <v>42</v>
      </c>
      <c r="BL18" s="32">
        <v>-13</v>
      </c>
      <c r="BM18" s="32">
        <v>-10</v>
      </c>
      <c r="BN18" s="36">
        <v>-5.5</v>
      </c>
      <c r="BO18" s="36">
        <v>79</v>
      </c>
      <c r="BP18" s="36">
        <v>51.5</v>
      </c>
      <c r="BQ18" s="36">
        <v>65</v>
      </c>
      <c r="BR18" s="36">
        <v>27.5</v>
      </c>
      <c r="BS18" s="36">
        <v>-8</v>
      </c>
      <c r="BT18" s="36">
        <v>-8.5</v>
      </c>
      <c r="BU18" s="36">
        <v>-2.5</v>
      </c>
      <c r="BV18" s="36">
        <v>85</v>
      </c>
      <c r="BW18" s="36">
        <v>51.5</v>
      </c>
      <c r="BX18" s="36">
        <v>65</v>
      </c>
      <c r="BY18" s="36">
        <v>33.5</v>
      </c>
      <c r="BZ18" s="36">
        <v>-3</v>
      </c>
      <c r="CA18" s="36">
        <v>-4.5</v>
      </c>
      <c r="CB18" s="36">
        <v>-1</v>
      </c>
      <c r="CC18" s="31">
        <v>7.7</v>
      </c>
      <c r="CD18" s="31">
        <v>3.6</v>
      </c>
      <c r="CE18" s="56">
        <v>42</v>
      </c>
      <c r="CF18" s="32">
        <v>27</v>
      </c>
      <c r="CG18" s="32"/>
      <c r="CH18" s="32"/>
      <c r="CI18" s="32">
        <v>124</v>
      </c>
      <c r="CJ18" s="56">
        <v>81</v>
      </c>
      <c r="CK18" s="32">
        <v>72</v>
      </c>
      <c r="CL18" s="32">
        <v>123</v>
      </c>
      <c r="CM18" s="35">
        <v>5.0140000000000002</v>
      </c>
      <c r="CN18" s="35">
        <v>4.4370000000000003</v>
      </c>
      <c r="CO18" s="36">
        <v>63.473999999999997</v>
      </c>
    </row>
    <row r="19" spans="1:93" x14ac:dyDescent="0.25">
      <c r="A19" s="13" t="s">
        <v>87</v>
      </c>
      <c r="B19" s="13">
        <v>0</v>
      </c>
      <c r="C19" s="30" t="s">
        <v>88</v>
      </c>
      <c r="D19" s="31">
        <v>13.22</v>
      </c>
      <c r="E19" s="31">
        <v>153.1</v>
      </c>
      <c r="F19" s="31">
        <v>79.7</v>
      </c>
      <c r="G19" s="31">
        <f t="shared" si="0"/>
        <v>34.002272222106086</v>
      </c>
      <c r="H19" s="32">
        <v>2</v>
      </c>
      <c r="I19" s="31">
        <v>107.2</v>
      </c>
      <c r="J19" s="32">
        <v>2</v>
      </c>
      <c r="K19" s="31">
        <v>114</v>
      </c>
      <c r="L19" s="33">
        <f t="shared" si="1"/>
        <v>0.94035087719298249</v>
      </c>
      <c r="M19" s="33">
        <f t="shared" si="2"/>
        <v>0.70019595035924242</v>
      </c>
      <c r="N19" s="32">
        <v>2</v>
      </c>
      <c r="O19" s="31">
        <v>39.4</v>
      </c>
      <c r="P19" s="32">
        <v>2</v>
      </c>
      <c r="Q19" s="32">
        <v>1</v>
      </c>
      <c r="R19" s="13">
        <v>97</v>
      </c>
      <c r="S19" s="13">
        <v>78</v>
      </c>
      <c r="T19" s="32">
        <f t="shared" si="7"/>
        <v>84.326999999999998</v>
      </c>
      <c r="U19" s="13">
        <f t="shared" si="3"/>
        <v>19</v>
      </c>
      <c r="V19" s="13">
        <v>0</v>
      </c>
      <c r="W19" s="13">
        <v>2</v>
      </c>
      <c r="X19" s="13">
        <v>113</v>
      </c>
      <c r="Y19" s="13">
        <v>81</v>
      </c>
      <c r="Z19" s="32">
        <f t="shared" si="8"/>
        <v>91.656000000000006</v>
      </c>
      <c r="AA19" s="13">
        <f t="shared" si="4"/>
        <v>32</v>
      </c>
      <c r="AD19" s="32"/>
      <c r="AI19" s="31"/>
      <c r="AJ19" s="13">
        <v>103.72799999999999</v>
      </c>
      <c r="AK19" s="33">
        <f t="shared" si="10"/>
        <v>17.288</v>
      </c>
      <c r="AL19" s="13">
        <v>5.0999999999999996</v>
      </c>
      <c r="AM19" s="13">
        <v>0</v>
      </c>
      <c r="AN19" s="34">
        <v>0</v>
      </c>
      <c r="AO19" s="33">
        <f t="shared" si="11"/>
        <v>3.9186133333333331</v>
      </c>
      <c r="AP19" s="13">
        <v>5.17</v>
      </c>
      <c r="AQ19" s="13">
        <v>2.27</v>
      </c>
      <c r="AR19" s="34">
        <v>1</v>
      </c>
      <c r="AS19" s="1">
        <v>1.18</v>
      </c>
      <c r="AT19" s="1">
        <v>1</v>
      </c>
      <c r="AU19" s="33">
        <v>2.9581818181818185</v>
      </c>
      <c r="AV19" s="37">
        <v>2.2000000000000002</v>
      </c>
      <c r="AW19" s="31">
        <f>AV19*10</f>
        <v>22</v>
      </c>
      <c r="AX19" s="32">
        <v>2</v>
      </c>
      <c r="AY19" s="32">
        <v>139.76</v>
      </c>
      <c r="AZ19" s="31">
        <v>5.16</v>
      </c>
      <c r="BA19" s="32">
        <v>68.09</v>
      </c>
      <c r="BB19" s="31">
        <v>4.72</v>
      </c>
      <c r="BC19" s="32">
        <v>73.06</v>
      </c>
      <c r="BD19" s="32">
        <v>44.26</v>
      </c>
      <c r="BE19" s="32">
        <v>192.77</v>
      </c>
      <c r="BF19" s="32">
        <v>28.05</v>
      </c>
      <c r="BG19" s="32">
        <v>8.51</v>
      </c>
      <c r="BH19" s="32"/>
      <c r="BI19" s="32"/>
      <c r="BJ19" s="32"/>
      <c r="BK19" s="32"/>
      <c r="BL19" s="32"/>
      <c r="BM19" s="32"/>
      <c r="BN19" s="32"/>
      <c r="BO19" s="32">
        <v>100</v>
      </c>
      <c r="BP19" s="32">
        <v>81</v>
      </c>
      <c r="BQ19" s="32">
        <v>90</v>
      </c>
      <c r="BR19" s="32">
        <v>19</v>
      </c>
      <c r="BS19" s="32">
        <v>-0.5</v>
      </c>
      <c r="BT19" s="32">
        <v>-0.5</v>
      </c>
      <c r="BU19" s="32">
        <v>0</v>
      </c>
      <c r="BV19" s="36">
        <v>103</v>
      </c>
      <c r="BW19" s="36">
        <v>81</v>
      </c>
      <c r="BX19" s="36">
        <v>90</v>
      </c>
      <c r="BY19" s="36">
        <v>22</v>
      </c>
      <c r="BZ19" s="36">
        <v>3.5</v>
      </c>
      <c r="CA19" s="36">
        <v>3.5</v>
      </c>
      <c r="CB19" s="36">
        <v>0.5</v>
      </c>
      <c r="CC19" s="31">
        <v>6.2</v>
      </c>
      <c r="CD19" s="31"/>
      <c r="CE19" s="58"/>
      <c r="CF19" s="32">
        <v>18</v>
      </c>
      <c r="CG19" s="32"/>
      <c r="CH19" s="32"/>
      <c r="CI19" s="32">
        <v>154.5</v>
      </c>
      <c r="CJ19" s="56"/>
      <c r="CK19" s="32">
        <v>75.5</v>
      </c>
      <c r="CL19" s="32"/>
      <c r="CM19" s="35">
        <v>7.37</v>
      </c>
      <c r="CN19" s="35">
        <v>4.1529999999999996</v>
      </c>
      <c r="CO19" s="36">
        <v>75.206000000000003</v>
      </c>
    </row>
    <row r="20" spans="1:93" x14ac:dyDescent="0.25">
      <c r="A20" s="13" t="s">
        <v>89</v>
      </c>
      <c r="B20" s="13">
        <v>0</v>
      </c>
      <c r="C20" s="30" t="s">
        <v>90</v>
      </c>
      <c r="D20" s="31">
        <v>13.07</v>
      </c>
      <c r="E20" s="31">
        <v>148</v>
      </c>
      <c r="F20" s="31">
        <v>35.799999999999997</v>
      </c>
      <c r="G20" s="31">
        <f t="shared" si="0"/>
        <v>16.344046749452154</v>
      </c>
      <c r="H20" s="32">
        <v>0</v>
      </c>
      <c r="I20" s="31">
        <v>60.5</v>
      </c>
      <c r="J20" s="32">
        <v>0</v>
      </c>
      <c r="K20" s="31">
        <v>76.5</v>
      </c>
      <c r="L20" s="33">
        <f t="shared" si="1"/>
        <v>0.79084967320261434</v>
      </c>
      <c r="M20" s="33">
        <f t="shared" si="2"/>
        <v>0.40878378378378377</v>
      </c>
      <c r="N20" s="32">
        <v>0</v>
      </c>
      <c r="O20" s="31">
        <v>9.6999999999999993</v>
      </c>
      <c r="P20" s="32">
        <v>3</v>
      </c>
      <c r="Q20" s="32">
        <v>2</v>
      </c>
      <c r="R20" s="13">
        <v>116</v>
      </c>
      <c r="S20" s="13">
        <v>65</v>
      </c>
      <c r="T20" s="32">
        <f t="shared" si="7"/>
        <v>81.983000000000004</v>
      </c>
      <c r="U20" s="13">
        <f t="shared" si="3"/>
        <v>51</v>
      </c>
      <c r="V20" s="13">
        <v>0</v>
      </c>
      <c r="W20" s="13">
        <v>0</v>
      </c>
      <c r="X20" s="13">
        <v>106</v>
      </c>
      <c r="Y20" s="13">
        <v>64</v>
      </c>
      <c r="Z20" s="32">
        <f t="shared" si="8"/>
        <v>77.986000000000004</v>
      </c>
      <c r="AA20" s="13">
        <f t="shared" si="4"/>
        <v>42</v>
      </c>
      <c r="AB20" s="13">
        <v>115</v>
      </c>
      <c r="AC20" s="13">
        <v>70</v>
      </c>
      <c r="AD20" s="32">
        <f>AC20+(0.333*(AB20-AC20))</f>
        <v>84.984999999999999</v>
      </c>
      <c r="AE20" s="13">
        <f>AB20-AC20</f>
        <v>45</v>
      </c>
      <c r="AF20" s="13">
        <v>10.8</v>
      </c>
      <c r="AG20" s="13">
        <v>91</v>
      </c>
      <c r="AH20" s="13">
        <v>49.3</v>
      </c>
      <c r="AI20" s="31">
        <f t="shared" si="9"/>
        <v>53.307400000000001</v>
      </c>
      <c r="AJ20" s="13" t="s">
        <v>55</v>
      </c>
      <c r="AK20" s="33"/>
      <c r="AL20" s="13" t="s">
        <v>55</v>
      </c>
      <c r="AN20" s="34" t="s">
        <v>55</v>
      </c>
      <c r="AO20" s="33"/>
      <c r="AP20" s="13" t="s">
        <v>55</v>
      </c>
      <c r="AR20" s="34"/>
      <c r="AT20" s="34"/>
      <c r="AU20" s="33"/>
      <c r="AW20" s="31"/>
      <c r="AX20" s="32"/>
      <c r="AY20" s="34"/>
      <c r="AZ20" s="34"/>
      <c r="BA20" s="34"/>
      <c r="BB20" s="34"/>
      <c r="BC20" s="34"/>
      <c r="BD20" s="34"/>
      <c r="BE20" s="34"/>
      <c r="BF20" s="34"/>
      <c r="BG20" s="34"/>
      <c r="BH20" s="32">
        <v>94</v>
      </c>
      <c r="BI20" s="32">
        <v>66</v>
      </c>
      <c r="BJ20" s="32">
        <v>79</v>
      </c>
      <c r="BK20" s="32">
        <v>28</v>
      </c>
      <c r="BL20" s="32">
        <v>-12.5</v>
      </c>
      <c r="BM20" s="32">
        <v>-13</v>
      </c>
      <c r="BN20" s="36">
        <v>-3</v>
      </c>
      <c r="BO20" s="36">
        <v>88</v>
      </c>
      <c r="BP20" s="36">
        <v>65</v>
      </c>
      <c r="BQ20" s="36">
        <v>76</v>
      </c>
      <c r="BR20" s="36">
        <v>23</v>
      </c>
      <c r="BS20" s="36">
        <v>-10.5</v>
      </c>
      <c r="BT20" s="36">
        <v>-9.5</v>
      </c>
      <c r="BU20" s="36">
        <v>-2.5</v>
      </c>
      <c r="BV20" s="36">
        <v>91</v>
      </c>
      <c r="BW20" s="36">
        <v>65</v>
      </c>
      <c r="BX20" s="36">
        <v>77</v>
      </c>
      <c r="BY20" s="36">
        <v>26</v>
      </c>
      <c r="BZ20" s="36">
        <v>7</v>
      </c>
      <c r="CA20" s="36">
        <v>7</v>
      </c>
      <c r="CB20" s="36">
        <v>1.5</v>
      </c>
      <c r="CC20" s="31">
        <v>6.2</v>
      </c>
      <c r="CD20" s="31">
        <v>3.6</v>
      </c>
      <c r="CE20" s="56">
        <v>28</v>
      </c>
      <c r="CF20" s="32">
        <v>21</v>
      </c>
      <c r="CG20" s="32"/>
      <c r="CH20" s="32"/>
      <c r="CI20" s="32">
        <v>126</v>
      </c>
      <c r="CJ20" s="56">
        <v>73</v>
      </c>
      <c r="CK20" s="32">
        <v>75.5</v>
      </c>
      <c r="CL20" s="32">
        <v>158.5</v>
      </c>
      <c r="CM20" s="35">
        <v>6.4980000000000002</v>
      </c>
      <c r="CN20" s="35">
        <v>5.2670000000000003</v>
      </c>
      <c r="CO20" s="36">
        <v>68.397000000000006</v>
      </c>
    </row>
    <row r="21" spans="1:93" x14ac:dyDescent="0.25">
      <c r="A21" s="13" t="s">
        <v>91</v>
      </c>
      <c r="B21" s="13">
        <v>0</v>
      </c>
      <c r="C21" s="30" t="s">
        <v>92</v>
      </c>
      <c r="D21" s="31">
        <v>12.54</v>
      </c>
      <c r="E21" s="31">
        <v>152.80000000000001</v>
      </c>
      <c r="F21" s="31">
        <v>50.9</v>
      </c>
      <c r="G21" s="31">
        <f t="shared" si="0"/>
        <v>21.800731887832022</v>
      </c>
      <c r="H21" s="32">
        <v>1</v>
      </c>
      <c r="I21" s="31">
        <v>77</v>
      </c>
      <c r="J21" s="32">
        <v>2</v>
      </c>
      <c r="K21" s="31">
        <v>88</v>
      </c>
      <c r="L21" s="33">
        <f t="shared" si="1"/>
        <v>0.875</v>
      </c>
      <c r="M21" s="33">
        <f t="shared" si="2"/>
        <v>0.50392670157068054</v>
      </c>
      <c r="N21" s="32">
        <v>0</v>
      </c>
      <c r="O21" s="31">
        <v>13.7</v>
      </c>
      <c r="P21" s="32">
        <v>5</v>
      </c>
      <c r="Q21" s="32">
        <v>3</v>
      </c>
      <c r="R21" s="13">
        <v>117</v>
      </c>
      <c r="S21" s="13">
        <v>70</v>
      </c>
      <c r="T21" s="32">
        <f t="shared" si="7"/>
        <v>85.650999999999996</v>
      </c>
      <c r="U21" s="13">
        <f t="shared" si="3"/>
        <v>47</v>
      </c>
      <c r="V21" s="13">
        <v>0</v>
      </c>
      <c r="W21" s="13">
        <v>1</v>
      </c>
      <c r="X21" s="13">
        <v>115</v>
      </c>
      <c r="Y21" s="13">
        <v>62</v>
      </c>
      <c r="Z21" s="32">
        <f t="shared" si="8"/>
        <v>79.649000000000001</v>
      </c>
      <c r="AA21" s="13">
        <f t="shared" si="4"/>
        <v>53</v>
      </c>
      <c r="AB21" s="13">
        <v>116</v>
      </c>
      <c r="AC21" s="13">
        <v>67</v>
      </c>
      <c r="AD21" s="32">
        <f>AC21+(0.333*(AB21-AC21))</f>
        <v>83.317000000000007</v>
      </c>
      <c r="AE21" s="13">
        <f>AB21-AC21</f>
        <v>49</v>
      </c>
      <c r="AI21" s="31"/>
      <c r="AJ21" s="13">
        <v>93.575999999999993</v>
      </c>
      <c r="AK21" s="33">
        <f t="shared" si="10"/>
        <v>15.595999999999998</v>
      </c>
      <c r="AL21" s="13">
        <v>5.0999999999999996</v>
      </c>
      <c r="AM21" s="13">
        <v>0</v>
      </c>
      <c r="AN21" s="34">
        <v>0</v>
      </c>
      <c r="AO21" s="33">
        <f t="shared" si="11"/>
        <v>3.5350933333333323</v>
      </c>
      <c r="AP21" s="13">
        <v>4.12</v>
      </c>
      <c r="AQ21" s="13">
        <v>0.24</v>
      </c>
      <c r="AR21" s="34">
        <v>0</v>
      </c>
      <c r="AS21" s="13">
        <v>1.27</v>
      </c>
      <c r="AT21" s="34">
        <v>1</v>
      </c>
      <c r="AU21" s="33">
        <v>2.7409090909090912</v>
      </c>
      <c r="AV21" s="13" t="s">
        <v>62</v>
      </c>
      <c r="AW21" s="13" t="s">
        <v>62</v>
      </c>
      <c r="AX21" s="32">
        <v>0</v>
      </c>
      <c r="AY21" s="32">
        <v>140.78</v>
      </c>
      <c r="AZ21" s="31">
        <v>4.6900000000000004</v>
      </c>
      <c r="BA21" s="32">
        <v>60.33</v>
      </c>
      <c r="BB21" s="31">
        <v>3.9</v>
      </c>
      <c r="BC21" s="32">
        <v>74.900000000000006</v>
      </c>
      <c r="BD21" s="32">
        <v>48.3</v>
      </c>
      <c r="BE21" s="32">
        <v>397.08</v>
      </c>
      <c r="BF21" s="32">
        <v>28.83</v>
      </c>
      <c r="BG21" s="32">
        <v>12.69</v>
      </c>
      <c r="BH21" s="32">
        <v>97</v>
      </c>
      <c r="BI21" s="32">
        <v>71.5</v>
      </c>
      <c r="BJ21" s="32">
        <v>85</v>
      </c>
      <c r="BK21" s="32">
        <v>25.5</v>
      </c>
      <c r="BL21" s="32">
        <v>-8</v>
      </c>
      <c r="BM21" s="32">
        <v>-4</v>
      </c>
      <c r="BN21" s="36">
        <v>-2</v>
      </c>
      <c r="BO21" s="36">
        <v>92.5</v>
      </c>
      <c r="BP21" s="36">
        <v>62.5</v>
      </c>
      <c r="BQ21" s="36">
        <v>75.5</v>
      </c>
      <c r="BR21" s="36">
        <v>30</v>
      </c>
      <c r="BS21" s="36">
        <v>-14.5</v>
      </c>
      <c r="BT21" s="36">
        <v>-16</v>
      </c>
      <c r="BU21" s="36">
        <v>-4.5</v>
      </c>
      <c r="BV21" s="36">
        <v>97.5</v>
      </c>
      <c r="BW21" s="36">
        <v>62.5</v>
      </c>
      <c r="BX21" s="36">
        <v>76</v>
      </c>
      <c r="BY21" s="36">
        <v>35</v>
      </c>
      <c r="BZ21" s="36">
        <v>-13</v>
      </c>
      <c r="CA21" s="36">
        <v>-15</v>
      </c>
      <c r="CB21" s="36">
        <v>-4</v>
      </c>
      <c r="CC21" s="31">
        <v>5.8</v>
      </c>
      <c r="CD21" s="31">
        <v>4.4000000000000004</v>
      </c>
      <c r="CE21" s="56">
        <v>25.5</v>
      </c>
      <c r="CF21" s="32">
        <v>30</v>
      </c>
      <c r="CG21" s="32"/>
      <c r="CH21" s="32"/>
      <c r="CI21" s="32">
        <v>142.5</v>
      </c>
      <c r="CJ21" s="56">
        <v>83</v>
      </c>
      <c r="CK21" s="32">
        <v>70</v>
      </c>
      <c r="CL21" s="32">
        <v>130.5</v>
      </c>
      <c r="CM21" s="35">
        <v>6.93</v>
      </c>
      <c r="CN21" s="35">
        <v>4.7290000000000001</v>
      </c>
      <c r="CO21" s="36">
        <v>80.581999999999994</v>
      </c>
    </row>
    <row r="22" spans="1:93" x14ac:dyDescent="0.25">
      <c r="A22" s="13" t="s">
        <v>93</v>
      </c>
      <c r="B22" s="13">
        <v>0</v>
      </c>
      <c r="C22" s="30" t="s">
        <v>94</v>
      </c>
      <c r="D22" s="31">
        <v>12.84</v>
      </c>
      <c r="E22" s="31">
        <v>147.19999999999999</v>
      </c>
      <c r="F22" s="31">
        <v>37.200000000000003</v>
      </c>
      <c r="G22" s="31">
        <f t="shared" si="0"/>
        <v>17.168301039697546</v>
      </c>
      <c r="H22" s="32">
        <v>0</v>
      </c>
      <c r="I22" s="31">
        <v>64</v>
      </c>
      <c r="J22" s="32">
        <v>0</v>
      </c>
      <c r="K22" s="31">
        <v>78</v>
      </c>
      <c r="L22" s="33">
        <f t="shared" si="1"/>
        <v>0.82051282051282048</v>
      </c>
      <c r="M22" s="33">
        <f t="shared" si="2"/>
        <v>0.43478260869565222</v>
      </c>
      <c r="N22" s="32">
        <v>0</v>
      </c>
      <c r="O22" s="31">
        <v>13.2</v>
      </c>
      <c r="P22" s="32">
        <v>3</v>
      </c>
      <c r="Q22" s="32">
        <v>3</v>
      </c>
      <c r="R22" s="13">
        <v>103</v>
      </c>
      <c r="S22" s="13">
        <v>71</v>
      </c>
      <c r="T22" s="32">
        <f t="shared" si="7"/>
        <v>81.656000000000006</v>
      </c>
      <c r="U22" s="13">
        <f t="shared" si="3"/>
        <v>32</v>
      </c>
      <c r="V22" s="13">
        <v>0</v>
      </c>
      <c r="W22" s="13">
        <v>1</v>
      </c>
      <c r="X22" s="13">
        <v>103</v>
      </c>
      <c r="Y22" s="13">
        <v>59</v>
      </c>
      <c r="Z22" s="32">
        <f t="shared" si="8"/>
        <v>73.652000000000001</v>
      </c>
      <c r="AA22" s="13">
        <f t="shared" si="4"/>
        <v>44</v>
      </c>
      <c r="AB22" s="13">
        <v>103</v>
      </c>
      <c r="AC22" s="13">
        <v>74</v>
      </c>
      <c r="AD22" s="32">
        <f>AC22+(0.333*(AB22-AC22))</f>
        <v>83.656999999999996</v>
      </c>
      <c r="AE22" s="13">
        <f>AB22-AC22</f>
        <v>29</v>
      </c>
      <c r="AI22" s="31"/>
      <c r="AJ22" s="13">
        <v>16.404</v>
      </c>
      <c r="AK22" s="33">
        <f t="shared" si="10"/>
        <v>2.734</v>
      </c>
      <c r="AL22" s="13">
        <v>4.5</v>
      </c>
      <c r="AM22" s="13">
        <v>0</v>
      </c>
      <c r="AN22" s="34">
        <v>0</v>
      </c>
      <c r="AO22" s="33">
        <f t="shared" si="11"/>
        <v>0.54680000000000006</v>
      </c>
      <c r="AP22" s="13">
        <v>4.66</v>
      </c>
      <c r="AQ22" s="13">
        <v>0.59</v>
      </c>
      <c r="AR22" s="34">
        <v>0</v>
      </c>
      <c r="AS22" s="13">
        <v>1.81</v>
      </c>
      <c r="AT22" s="34">
        <v>0</v>
      </c>
      <c r="AU22" s="33">
        <v>2.581818181818182</v>
      </c>
      <c r="AV22" s="13" t="s">
        <v>62</v>
      </c>
      <c r="AW22" s="13" t="s">
        <v>62</v>
      </c>
      <c r="AX22" s="32">
        <v>0</v>
      </c>
      <c r="AY22" s="32">
        <v>143.72999999999999</v>
      </c>
      <c r="AZ22" s="31">
        <v>4.79</v>
      </c>
      <c r="BA22" s="32">
        <v>55.14</v>
      </c>
      <c r="BB22" s="31">
        <v>3.74</v>
      </c>
      <c r="BC22" s="32">
        <v>89.3</v>
      </c>
      <c r="BD22" s="32">
        <v>56.74</v>
      </c>
      <c r="BE22" s="32">
        <v>319.01</v>
      </c>
      <c r="BF22" s="32">
        <v>30.18</v>
      </c>
      <c r="BG22" s="32">
        <v>8.1300000000000008</v>
      </c>
      <c r="BH22" s="32">
        <v>92.5</v>
      </c>
      <c r="BI22" s="32">
        <v>72</v>
      </c>
      <c r="BJ22" s="32">
        <v>82</v>
      </c>
      <c r="BK22" s="32">
        <v>20.5</v>
      </c>
      <c r="BL22" s="32">
        <v>15.5</v>
      </c>
      <c r="BM22" s="32">
        <v>12.5</v>
      </c>
      <c r="BN22" s="36">
        <v>3</v>
      </c>
      <c r="BO22" s="36">
        <v>86</v>
      </c>
      <c r="BP22" s="36">
        <v>60</v>
      </c>
      <c r="BQ22" s="36">
        <v>73.5</v>
      </c>
      <c r="BR22" s="36">
        <v>26</v>
      </c>
      <c r="BS22" s="36">
        <v>2</v>
      </c>
      <c r="BT22" s="36">
        <v>-2.5</v>
      </c>
      <c r="BU22" s="36">
        <v>0.5</v>
      </c>
      <c r="BV22" s="36">
        <v>92</v>
      </c>
      <c r="BW22" s="36">
        <v>60</v>
      </c>
      <c r="BX22" s="36">
        <v>74</v>
      </c>
      <c r="BY22" s="36">
        <v>32</v>
      </c>
      <c r="BZ22" s="36">
        <v>-1.5</v>
      </c>
      <c r="CA22" s="36">
        <v>-7.5</v>
      </c>
      <c r="CB22" s="36">
        <v>-0.5</v>
      </c>
      <c r="CC22" s="31">
        <v>7.4</v>
      </c>
      <c r="CD22" s="31">
        <v>4.0999999999999996</v>
      </c>
      <c r="CE22" s="56">
        <v>17</v>
      </c>
      <c r="CF22" s="32">
        <v>27</v>
      </c>
      <c r="CG22" s="32"/>
      <c r="CH22" s="32"/>
      <c r="CI22" s="32">
        <v>140</v>
      </c>
      <c r="CJ22" s="56">
        <v>69.5</v>
      </c>
      <c r="CK22" s="32">
        <v>61.5</v>
      </c>
      <c r="CL22" s="32">
        <v>172.5</v>
      </c>
      <c r="CM22" s="35">
        <v>5.41</v>
      </c>
      <c r="CN22" s="35">
        <v>4.3550000000000004</v>
      </c>
      <c r="CO22" s="36">
        <v>60.783000000000001</v>
      </c>
    </row>
    <row r="23" spans="1:93" x14ac:dyDescent="0.25">
      <c r="A23" s="13" t="s">
        <v>95</v>
      </c>
      <c r="B23" s="13">
        <v>0</v>
      </c>
      <c r="C23" s="30" t="s">
        <v>96</v>
      </c>
      <c r="D23" s="31">
        <v>12.82</v>
      </c>
      <c r="E23" s="31">
        <v>167</v>
      </c>
      <c r="F23" s="31">
        <v>49</v>
      </c>
      <c r="G23" s="31">
        <f t="shared" si="0"/>
        <v>17.569651116927822</v>
      </c>
      <c r="H23" s="32">
        <v>0</v>
      </c>
      <c r="I23" s="31">
        <v>67</v>
      </c>
      <c r="J23" s="32">
        <v>0</v>
      </c>
      <c r="K23" s="31">
        <v>70</v>
      </c>
      <c r="L23" s="33">
        <f t="shared" si="1"/>
        <v>0.95714285714285718</v>
      </c>
      <c r="M23" s="33">
        <f t="shared" si="2"/>
        <v>0.40119760479041916</v>
      </c>
      <c r="N23" s="32">
        <v>0</v>
      </c>
      <c r="O23" s="31">
        <v>6.3</v>
      </c>
      <c r="P23" s="32">
        <v>4</v>
      </c>
      <c r="Q23" s="32">
        <v>4</v>
      </c>
      <c r="R23" s="13">
        <v>123</v>
      </c>
      <c r="S23" s="13">
        <v>74</v>
      </c>
      <c r="T23" s="32">
        <f t="shared" si="7"/>
        <v>90.317000000000007</v>
      </c>
      <c r="U23" s="13">
        <f t="shared" si="3"/>
        <v>49</v>
      </c>
      <c r="V23" s="13">
        <v>0</v>
      </c>
      <c r="W23" s="13">
        <v>2</v>
      </c>
      <c r="X23" s="13">
        <v>115</v>
      </c>
      <c r="Y23" s="13">
        <v>65</v>
      </c>
      <c r="Z23" s="32">
        <f t="shared" si="8"/>
        <v>81.650000000000006</v>
      </c>
      <c r="AA23" s="13">
        <f t="shared" si="4"/>
        <v>50</v>
      </c>
      <c r="AB23" s="13">
        <v>123</v>
      </c>
      <c r="AC23" s="13">
        <v>78</v>
      </c>
      <c r="AD23" s="32">
        <f>AC23+(0.333*(AB23-AC23))</f>
        <v>92.984999999999999</v>
      </c>
      <c r="AE23" s="13">
        <f>AB23-AC23</f>
        <v>45</v>
      </c>
      <c r="AF23" s="13">
        <v>11.4</v>
      </c>
      <c r="AG23" s="13">
        <v>98</v>
      </c>
      <c r="AH23" s="13">
        <v>51.4</v>
      </c>
      <c r="AI23" s="31">
        <f t="shared" si="9"/>
        <v>51.701000000000001</v>
      </c>
      <c r="AJ23" s="13">
        <v>37.347999999999999</v>
      </c>
      <c r="AK23" s="33">
        <f t="shared" si="10"/>
        <v>6.2246666666666668</v>
      </c>
      <c r="AL23" s="13">
        <v>5</v>
      </c>
      <c r="AM23" s="13">
        <v>0</v>
      </c>
      <c r="AN23" s="34">
        <v>0</v>
      </c>
      <c r="AO23" s="33">
        <f t="shared" si="11"/>
        <v>1.3832592592592594</v>
      </c>
      <c r="AP23" s="13">
        <v>4.26</v>
      </c>
      <c r="AQ23" s="13">
        <v>0.66</v>
      </c>
      <c r="AR23" s="34">
        <v>0</v>
      </c>
      <c r="AS23" s="1">
        <v>1.74</v>
      </c>
      <c r="AT23" s="1">
        <v>0</v>
      </c>
      <c r="AU23" s="33">
        <v>2.2200000000000002</v>
      </c>
      <c r="AV23" s="13">
        <v>0.1</v>
      </c>
      <c r="AW23" s="31">
        <f>AV23*10</f>
        <v>1</v>
      </c>
      <c r="AX23" s="32">
        <v>1</v>
      </c>
      <c r="AY23" s="32">
        <v>140.34</v>
      </c>
      <c r="AZ23" s="31">
        <v>4.87</v>
      </c>
      <c r="BA23" s="32">
        <v>58.48</v>
      </c>
      <c r="BB23" s="31">
        <v>5.04</v>
      </c>
      <c r="BC23" s="32">
        <v>86.53</v>
      </c>
      <c r="BD23" s="32">
        <v>50.76</v>
      </c>
      <c r="BE23" s="32">
        <v>411.1</v>
      </c>
      <c r="BF23" s="32">
        <v>22.72</v>
      </c>
      <c r="BG23" s="32">
        <v>15.92</v>
      </c>
      <c r="BH23" s="32">
        <v>102</v>
      </c>
      <c r="BI23" s="32">
        <v>75</v>
      </c>
      <c r="BJ23" s="32">
        <v>87.5</v>
      </c>
      <c r="BK23" s="32">
        <v>27</v>
      </c>
      <c r="BL23" s="32">
        <v>-22</v>
      </c>
      <c r="BM23" s="32">
        <v>-14</v>
      </c>
      <c r="BN23" s="36">
        <v>-5.5</v>
      </c>
      <c r="BO23" s="36">
        <v>94</v>
      </c>
      <c r="BP23" s="36">
        <v>66.5</v>
      </c>
      <c r="BQ23" s="36">
        <v>77.5</v>
      </c>
      <c r="BR23" s="36">
        <v>27.5</v>
      </c>
      <c r="BS23" s="36">
        <v>-19.5</v>
      </c>
      <c r="BT23" s="36">
        <v>-12.5</v>
      </c>
      <c r="BU23" s="36">
        <v>-5.5</v>
      </c>
      <c r="BV23" s="36">
        <v>102</v>
      </c>
      <c r="BW23" s="36">
        <v>66.5</v>
      </c>
      <c r="BX23" s="36">
        <v>78</v>
      </c>
      <c r="BY23" s="36">
        <v>35.5</v>
      </c>
      <c r="BZ23" s="36">
        <v>-25</v>
      </c>
      <c r="CA23" s="36">
        <v>18.5</v>
      </c>
      <c r="CB23" s="36">
        <v>-7</v>
      </c>
      <c r="CC23" s="31">
        <v>8.1</v>
      </c>
      <c r="CD23" s="31">
        <v>4.4000000000000004</v>
      </c>
      <c r="CE23" s="56">
        <v>27</v>
      </c>
      <c r="CF23" s="32">
        <v>28.5</v>
      </c>
      <c r="CG23" s="32"/>
      <c r="CH23" s="32"/>
      <c r="CI23" s="32">
        <v>134</v>
      </c>
      <c r="CJ23" s="56">
        <v>92</v>
      </c>
      <c r="CK23" s="32">
        <v>87.5</v>
      </c>
      <c r="CL23" s="32">
        <v>139.5</v>
      </c>
      <c r="CM23" s="35">
        <v>8.468</v>
      </c>
      <c r="CN23" s="35">
        <v>5.516</v>
      </c>
      <c r="CO23" s="36">
        <v>83.846000000000004</v>
      </c>
    </row>
    <row r="24" spans="1:93" x14ac:dyDescent="0.25">
      <c r="A24" s="13" t="s">
        <v>97</v>
      </c>
      <c r="B24" s="13">
        <v>0</v>
      </c>
      <c r="C24" s="30" t="s">
        <v>98</v>
      </c>
      <c r="D24" s="31">
        <v>13.27</v>
      </c>
      <c r="E24" s="31">
        <v>138.5</v>
      </c>
      <c r="F24" s="31">
        <v>39.200000000000003</v>
      </c>
      <c r="G24" s="31">
        <f t="shared" si="0"/>
        <v>20.435558915142906</v>
      </c>
      <c r="H24" s="32">
        <v>0</v>
      </c>
      <c r="I24" s="31">
        <v>66</v>
      </c>
      <c r="J24" s="32">
        <v>0</v>
      </c>
      <c r="K24" s="31">
        <v>84</v>
      </c>
      <c r="L24" s="33">
        <f t="shared" si="1"/>
        <v>0.7857142857142857</v>
      </c>
      <c r="M24" s="33">
        <f t="shared" si="2"/>
        <v>0.47653429602888087</v>
      </c>
      <c r="N24" s="32">
        <v>0</v>
      </c>
      <c r="O24" s="31">
        <v>15</v>
      </c>
      <c r="P24" s="32">
        <v>3</v>
      </c>
      <c r="Q24" s="32">
        <v>2</v>
      </c>
      <c r="R24" s="13">
        <v>109</v>
      </c>
      <c r="S24" s="13">
        <v>71</v>
      </c>
      <c r="T24" s="32">
        <f t="shared" si="7"/>
        <v>83.653999999999996</v>
      </c>
      <c r="U24" s="13">
        <f t="shared" si="3"/>
        <v>38</v>
      </c>
      <c r="V24" s="13">
        <v>0</v>
      </c>
      <c r="W24" s="13">
        <v>1</v>
      </c>
      <c r="X24" s="13">
        <v>108</v>
      </c>
      <c r="Y24" s="13">
        <v>67</v>
      </c>
      <c r="Z24" s="32">
        <f t="shared" si="8"/>
        <v>80.653000000000006</v>
      </c>
      <c r="AA24" s="13">
        <f t="shared" si="4"/>
        <v>41</v>
      </c>
      <c r="AB24" s="13">
        <v>112</v>
      </c>
      <c r="AC24" s="13">
        <v>79</v>
      </c>
      <c r="AD24" s="32">
        <f>AC24+(0.333*(AB24-AC24))</f>
        <v>89.989000000000004</v>
      </c>
      <c r="AE24" s="13">
        <f>AB24-AC24</f>
        <v>33</v>
      </c>
      <c r="AF24" s="13">
        <v>9.1999999999999993</v>
      </c>
      <c r="AG24" s="13">
        <v>74</v>
      </c>
      <c r="AH24" s="13">
        <v>43.9</v>
      </c>
      <c r="AI24" s="31">
        <f t="shared" si="9"/>
        <v>50.223599999999998</v>
      </c>
      <c r="AJ24" s="13">
        <v>23.318000000000001</v>
      </c>
      <c r="AK24" s="33">
        <f t="shared" si="10"/>
        <v>3.8863333333333334</v>
      </c>
      <c r="AL24" s="13">
        <v>4.3</v>
      </c>
      <c r="AM24" s="13">
        <v>0</v>
      </c>
      <c r="AN24" s="34">
        <v>0</v>
      </c>
      <c r="AO24" s="33">
        <f t="shared" si="11"/>
        <v>0.74272148148148143</v>
      </c>
      <c r="AP24" s="13">
        <v>5.01</v>
      </c>
      <c r="AQ24" s="13">
        <v>1.04</v>
      </c>
      <c r="AR24" s="34">
        <v>0</v>
      </c>
      <c r="AS24" s="1">
        <v>1.61</v>
      </c>
      <c r="AT24" s="1">
        <v>0</v>
      </c>
      <c r="AU24" s="33">
        <v>2.9272727272727268</v>
      </c>
      <c r="AV24" s="13">
        <v>0.1</v>
      </c>
      <c r="AW24" s="31">
        <f>AV24*10</f>
        <v>1</v>
      </c>
      <c r="AX24" s="32">
        <v>1</v>
      </c>
      <c r="AY24" s="32">
        <v>140.02000000000001</v>
      </c>
      <c r="AZ24" s="31">
        <v>5.77</v>
      </c>
      <c r="BA24" s="32">
        <v>56.33</v>
      </c>
      <c r="BB24" s="31">
        <v>2.98</v>
      </c>
      <c r="BC24" s="32">
        <v>74.42</v>
      </c>
      <c r="BD24" s="32">
        <v>44.44</v>
      </c>
      <c r="BE24" s="32">
        <v>232.29</v>
      </c>
      <c r="BF24" s="32">
        <v>24.05</v>
      </c>
      <c r="BG24" s="32">
        <v>6.46</v>
      </c>
      <c r="BH24" s="32">
        <v>93</v>
      </c>
      <c r="BI24" s="32">
        <v>71</v>
      </c>
      <c r="BJ24" s="32">
        <v>82.5</v>
      </c>
      <c r="BK24" s="32">
        <v>22</v>
      </c>
      <c r="BL24" s="32">
        <v>6</v>
      </c>
      <c r="BM24" s="32">
        <v>12.5</v>
      </c>
      <c r="BN24" s="36">
        <v>1.5</v>
      </c>
      <c r="BO24" s="36">
        <v>90.5</v>
      </c>
      <c r="BP24" s="36">
        <v>67.5</v>
      </c>
      <c r="BQ24" s="36">
        <v>79.5</v>
      </c>
      <c r="BR24" s="36">
        <v>23</v>
      </c>
      <c r="BS24" s="36">
        <v>2</v>
      </c>
      <c r="BT24" s="36">
        <v>4</v>
      </c>
      <c r="BU24" s="36">
        <v>0.5</v>
      </c>
      <c r="BV24" s="36">
        <v>92</v>
      </c>
      <c r="BW24" s="36">
        <v>67.5</v>
      </c>
      <c r="BX24" s="36">
        <v>79</v>
      </c>
      <c r="BY24" s="36">
        <v>24.5</v>
      </c>
      <c r="BZ24" s="36">
        <v>8</v>
      </c>
      <c r="CA24" s="36">
        <v>10.5</v>
      </c>
      <c r="CB24" s="36">
        <v>2</v>
      </c>
      <c r="CC24" s="31">
        <v>6.9</v>
      </c>
      <c r="CD24" s="31">
        <v>5</v>
      </c>
      <c r="CE24" s="56">
        <v>21</v>
      </c>
      <c r="CF24" s="32">
        <v>20.5</v>
      </c>
      <c r="CG24" s="32"/>
      <c r="CH24" s="32"/>
      <c r="CI24" s="32">
        <v>123.5</v>
      </c>
      <c r="CJ24" s="56">
        <v>87</v>
      </c>
      <c r="CK24" s="32">
        <v>80</v>
      </c>
      <c r="CL24" s="32">
        <v>138.5</v>
      </c>
      <c r="CM24" s="35">
        <v>5.5549999999999997</v>
      </c>
      <c r="CN24" s="35">
        <v>4.5540000000000003</v>
      </c>
      <c r="CO24" s="36">
        <v>54.999000000000002</v>
      </c>
    </row>
    <row r="25" spans="1:93" x14ac:dyDescent="0.25">
      <c r="A25" s="13" t="s">
        <v>99</v>
      </c>
      <c r="B25" s="13">
        <v>0</v>
      </c>
      <c r="C25" s="30" t="s">
        <v>100</v>
      </c>
      <c r="D25" s="31">
        <v>12.6</v>
      </c>
      <c r="E25" s="31">
        <v>154.9</v>
      </c>
      <c r="F25" s="31">
        <v>52</v>
      </c>
      <c r="G25" s="31">
        <f t="shared" si="0"/>
        <v>21.672075655549026</v>
      </c>
      <c r="H25" s="32">
        <v>1</v>
      </c>
      <c r="I25" s="31">
        <v>76.5</v>
      </c>
      <c r="J25" s="32">
        <v>2</v>
      </c>
      <c r="K25" s="31">
        <v>87.5</v>
      </c>
      <c r="L25" s="33">
        <f t="shared" si="1"/>
        <v>0.87428571428571433</v>
      </c>
      <c r="M25" s="33">
        <f t="shared" si="2"/>
        <v>0.49386701097482244</v>
      </c>
      <c r="N25" s="32">
        <v>0</v>
      </c>
      <c r="O25" s="31">
        <v>16.7</v>
      </c>
      <c r="P25" s="32">
        <v>3</v>
      </c>
      <c r="Q25" s="32">
        <v>3</v>
      </c>
      <c r="R25" s="13">
        <v>127</v>
      </c>
      <c r="S25" s="13">
        <v>80</v>
      </c>
      <c r="T25" s="32">
        <f t="shared" si="7"/>
        <v>95.650999999999996</v>
      </c>
      <c r="U25" s="13">
        <f t="shared" si="3"/>
        <v>47</v>
      </c>
      <c r="V25" s="13">
        <v>1</v>
      </c>
      <c r="W25" s="13">
        <v>2</v>
      </c>
      <c r="X25" s="13">
        <v>105</v>
      </c>
      <c r="Y25" s="13">
        <v>55</v>
      </c>
      <c r="Z25" s="32">
        <f t="shared" si="8"/>
        <v>71.650000000000006</v>
      </c>
      <c r="AA25" s="13">
        <f t="shared" si="4"/>
        <v>50</v>
      </c>
      <c r="AD25" s="32"/>
      <c r="AF25" s="13">
        <v>4.9000000000000004</v>
      </c>
      <c r="AG25" s="13">
        <v>32</v>
      </c>
      <c r="AH25" s="13">
        <v>29.5</v>
      </c>
      <c r="AI25" s="31">
        <f t="shared" si="9"/>
        <v>41.738</v>
      </c>
      <c r="AJ25" s="13" t="s">
        <v>55</v>
      </c>
      <c r="AK25" s="33"/>
      <c r="AL25" s="13" t="s">
        <v>55</v>
      </c>
      <c r="AN25" s="34" t="s">
        <v>55</v>
      </c>
      <c r="AO25" s="33"/>
      <c r="AP25" s="13" t="s">
        <v>55</v>
      </c>
      <c r="AR25" s="34"/>
      <c r="AT25" s="34"/>
      <c r="AU25" s="33"/>
      <c r="AW25" s="31"/>
      <c r="AX25" s="32"/>
      <c r="AY25" s="34"/>
      <c r="AZ25" s="34"/>
      <c r="BA25" s="34"/>
      <c r="BB25" s="34"/>
      <c r="BC25" s="34"/>
      <c r="BD25" s="34"/>
      <c r="BE25" s="34"/>
      <c r="BF25" s="34"/>
      <c r="BG25" s="34"/>
      <c r="BH25" s="32">
        <v>107.5</v>
      </c>
      <c r="BI25" s="32">
        <v>82</v>
      </c>
      <c r="BJ25" s="32">
        <v>96.5</v>
      </c>
      <c r="BK25" s="32">
        <v>25.5</v>
      </c>
      <c r="BL25" s="32">
        <v>-1.5</v>
      </c>
      <c r="BM25" s="32">
        <v>5</v>
      </c>
      <c r="BN25" s="36">
        <v>0</v>
      </c>
      <c r="BO25" s="36">
        <v>85</v>
      </c>
      <c r="BP25" s="36">
        <v>56</v>
      </c>
      <c r="BQ25" s="36">
        <v>71.5</v>
      </c>
      <c r="BR25" s="36">
        <v>29</v>
      </c>
      <c r="BS25" s="36">
        <v>0</v>
      </c>
      <c r="BT25" s="36">
        <v>-1.5</v>
      </c>
      <c r="BU25" s="36">
        <v>0</v>
      </c>
      <c r="BV25" s="36">
        <v>90.5</v>
      </c>
      <c r="BW25" s="36">
        <v>56</v>
      </c>
      <c r="BX25" s="36">
        <v>71</v>
      </c>
      <c r="BY25" s="36">
        <v>30</v>
      </c>
      <c r="BZ25" s="36">
        <v>9</v>
      </c>
      <c r="CA25" s="36">
        <v>7</v>
      </c>
      <c r="CB25" s="36">
        <v>2.5</v>
      </c>
      <c r="CC25" s="31">
        <v>7.8</v>
      </c>
      <c r="CD25" s="31">
        <v>5.8</v>
      </c>
      <c r="CE25" s="56">
        <v>25.5</v>
      </c>
      <c r="CF25" s="32">
        <v>27.5</v>
      </c>
      <c r="CG25" s="32"/>
      <c r="CH25" s="32"/>
      <c r="CI25" s="32">
        <v>143.5</v>
      </c>
      <c r="CJ25" s="56">
        <v>89.5</v>
      </c>
      <c r="CK25" s="32">
        <v>70.5</v>
      </c>
      <c r="CL25" s="32">
        <v>127</v>
      </c>
      <c r="CM25" s="35">
        <v>5.64</v>
      </c>
      <c r="CN25" s="35">
        <v>3.7810000000000001</v>
      </c>
      <c r="CO25" s="36">
        <v>74.207999999999998</v>
      </c>
    </row>
    <row r="26" spans="1:93" x14ac:dyDescent="0.25">
      <c r="A26" s="13" t="s">
        <v>101</v>
      </c>
      <c r="B26" s="13">
        <v>0</v>
      </c>
      <c r="C26" s="30" t="s">
        <v>102</v>
      </c>
      <c r="D26" s="31">
        <v>12.47</v>
      </c>
      <c r="E26" s="31">
        <v>148.30000000000001</v>
      </c>
      <c r="F26" s="31">
        <v>55.9</v>
      </c>
      <c r="G26" s="31">
        <f t="shared" si="0"/>
        <v>25.417305320037517</v>
      </c>
      <c r="H26" s="32">
        <v>1</v>
      </c>
      <c r="I26" s="31">
        <v>83.5</v>
      </c>
      <c r="J26" s="32">
        <v>2</v>
      </c>
      <c r="K26" s="31">
        <v>88.5</v>
      </c>
      <c r="L26" s="33">
        <f t="shared" si="1"/>
        <v>0.94350282485875703</v>
      </c>
      <c r="M26" s="33">
        <f t="shared" si="2"/>
        <v>0.56304787592717465</v>
      </c>
      <c r="N26" s="32">
        <v>1</v>
      </c>
      <c r="O26" s="31">
        <v>27.2</v>
      </c>
      <c r="P26" s="32">
        <v>2</v>
      </c>
      <c r="Q26" s="32">
        <v>2</v>
      </c>
      <c r="R26" s="13">
        <v>119</v>
      </c>
      <c r="S26" s="13">
        <v>75</v>
      </c>
      <c r="T26" s="32">
        <f t="shared" si="7"/>
        <v>89.652000000000001</v>
      </c>
      <c r="U26" s="13">
        <f t="shared" si="3"/>
        <v>44</v>
      </c>
      <c r="V26" s="13">
        <v>0</v>
      </c>
      <c r="W26" s="13">
        <v>2</v>
      </c>
      <c r="X26" s="13">
        <v>125</v>
      </c>
      <c r="Y26" s="13">
        <v>78</v>
      </c>
      <c r="Z26" s="32">
        <f t="shared" si="8"/>
        <v>93.650999999999996</v>
      </c>
      <c r="AA26" s="13">
        <f t="shared" si="4"/>
        <v>47</v>
      </c>
      <c r="AB26" s="13">
        <v>128</v>
      </c>
      <c r="AC26" s="13">
        <v>81</v>
      </c>
      <c r="AD26" s="32">
        <f t="shared" ref="AD26:AD61" si="14">AC26+(0.333*(AB26-AC26))</f>
        <v>96.650999999999996</v>
      </c>
      <c r="AE26" s="13">
        <f t="shared" ref="AE26:AE61" si="15">AB26-AC26</f>
        <v>47</v>
      </c>
      <c r="AF26" s="13">
        <v>7.4</v>
      </c>
      <c r="AG26" s="13">
        <v>55</v>
      </c>
      <c r="AH26" s="13">
        <v>37.799999999999997</v>
      </c>
      <c r="AI26" s="31">
        <f t="shared" si="9"/>
        <v>44.235700000000008</v>
      </c>
      <c r="AJ26" s="13">
        <v>39.799999999999997</v>
      </c>
      <c r="AK26" s="33">
        <f t="shared" si="10"/>
        <v>6.6333333333333329</v>
      </c>
      <c r="AL26" s="13">
        <v>4.7</v>
      </c>
      <c r="AM26" s="13">
        <v>0</v>
      </c>
      <c r="AN26" s="34">
        <v>0</v>
      </c>
      <c r="AO26" s="33">
        <f t="shared" si="11"/>
        <v>1.3856296296296295</v>
      </c>
      <c r="AP26" s="13">
        <v>4.4000000000000004</v>
      </c>
      <c r="AQ26" s="13">
        <v>1.38</v>
      </c>
      <c r="AR26" s="34">
        <v>1</v>
      </c>
      <c r="AS26" s="1">
        <v>1.38</v>
      </c>
      <c r="AT26" s="1">
        <v>0</v>
      </c>
      <c r="AU26" s="33">
        <v>2.3927272727272735</v>
      </c>
      <c r="AV26" s="13">
        <v>2</v>
      </c>
      <c r="AW26" s="31">
        <f>AV26*10</f>
        <v>20</v>
      </c>
      <c r="AX26" s="32">
        <v>2</v>
      </c>
      <c r="AY26" s="32">
        <v>136.96</v>
      </c>
      <c r="AZ26" s="31">
        <v>4.3899999999999997</v>
      </c>
      <c r="BA26" s="32">
        <v>56.51</v>
      </c>
      <c r="BB26" s="31">
        <v>3.79</v>
      </c>
      <c r="BC26" s="32">
        <v>78.98</v>
      </c>
      <c r="BD26" s="32">
        <v>49.35</v>
      </c>
      <c r="BE26" s="32">
        <v>227.58</v>
      </c>
      <c r="BF26" s="32">
        <v>27.02</v>
      </c>
      <c r="BG26" s="32">
        <v>8.93</v>
      </c>
      <c r="BH26" s="32">
        <v>103</v>
      </c>
      <c r="BI26" s="32">
        <v>74.5</v>
      </c>
      <c r="BJ26" s="32">
        <v>88.5</v>
      </c>
      <c r="BK26" s="32">
        <v>28.5</v>
      </c>
      <c r="BL26" s="32">
        <v>10.5</v>
      </c>
      <c r="BM26" s="32">
        <v>12.5</v>
      </c>
      <c r="BN26" s="36">
        <v>3</v>
      </c>
      <c r="BO26" s="36">
        <v>105.5</v>
      </c>
      <c r="BP26" s="36">
        <v>79</v>
      </c>
      <c r="BQ26" s="36">
        <v>93</v>
      </c>
      <c r="BR26" s="36">
        <v>26.5</v>
      </c>
      <c r="BS26" s="36">
        <v>3</v>
      </c>
      <c r="BT26" s="36">
        <v>5.5</v>
      </c>
      <c r="BU26" s="36">
        <v>1</v>
      </c>
      <c r="BV26" s="36">
        <v>110.5</v>
      </c>
      <c r="BW26" s="36">
        <v>79</v>
      </c>
      <c r="BX26" s="36">
        <v>93</v>
      </c>
      <c r="BY26" s="36">
        <v>31.5</v>
      </c>
      <c r="BZ26" s="36">
        <v>8.5</v>
      </c>
      <c r="CA26" s="36">
        <v>10.5</v>
      </c>
      <c r="CB26" s="36">
        <v>2.5</v>
      </c>
      <c r="CC26" s="31">
        <v>7.6</v>
      </c>
      <c r="CD26" s="31">
        <v>4.2</v>
      </c>
      <c r="CE26" s="56">
        <v>25</v>
      </c>
      <c r="CF26" s="32">
        <v>25.5</v>
      </c>
      <c r="CG26" s="32"/>
      <c r="CH26" s="32"/>
      <c r="CI26" s="32">
        <v>131.5</v>
      </c>
      <c r="CJ26" s="56">
        <v>80</v>
      </c>
      <c r="CK26" s="32">
        <v>79.5</v>
      </c>
      <c r="CL26" s="32">
        <v>147.5</v>
      </c>
      <c r="CM26" s="35">
        <v>7.6619999999999999</v>
      </c>
      <c r="CN26" s="35">
        <v>5.1219999999999999</v>
      </c>
      <c r="CO26" s="36">
        <v>76.614999999999995</v>
      </c>
    </row>
    <row r="27" spans="1:93" x14ac:dyDescent="0.25">
      <c r="A27" s="13" t="s">
        <v>103</v>
      </c>
      <c r="B27" s="13">
        <v>0</v>
      </c>
      <c r="C27" s="30" t="s">
        <v>104</v>
      </c>
      <c r="D27" s="31">
        <v>12.73</v>
      </c>
      <c r="E27" s="31">
        <v>151.4</v>
      </c>
      <c r="F27" s="31">
        <v>54.5</v>
      </c>
      <c r="G27" s="31">
        <f t="shared" si="0"/>
        <v>23.776326282743707</v>
      </c>
      <c r="H27" s="32">
        <v>1</v>
      </c>
      <c r="I27" s="31">
        <v>74</v>
      </c>
      <c r="J27" s="32">
        <v>2</v>
      </c>
      <c r="K27" s="31">
        <v>90</v>
      </c>
      <c r="L27" s="33">
        <f t="shared" si="1"/>
        <v>0.82222222222222219</v>
      </c>
      <c r="M27" s="33">
        <f t="shared" si="2"/>
        <v>0.48877146631439894</v>
      </c>
      <c r="N27" s="32">
        <v>0</v>
      </c>
      <c r="O27" s="31">
        <v>21.7</v>
      </c>
      <c r="P27" s="32">
        <v>2</v>
      </c>
      <c r="Q27" s="32">
        <v>2</v>
      </c>
      <c r="R27" s="13">
        <v>121</v>
      </c>
      <c r="S27" s="13">
        <v>62</v>
      </c>
      <c r="T27" s="32">
        <f t="shared" si="7"/>
        <v>81.647000000000006</v>
      </c>
      <c r="U27" s="13">
        <f t="shared" si="3"/>
        <v>59</v>
      </c>
      <c r="V27" s="13">
        <v>0</v>
      </c>
      <c r="W27" s="13">
        <v>0</v>
      </c>
      <c r="X27" s="13">
        <v>100</v>
      </c>
      <c r="Y27" s="13">
        <v>59</v>
      </c>
      <c r="Z27" s="32">
        <f t="shared" si="8"/>
        <v>72.653000000000006</v>
      </c>
      <c r="AA27" s="13">
        <f t="shared" si="4"/>
        <v>41</v>
      </c>
      <c r="AB27" s="13">
        <v>113</v>
      </c>
      <c r="AC27" s="13">
        <v>61</v>
      </c>
      <c r="AD27" s="32">
        <f t="shared" si="14"/>
        <v>78.316000000000003</v>
      </c>
      <c r="AE27" s="13">
        <f t="shared" si="15"/>
        <v>52</v>
      </c>
      <c r="AF27" s="13">
        <v>9.6</v>
      </c>
      <c r="AG27" s="13">
        <v>78</v>
      </c>
      <c r="AH27" s="13">
        <v>45.2</v>
      </c>
      <c r="AI27" s="31">
        <f t="shared" si="9"/>
        <v>47.777500000000003</v>
      </c>
      <c r="AJ27" s="13">
        <v>54.063000000000002</v>
      </c>
      <c r="AK27" s="33">
        <f t="shared" si="10"/>
        <v>9.0105000000000004</v>
      </c>
      <c r="AL27" s="13">
        <v>5.4</v>
      </c>
      <c r="AM27" s="13">
        <v>0</v>
      </c>
      <c r="AN27" s="34">
        <v>0</v>
      </c>
      <c r="AO27" s="33">
        <f t="shared" si="11"/>
        <v>2.1625200000000002</v>
      </c>
      <c r="AP27" s="13">
        <v>4.05</v>
      </c>
      <c r="AQ27" s="13">
        <v>0.7</v>
      </c>
      <c r="AR27" s="34">
        <v>0</v>
      </c>
      <c r="AS27" s="1">
        <v>1.56</v>
      </c>
      <c r="AT27" s="1">
        <v>0</v>
      </c>
      <c r="AU27" s="33">
        <v>2.1718181818181819</v>
      </c>
      <c r="AV27" s="13">
        <v>0.1</v>
      </c>
      <c r="AW27" s="31">
        <f>AV27*10</f>
        <v>1</v>
      </c>
      <c r="AX27" s="32">
        <v>1</v>
      </c>
      <c r="AY27" s="32">
        <v>142.04</v>
      </c>
      <c r="AZ27" s="31">
        <v>4.74</v>
      </c>
      <c r="BA27" s="32">
        <v>54</v>
      </c>
      <c r="BB27" s="31">
        <v>3.45</v>
      </c>
      <c r="BC27" s="32">
        <v>79.260000000000005</v>
      </c>
      <c r="BD27" s="32">
        <v>50.51</v>
      </c>
      <c r="BE27" s="32">
        <v>334.39</v>
      </c>
      <c r="BF27" s="32">
        <v>33.729999999999997</v>
      </c>
      <c r="BG27" s="32">
        <v>24.02</v>
      </c>
      <c r="BH27" s="32">
        <v>95</v>
      </c>
      <c r="BI27" s="32">
        <v>62.5</v>
      </c>
      <c r="BJ27" s="32">
        <v>76</v>
      </c>
      <c r="BK27" s="32">
        <v>32.5</v>
      </c>
      <c r="BL27" s="32">
        <v>-8.5</v>
      </c>
      <c r="BM27" s="32">
        <v>-13.5</v>
      </c>
      <c r="BN27" s="36">
        <v>-2.5</v>
      </c>
      <c r="BO27" s="36">
        <v>82</v>
      </c>
      <c r="BP27" s="36">
        <v>59</v>
      </c>
      <c r="BQ27" s="36">
        <v>69.5</v>
      </c>
      <c r="BR27" s="36">
        <v>23</v>
      </c>
      <c r="BS27" s="36">
        <v>0</v>
      </c>
      <c r="BT27" s="36">
        <v>-8</v>
      </c>
      <c r="BU27" s="36">
        <v>0</v>
      </c>
      <c r="BV27" s="36">
        <v>82.5</v>
      </c>
      <c r="BW27" s="36">
        <v>59</v>
      </c>
      <c r="BX27" s="36">
        <v>70</v>
      </c>
      <c r="BY27" s="36">
        <v>23.5</v>
      </c>
      <c r="BZ27" s="36">
        <v>16.5</v>
      </c>
      <c r="CA27" s="36">
        <v>9</v>
      </c>
      <c r="CB27" s="36">
        <v>3.5</v>
      </c>
      <c r="CC27" s="31">
        <v>5.8</v>
      </c>
      <c r="CD27" s="31">
        <v>4.5</v>
      </c>
      <c r="CE27" s="56">
        <v>33</v>
      </c>
      <c r="CF27" s="32">
        <v>19</v>
      </c>
      <c r="CG27" s="32"/>
      <c r="CH27" s="32"/>
      <c r="CI27" s="32">
        <v>134</v>
      </c>
      <c r="CJ27" s="56">
        <v>64</v>
      </c>
      <c r="CK27" s="32">
        <v>60</v>
      </c>
      <c r="CL27" s="32">
        <v>168.5</v>
      </c>
      <c r="CM27" s="35">
        <v>5.8940000000000001</v>
      </c>
      <c r="CN27" s="35">
        <v>3.9319999999999999</v>
      </c>
      <c r="CO27" s="36">
        <v>87.975999999999999</v>
      </c>
    </row>
    <row r="28" spans="1:93" x14ac:dyDescent="0.25">
      <c r="A28" s="13" t="s">
        <v>105</v>
      </c>
      <c r="B28" s="13">
        <v>0</v>
      </c>
      <c r="C28" s="30" t="s">
        <v>106</v>
      </c>
      <c r="D28" s="31">
        <v>13.19</v>
      </c>
      <c r="E28" s="31">
        <v>159.5</v>
      </c>
      <c r="F28" s="31">
        <v>44</v>
      </c>
      <c r="G28" s="31">
        <f t="shared" si="0"/>
        <v>17.295427521349044</v>
      </c>
      <c r="H28" s="32">
        <v>0</v>
      </c>
      <c r="I28" s="31">
        <v>66.599999999999994</v>
      </c>
      <c r="J28" s="32">
        <v>0</v>
      </c>
      <c r="K28" s="31">
        <v>84.8</v>
      </c>
      <c r="L28" s="33">
        <f t="shared" si="1"/>
        <v>0.785377358490566</v>
      </c>
      <c r="M28" s="33">
        <f t="shared" si="2"/>
        <v>0.41755485893416927</v>
      </c>
      <c r="N28" s="32">
        <v>0</v>
      </c>
      <c r="O28" s="31">
        <v>6.5</v>
      </c>
      <c r="P28" s="32">
        <v>3</v>
      </c>
      <c r="Q28" s="32">
        <v>4</v>
      </c>
      <c r="R28" s="13">
        <v>113</v>
      </c>
      <c r="S28" s="13">
        <v>63</v>
      </c>
      <c r="T28" s="32">
        <f t="shared" si="7"/>
        <v>79.650000000000006</v>
      </c>
      <c r="U28" s="13">
        <f t="shared" si="3"/>
        <v>50</v>
      </c>
      <c r="V28" s="13">
        <v>0</v>
      </c>
      <c r="W28" s="13">
        <v>0</v>
      </c>
      <c r="X28" s="13">
        <v>113</v>
      </c>
      <c r="Y28" s="13">
        <v>54</v>
      </c>
      <c r="Z28" s="32">
        <f t="shared" si="8"/>
        <v>73.647000000000006</v>
      </c>
      <c r="AA28" s="13">
        <f t="shared" si="4"/>
        <v>59</v>
      </c>
      <c r="AB28" s="13">
        <v>106</v>
      </c>
      <c r="AC28" s="13">
        <v>62</v>
      </c>
      <c r="AD28" s="32">
        <f t="shared" si="14"/>
        <v>76.652000000000001</v>
      </c>
      <c r="AE28" s="13">
        <f t="shared" si="15"/>
        <v>44</v>
      </c>
      <c r="AI28" s="31"/>
      <c r="AJ28" s="13">
        <v>106.25700000000001</v>
      </c>
      <c r="AK28" s="33">
        <f t="shared" si="10"/>
        <v>17.709500000000002</v>
      </c>
      <c r="AL28" s="13">
        <v>4.4000000000000004</v>
      </c>
      <c r="AM28" s="13">
        <v>0</v>
      </c>
      <c r="AN28" s="34">
        <v>0</v>
      </c>
      <c r="AO28" s="33">
        <f t="shared" si="11"/>
        <v>3.463191111111112</v>
      </c>
      <c r="AP28" s="13">
        <v>3.75</v>
      </c>
      <c r="AQ28" s="13">
        <v>0.19</v>
      </c>
      <c r="AR28" s="34">
        <v>0</v>
      </c>
      <c r="AS28" s="1">
        <v>1.46</v>
      </c>
      <c r="AT28" s="1">
        <v>0</v>
      </c>
      <c r="AU28" s="33">
        <v>2.2036363636363636</v>
      </c>
      <c r="AV28" s="13" t="s">
        <v>62</v>
      </c>
      <c r="AW28" s="13" t="s">
        <v>62</v>
      </c>
      <c r="AX28" s="32">
        <v>0</v>
      </c>
      <c r="AY28" s="32">
        <v>142.05000000000001</v>
      </c>
      <c r="AZ28" s="31">
        <v>4.1900000000000004</v>
      </c>
      <c r="BA28" s="32">
        <v>61.5</v>
      </c>
      <c r="BB28" s="31">
        <v>3.78</v>
      </c>
      <c r="BC28" s="32">
        <v>72.16</v>
      </c>
      <c r="BD28" s="32">
        <v>44.98</v>
      </c>
      <c r="BE28" s="32">
        <v>262.69</v>
      </c>
      <c r="BF28" s="32">
        <v>23.89</v>
      </c>
      <c r="BG28" s="32">
        <v>5.35</v>
      </c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1"/>
      <c r="CD28" s="31"/>
      <c r="CE28" s="58"/>
      <c r="CF28" s="32"/>
      <c r="CG28" s="32"/>
      <c r="CH28" s="32"/>
      <c r="CI28" s="32"/>
      <c r="CJ28" s="56"/>
      <c r="CK28" s="32"/>
      <c r="CL28" s="32"/>
      <c r="CM28" s="35">
        <v>5.843</v>
      </c>
      <c r="CN28" s="35">
        <v>4.1100000000000003</v>
      </c>
      <c r="CO28" s="36">
        <v>73.036000000000001</v>
      </c>
    </row>
    <row r="29" spans="1:93" x14ac:dyDescent="0.25">
      <c r="A29" s="13" t="s">
        <v>107</v>
      </c>
      <c r="B29" s="13">
        <v>0</v>
      </c>
      <c r="C29" s="30" t="s">
        <v>108</v>
      </c>
      <c r="D29" s="31">
        <v>12.65</v>
      </c>
      <c r="E29" s="31">
        <v>147.4</v>
      </c>
      <c r="F29" s="31">
        <v>34.200000000000003</v>
      </c>
      <c r="G29" s="31">
        <f t="shared" si="0"/>
        <v>15.740957234304609</v>
      </c>
      <c r="H29" s="32">
        <v>0</v>
      </c>
      <c r="I29" s="31">
        <v>58</v>
      </c>
      <c r="J29" s="32">
        <v>0</v>
      </c>
      <c r="K29" s="31">
        <v>73</v>
      </c>
      <c r="L29" s="33">
        <f t="shared" si="1"/>
        <v>0.79452054794520544</v>
      </c>
      <c r="M29" s="33">
        <f t="shared" si="2"/>
        <v>0.39348710990502034</v>
      </c>
      <c r="N29" s="32">
        <v>0</v>
      </c>
      <c r="O29" s="31">
        <v>6.1</v>
      </c>
      <c r="P29" s="32">
        <v>1</v>
      </c>
      <c r="Q29" s="32">
        <v>1</v>
      </c>
      <c r="R29" s="13">
        <v>113</v>
      </c>
      <c r="S29" s="13">
        <v>68</v>
      </c>
      <c r="T29" s="32">
        <f t="shared" si="7"/>
        <v>82.984999999999999</v>
      </c>
      <c r="U29" s="13">
        <f t="shared" si="3"/>
        <v>45</v>
      </c>
      <c r="V29" s="13">
        <v>0</v>
      </c>
      <c r="W29" s="13">
        <v>1</v>
      </c>
      <c r="X29" s="13">
        <v>106</v>
      </c>
      <c r="Y29" s="13">
        <v>66</v>
      </c>
      <c r="Z29" s="32">
        <f t="shared" si="8"/>
        <v>79.319999999999993</v>
      </c>
      <c r="AA29" s="13">
        <f t="shared" si="4"/>
        <v>40</v>
      </c>
      <c r="AB29" s="13">
        <v>107</v>
      </c>
      <c r="AC29" s="13">
        <v>81</v>
      </c>
      <c r="AD29" s="32">
        <f t="shared" si="14"/>
        <v>89.658000000000001</v>
      </c>
      <c r="AE29" s="13">
        <f t="shared" si="15"/>
        <v>26</v>
      </c>
      <c r="AF29" s="13">
        <v>7</v>
      </c>
      <c r="AG29" s="13">
        <v>51</v>
      </c>
      <c r="AH29" s="13">
        <v>36.4</v>
      </c>
      <c r="AI29" s="31">
        <f t="shared" si="9"/>
        <v>47.942599999999999</v>
      </c>
      <c r="AJ29" s="13" t="s">
        <v>55</v>
      </c>
      <c r="AK29" s="33"/>
      <c r="AL29" s="13" t="s">
        <v>55</v>
      </c>
      <c r="AM29" s="13" t="s">
        <v>55</v>
      </c>
      <c r="AN29" s="34" t="s">
        <v>55</v>
      </c>
      <c r="AO29" s="33"/>
      <c r="AP29" s="13" t="s">
        <v>55</v>
      </c>
      <c r="AR29" s="34"/>
      <c r="AT29" s="34"/>
      <c r="AU29" s="33"/>
      <c r="AW29" s="31">
        <f>AV29*10</f>
        <v>0</v>
      </c>
      <c r="AX29" s="32"/>
      <c r="AY29" s="34"/>
      <c r="AZ29" s="34"/>
      <c r="BA29" s="34"/>
      <c r="BB29" s="34"/>
      <c r="BC29" s="34"/>
      <c r="BD29" s="34"/>
      <c r="BE29" s="34"/>
      <c r="BF29" s="34"/>
      <c r="BG29" s="34"/>
      <c r="BH29" s="32">
        <v>100</v>
      </c>
      <c r="BI29" s="32">
        <v>79.5</v>
      </c>
      <c r="BJ29" s="32">
        <v>91</v>
      </c>
      <c r="BK29" s="32">
        <v>21.5</v>
      </c>
      <c r="BL29" s="32">
        <v>11</v>
      </c>
      <c r="BM29" s="32">
        <v>19.5</v>
      </c>
      <c r="BN29" s="36">
        <v>2</v>
      </c>
      <c r="BO29" s="36">
        <v>91.5</v>
      </c>
      <c r="BP29" s="36">
        <v>68.5</v>
      </c>
      <c r="BQ29" s="36">
        <v>81</v>
      </c>
      <c r="BR29" s="36">
        <v>23</v>
      </c>
      <c r="BS29" s="36">
        <v>8</v>
      </c>
      <c r="BT29" s="36">
        <v>15.5</v>
      </c>
      <c r="BU29" s="36">
        <v>1.5</v>
      </c>
      <c r="BV29" s="36">
        <v>98</v>
      </c>
      <c r="BW29" s="36">
        <v>67.5</v>
      </c>
      <c r="BX29" s="36">
        <v>81</v>
      </c>
      <c r="BY29" s="36">
        <v>30.5</v>
      </c>
      <c r="BZ29" s="36">
        <v>-9.5</v>
      </c>
      <c r="CA29" s="36">
        <v>-2</v>
      </c>
      <c r="CB29" s="36">
        <v>-2</v>
      </c>
      <c r="CC29" s="31">
        <v>7.8</v>
      </c>
      <c r="CD29" s="31">
        <v>4.3</v>
      </c>
      <c r="CE29" s="56">
        <v>18.5</v>
      </c>
      <c r="CF29" s="32">
        <v>24</v>
      </c>
      <c r="CG29" s="32"/>
      <c r="CH29" s="32"/>
      <c r="CI29" s="32">
        <v>122.5</v>
      </c>
      <c r="CJ29" s="56">
        <v>93.5</v>
      </c>
      <c r="CK29" s="32">
        <v>90.5</v>
      </c>
      <c r="CL29" s="32">
        <v>137</v>
      </c>
      <c r="CM29" s="35">
        <v>5.0570000000000004</v>
      </c>
      <c r="CN29" s="35">
        <v>4.22</v>
      </c>
      <c r="CO29" s="36">
        <v>48.622999999999998</v>
      </c>
    </row>
    <row r="30" spans="1:93" x14ac:dyDescent="0.25">
      <c r="A30" s="13" t="s">
        <v>109</v>
      </c>
      <c r="B30" s="13">
        <v>0</v>
      </c>
      <c r="C30" s="30" t="s">
        <v>110</v>
      </c>
      <c r="D30" s="31">
        <v>13.17</v>
      </c>
      <c r="E30" s="31">
        <v>165</v>
      </c>
      <c r="F30" s="31">
        <v>88.3</v>
      </c>
      <c r="G30" s="31">
        <f t="shared" si="0"/>
        <v>32.433425160697894</v>
      </c>
      <c r="H30" s="32">
        <v>2</v>
      </c>
      <c r="I30" s="31">
        <v>106</v>
      </c>
      <c r="J30" s="32">
        <v>2</v>
      </c>
      <c r="K30" s="31">
        <v>116</v>
      </c>
      <c r="L30" s="33">
        <f t="shared" si="1"/>
        <v>0.91379310344827591</v>
      </c>
      <c r="M30" s="33">
        <f t="shared" si="2"/>
        <v>0.64242424242424245</v>
      </c>
      <c r="N30" s="32">
        <v>2</v>
      </c>
      <c r="O30" s="31">
        <v>28</v>
      </c>
      <c r="P30" s="32">
        <v>4</v>
      </c>
      <c r="Q30" s="32">
        <v>4</v>
      </c>
      <c r="R30" s="13">
        <v>103</v>
      </c>
      <c r="S30" s="13">
        <v>68</v>
      </c>
      <c r="T30" s="32">
        <f t="shared" si="7"/>
        <v>79.655000000000001</v>
      </c>
      <c r="U30" s="13">
        <f t="shared" si="3"/>
        <v>35</v>
      </c>
      <c r="V30" s="13">
        <v>0</v>
      </c>
      <c r="W30" s="13">
        <v>1</v>
      </c>
      <c r="X30" s="13">
        <v>122</v>
      </c>
      <c r="Y30" s="13">
        <v>61</v>
      </c>
      <c r="Z30" s="32">
        <f t="shared" si="8"/>
        <v>81.313000000000002</v>
      </c>
      <c r="AA30" s="13">
        <f t="shared" si="4"/>
        <v>61</v>
      </c>
      <c r="AD30" s="32">
        <f t="shared" si="14"/>
        <v>0</v>
      </c>
      <c r="AE30" s="13">
        <f t="shared" si="15"/>
        <v>0</v>
      </c>
      <c r="AF30" s="13">
        <v>3</v>
      </c>
      <c r="AG30" s="13">
        <v>16</v>
      </c>
      <c r="AH30" s="13">
        <v>26.8</v>
      </c>
      <c r="AI30" s="31">
        <f t="shared" si="9"/>
        <v>32.314900000000002</v>
      </c>
      <c r="AJ30" s="13">
        <v>54.597000000000001</v>
      </c>
      <c r="AK30" s="33">
        <f t="shared" si="10"/>
        <v>9.0995000000000008</v>
      </c>
      <c r="AL30" s="13">
        <v>4.5</v>
      </c>
      <c r="AM30" s="13">
        <v>0</v>
      </c>
      <c r="AN30" s="34">
        <v>0</v>
      </c>
      <c r="AO30" s="33">
        <f t="shared" si="11"/>
        <v>1.8199000000000003</v>
      </c>
      <c r="AP30" s="13">
        <v>4.25</v>
      </c>
      <c r="AQ30" s="13">
        <v>0.95</v>
      </c>
      <c r="AR30" s="34">
        <v>0</v>
      </c>
      <c r="AS30" s="1">
        <v>1.34</v>
      </c>
      <c r="AT30" s="1">
        <v>0</v>
      </c>
      <c r="AU30" s="33">
        <v>2.4781818181818185</v>
      </c>
      <c r="AV30" s="13">
        <v>2.6</v>
      </c>
      <c r="AW30" s="31">
        <f>AV30*10</f>
        <v>26</v>
      </c>
      <c r="AX30" s="32">
        <v>2</v>
      </c>
      <c r="AY30" s="32">
        <v>140.59</v>
      </c>
      <c r="AZ30" s="31">
        <v>4.74</v>
      </c>
      <c r="BA30" s="32">
        <v>67.87</v>
      </c>
      <c r="BB30" s="31">
        <v>3.03</v>
      </c>
      <c r="BC30" s="32">
        <v>81.67</v>
      </c>
      <c r="BD30" s="32">
        <v>45.82</v>
      </c>
      <c r="BE30" s="32">
        <v>226.32</v>
      </c>
      <c r="BF30" s="32">
        <v>23.9</v>
      </c>
      <c r="BG30" s="32">
        <v>11</v>
      </c>
      <c r="BH30" s="32">
        <v>88</v>
      </c>
      <c r="BI30" s="32">
        <v>68</v>
      </c>
      <c r="BJ30" s="32">
        <v>70</v>
      </c>
      <c r="BK30" s="32">
        <v>20</v>
      </c>
      <c r="BL30" s="32">
        <v>-24.5</v>
      </c>
      <c r="BM30" s="32">
        <v>-27.5</v>
      </c>
      <c r="BN30" s="36">
        <v>-5</v>
      </c>
      <c r="BO30" s="36">
        <v>96</v>
      </c>
      <c r="BP30" s="36">
        <v>61</v>
      </c>
      <c r="BQ30" s="36">
        <v>73.5</v>
      </c>
      <c r="BR30" s="36">
        <v>35</v>
      </c>
      <c r="BS30" s="36">
        <v>-21.5</v>
      </c>
      <c r="BT30" s="36">
        <v>-25.5</v>
      </c>
      <c r="BU30" s="36">
        <v>-7.5</v>
      </c>
      <c r="BV30" s="36">
        <v>105</v>
      </c>
      <c r="BW30" s="36">
        <v>61</v>
      </c>
      <c r="BX30" s="36">
        <v>77</v>
      </c>
      <c r="BY30" s="36">
        <v>44</v>
      </c>
      <c r="BZ30" s="36">
        <v>-10.5</v>
      </c>
      <c r="CA30" s="36">
        <v>-18</v>
      </c>
      <c r="CB30" s="36">
        <v>-4</v>
      </c>
      <c r="CC30" s="31">
        <v>6.5</v>
      </c>
      <c r="CD30" s="31">
        <v>4.7</v>
      </c>
      <c r="CE30" s="56">
        <v>20.5</v>
      </c>
      <c r="CF30" s="32">
        <v>36.5</v>
      </c>
      <c r="CG30" s="32"/>
      <c r="CH30" s="32"/>
      <c r="CI30" s="32">
        <v>178</v>
      </c>
      <c r="CJ30" s="56">
        <v>68</v>
      </c>
      <c r="CK30" s="32">
        <v>59.5</v>
      </c>
      <c r="CL30" s="32">
        <v>190</v>
      </c>
      <c r="CM30" s="35">
        <v>8.3740000000000006</v>
      </c>
      <c r="CN30" s="35">
        <v>4.29</v>
      </c>
      <c r="CO30" s="36">
        <v>104.68</v>
      </c>
    </row>
    <row r="31" spans="1:93" x14ac:dyDescent="0.25">
      <c r="A31" s="13" t="s">
        <v>111</v>
      </c>
      <c r="B31" s="13">
        <v>0</v>
      </c>
      <c r="C31" s="30" t="s">
        <v>112</v>
      </c>
      <c r="D31" s="31">
        <v>12.71</v>
      </c>
      <c r="E31" s="31">
        <v>148.5</v>
      </c>
      <c r="F31" s="31">
        <v>49.9</v>
      </c>
      <c r="G31" s="31">
        <f t="shared" si="0"/>
        <v>22.628076500130366</v>
      </c>
      <c r="H31" s="32">
        <v>1</v>
      </c>
      <c r="I31" s="31">
        <v>79.3</v>
      </c>
      <c r="J31" s="32">
        <v>2</v>
      </c>
      <c r="K31" s="31">
        <v>86</v>
      </c>
      <c r="L31" s="33">
        <f t="shared" si="1"/>
        <v>0.92209302325581388</v>
      </c>
      <c r="M31" s="33">
        <f t="shared" si="2"/>
        <v>0.53400673400673404</v>
      </c>
      <c r="N31" s="32">
        <v>1</v>
      </c>
      <c r="O31" s="31">
        <v>21.3</v>
      </c>
      <c r="P31" s="32">
        <v>3</v>
      </c>
      <c r="Q31" s="32">
        <v>2</v>
      </c>
      <c r="R31" s="13">
        <v>116</v>
      </c>
      <c r="S31" s="13">
        <v>70</v>
      </c>
      <c r="T31" s="32">
        <f t="shared" si="7"/>
        <v>85.317999999999998</v>
      </c>
      <c r="U31" s="13">
        <f t="shared" si="3"/>
        <v>46</v>
      </c>
      <c r="V31" s="13">
        <v>0</v>
      </c>
      <c r="W31" s="13">
        <v>1</v>
      </c>
      <c r="X31" s="13">
        <v>108</v>
      </c>
      <c r="Y31" s="13">
        <v>61</v>
      </c>
      <c r="Z31" s="32">
        <f t="shared" si="8"/>
        <v>76.650999999999996</v>
      </c>
      <c r="AA31" s="13">
        <f t="shared" si="4"/>
        <v>47</v>
      </c>
      <c r="AB31" s="13">
        <v>110</v>
      </c>
      <c r="AC31" s="13">
        <v>73</v>
      </c>
      <c r="AD31" s="32">
        <f t="shared" si="14"/>
        <v>85.320999999999998</v>
      </c>
      <c r="AE31" s="13">
        <f t="shared" si="15"/>
        <v>37</v>
      </c>
      <c r="AF31" s="13">
        <v>8</v>
      </c>
      <c r="AG31" s="13">
        <v>61</v>
      </c>
      <c r="AH31" s="13">
        <v>39.9</v>
      </c>
      <c r="AI31" s="31">
        <f t="shared" si="9"/>
        <v>46.2697</v>
      </c>
      <c r="AJ31" s="13">
        <v>79.882999999999996</v>
      </c>
      <c r="AK31" s="33">
        <f t="shared" si="10"/>
        <v>13.313833333333333</v>
      </c>
      <c r="AL31" s="13">
        <v>5.0999999999999996</v>
      </c>
      <c r="AM31" s="13">
        <v>0</v>
      </c>
      <c r="AN31" s="34">
        <v>0</v>
      </c>
      <c r="AO31" s="33">
        <f t="shared" si="11"/>
        <v>3.0178022222222221</v>
      </c>
      <c r="AP31" s="13">
        <v>5.24</v>
      </c>
      <c r="AQ31" s="13">
        <v>0.93</v>
      </c>
      <c r="AR31" s="34">
        <v>0</v>
      </c>
      <c r="AS31" s="1">
        <v>1.62</v>
      </c>
      <c r="AT31" s="1">
        <v>0</v>
      </c>
      <c r="AU31" s="33">
        <v>3.1972727272727273</v>
      </c>
      <c r="AV31" s="13">
        <v>0.6</v>
      </c>
      <c r="AW31" s="31">
        <f>AV31*10</f>
        <v>6</v>
      </c>
      <c r="AX31" s="32">
        <v>2</v>
      </c>
      <c r="AY31" s="32">
        <v>139.19</v>
      </c>
      <c r="AZ31" s="31">
        <v>5.16</v>
      </c>
      <c r="BA31" s="32">
        <v>47.34</v>
      </c>
      <c r="BB31" s="31">
        <v>4.09</v>
      </c>
      <c r="BC31" s="32">
        <v>74.47</v>
      </c>
      <c r="BD31" s="32">
        <v>47.11</v>
      </c>
      <c r="BE31" s="32">
        <v>303.82</v>
      </c>
      <c r="BF31" s="32">
        <v>30.57</v>
      </c>
      <c r="BG31" s="32">
        <v>6.58</v>
      </c>
      <c r="BH31" s="32">
        <v>101.5</v>
      </c>
      <c r="BI31" s="32">
        <v>71.5</v>
      </c>
      <c r="BJ31" s="32">
        <v>86.5</v>
      </c>
      <c r="BK31" s="32">
        <v>30</v>
      </c>
      <c r="BL31" s="32">
        <v>17</v>
      </c>
      <c r="BM31" s="32">
        <v>22</v>
      </c>
      <c r="BN31" s="36">
        <v>5</v>
      </c>
      <c r="BO31" s="36">
        <v>94.5</v>
      </c>
      <c r="BP31" s="36">
        <v>61.5</v>
      </c>
      <c r="BQ31" s="36">
        <v>76.5</v>
      </c>
      <c r="BR31" s="36">
        <v>33</v>
      </c>
      <c r="BS31" s="36">
        <v>18</v>
      </c>
      <c r="BT31" s="36">
        <v>15.5</v>
      </c>
      <c r="BU31" s="36">
        <v>6</v>
      </c>
      <c r="BV31" s="36">
        <v>101.5</v>
      </c>
      <c r="BW31" s="36">
        <v>61.5</v>
      </c>
      <c r="BX31" s="36">
        <v>77</v>
      </c>
      <c r="BY31" s="36">
        <v>40</v>
      </c>
      <c r="BZ31" s="36">
        <v>3.5</v>
      </c>
      <c r="CA31" s="36">
        <v>2</v>
      </c>
      <c r="CB31" s="36">
        <v>1.5</v>
      </c>
      <c r="CC31" s="31">
        <v>7</v>
      </c>
      <c r="CD31" s="31">
        <v>4.0999999999999996</v>
      </c>
      <c r="CE31" s="56">
        <v>24.5</v>
      </c>
      <c r="CF31" s="32">
        <v>32</v>
      </c>
      <c r="CG31" s="32"/>
      <c r="CH31" s="32"/>
      <c r="CI31" s="32">
        <v>129</v>
      </c>
      <c r="CJ31" s="56">
        <v>85</v>
      </c>
      <c r="CK31" s="32">
        <v>72</v>
      </c>
      <c r="CL31" s="32">
        <v>134.5</v>
      </c>
      <c r="CM31" s="35">
        <v>7.282</v>
      </c>
      <c r="CN31" s="35">
        <v>5.1079999999999997</v>
      </c>
      <c r="CO31" s="36">
        <v>78.299000000000007</v>
      </c>
    </row>
    <row r="32" spans="1:93" x14ac:dyDescent="0.25">
      <c r="A32" s="13" t="s">
        <v>113</v>
      </c>
      <c r="B32" s="13">
        <v>0</v>
      </c>
      <c r="C32" s="30" t="s">
        <v>114</v>
      </c>
      <c r="D32" s="31">
        <v>12.94</v>
      </c>
      <c r="E32" s="31">
        <v>152</v>
      </c>
      <c r="F32" s="31">
        <v>37.799999999999997</v>
      </c>
      <c r="G32" s="31">
        <f t="shared" si="0"/>
        <v>16.36080332409972</v>
      </c>
      <c r="H32" s="32">
        <v>0</v>
      </c>
      <c r="I32" s="31">
        <v>62.3</v>
      </c>
      <c r="J32" s="32">
        <v>0</v>
      </c>
      <c r="K32" s="31">
        <v>77.099999999999994</v>
      </c>
      <c r="L32" s="33">
        <f t="shared" si="1"/>
        <v>0.80804150453955903</v>
      </c>
      <c r="M32" s="33">
        <f t="shared" si="2"/>
        <v>0.40986842105263155</v>
      </c>
      <c r="N32" s="32">
        <v>0</v>
      </c>
      <c r="O32" s="31">
        <v>13.1</v>
      </c>
      <c r="P32" s="32">
        <v>2</v>
      </c>
      <c r="Q32" s="32">
        <v>3</v>
      </c>
      <c r="R32" s="13">
        <v>104</v>
      </c>
      <c r="S32" s="13">
        <v>62</v>
      </c>
      <c r="T32" s="32">
        <f t="shared" si="7"/>
        <v>75.986000000000004</v>
      </c>
      <c r="U32" s="13">
        <f t="shared" si="3"/>
        <v>42</v>
      </c>
      <c r="V32" s="13">
        <v>0</v>
      </c>
      <c r="W32" s="13">
        <v>0</v>
      </c>
      <c r="X32" s="13">
        <v>107</v>
      </c>
      <c r="Y32" s="13">
        <v>58</v>
      </c>
      <c r="Z32" s="32">
        <f t="shared" si="8"/>
        <v>74.317000000000007</v>
      </c>
      <c r="AA32" s="13">
        <f t="shared" si="4"/>
        <v>49</v>
      </c>
      <c r="AB32" s="13">
        <v>101</v>
      </c>
      <c r="AC32" s="13">
        <v>76</v>
      </c>
      <c r="AD32" s="32">
        <f t="shared" si="14"/>
        <v>84.325000000000003</v>
      </c>
      <c r="AE32" s="13">
        <f t="shared" si="15"/>
        <v>25</v>
      </c>
      <c r="AF32" s="13">
        <v>9.3000000000000007</v>
      </c>
      <c r="AG32" s="13">
        <v>75</v>
      </c>
      <c r="AH32" s="13">
        <v>44.5</v>
      </c>
      <c r="AI32" s="31">
        <f t="shared" si="9"/>
        <v>50.641400000000004</v>
      </c>
      <c r="AJ32" s="13">
        <v>25.704000000000001</v>
      </c>
      <c r="AK32" s="33">
        <f t="shared" si="10"/>
        <v>4.2839999999999998</v>
      </c>
      <c r="AL32" s="13">
        <v>5.2</v>
      </c>
      <c r="AM32" s="13">
        <v>0</v>
      </c>
      <c r="AN32" s="34">
        <v>0</v>
      </c>
      <c r="AO32" s="33">
        <f t="shared" si="11"/>
        <v>0.99008000000000007</v>
      </c>
      <c r="AP32" s="13">
        <v>5.22</v>
      </c>
      <c r="AQ32" s="13">
        <v>0.43</v>
      </c>
      <c r="AR32" s="34">
        <v>0</v>
      </c>
      <c r="AS32" s="1">
        <v>2.09</v>
      </c>
      <c r="AT32" s="1">
        <v>0</v>
      </c>
      <c r="AU32" s="33">
        <v>2.9345454545454546</v>
      </c>
      <c r="AV32" s="13" t="s">
        <v>62</v>
      </c>
      <c r="AW32" s="13" t="s">
        <v>62</v>
      </c>
      <c r="AX32" s="32">
        <v>0</v>
      </c>
      <c r="AY32" s="32">
        <v>139.19</v>
      </c>
      <c r="AZ32" s="31">
        <v>4.72</v>
      </c>
      <c r="BA32" s="32">
        <v>49.53</v>
      </c>
      <c r="BB32" s="31">
        <v>4.1500000000000004</v>
      </c>
      <c r="BC32" s="32">
        <v>71.89</v>
      </c>
      <c r="BD32" s="32">
        <v>44.55</v>
      </c>
      <c r="BE32" s="32">
        <v>221.9</v>
      </c>
      <c r="BF32" s="32">
        <v>20.9</v>
      </c>
      <c r="BG32" s="32">
        <v>8.2899999999999991</v>
      </c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1">
        <v>5.8</v>
      </c>
      <c r="CD32" s="31">
        <v>3.5</v>
      </c>
      <c r="CE32" s="58"/>
      <c r="CF32" s="32"/>
      <c r="CG32" s="32"/>
      <c r="CH32" s="32"/>
      <c r="CI32" s="32"/>
      <c r="CJ32" s="56"/>
      <c r="CK32" s="32"/>
      <c r="CL32" s="32"/>
      <c r="CM32" s="35">
        <v>5.04</v>
      </c>
      <c r="CN32" s="35">
        <v>3.9159999999999999</v>
      </c>
      <c r="CO32" s="36">
        <v>63.005000000000003</v>
      </c>
    </row>
    <row r="33" spans="1:93" x14ac:dyDescent="0.25">
      <c r="A33" s="13" t="s">
        <v>115</v>
      </c>
      <c r="B33" s="13">
        <v>0</v>
      </c>
      <c r="C33" s="30" t="s">
        <v>116</v>
      </c>
      <c r="D33" s="31">
        <v>12.88</v>
      </c>
      <c r="E33" s="31">
        <v>164</v>
      </c>
      <c r="F33" s="31">
        <v>51.9</v>
      </c>
      <c r="G33" s="31">
        <f t="shared" si="0"/>
        <v>19.296549672813804</v>
      </c>
      <c r="H33" s="32">
        <v>0</v>
      </c>
      <c r="I33" s="31">
        <v>78</v>
      </c>
      <c r="J33" s="32">
        <v>2</v>
      </c>
      <c r="K33" s="31">
        <v>90.8</v>
      </c>
      <c r="L33" s="33">
        <f t="shared" si="1"/>
        <v>0.8590308370044053</v>
      </c>
      <c r="M33" s="33">
        <f t="shared" si="2"/>
        <v>0.47560975609756095</v>
      </c>
      <c r="N33" s="32">
        <v>0</v>
      </c>
      <c r="O33" s="31">
        <v>13.6</v>
      </c>
      <c r="P33" s="32">
        <v>4</v>
      </c>
      <c r="Q33" s="32">
        <v>3</v>
      </c>
      <c r="R33" s="13">
        <v>113</v>
      </c>
      <c r="S33" s="13">
        <v>68</v>
      </c>
      <c r="T33" s="32">
        <f t="shared" si="7"/>
        <v>82.984999999999999</v>
      </c>
      <c r="U33" s="13">
        <f t="shared" si="3"/>
        <v>45</v>
      </c>
      <c r="V33" s="13">
        <v>0</v>
      </c>
      <c r="W33" s="13">
        <v>1</v>
      </c>
      <c r="X33" s="13">
        <v>123</v>
      </c>
      <c r="Y33" s="13">
        <v>69</v>
      </c>
      <c r="Z33" s="32">
        <f t="shared" si="8"/>
        <v>86.981999999999999</v>
      </c>
      <c r="AA33" s="13">
        <f t="shared" si="4"/>
        <v>54</v>
      </c>
      <c r="AB33" s="13">
        <v>111</v>
      </c>
      <c r="AC33" s="13">
        <v>76</v>
      </c>
      <c r="AD33" s="32">
        <f t="shared" si="14"/>
        <v>87.655000000000001</v>
      </c>
      <c r="AE33" s="13">
        <f t="shared" si="15"/>
        <v>35</v>
      </c>
      <c r="AF33" s="13">
        <v>5.9</v>
      </c>
      <c r="AG33" s="13">
        <v>41</v>
      </c>
      <c r="AH33" s="13">
        <v>32.9</v>
      </c>
      <c r="AI33" s="31">
        <f t="shared" si="9"/>
        <v>43.035700000000006</v>
      </c>
      <c r="AJ33" s="13">
        <v>85.100999999999999</v>
      </c>
      <c r="AK33" s="33">
        <f t="shared" si="10"/>
        <v>14.1835</v>
      </c>
      <c r="AL33" s="13">
        <v>5.2</v>
      </c>
      <c r="AM33" s="13">
        <v>0</v>
      </c>
      <c r="AN33" s="34">
        <v>0</v>
      </c>
      <c r="AO33" s="33">
        <f t="shared" si="11"/>
        <v>3.2779644444444451</v>
      </c>
      <c r="AP33" s="13">
        <v>4.3</v>
      </c>
      <c r="AQ33" s="13">
        <v>0.44</v>
      </c>
      <c r="AR33" s="34">
        <v>0</v>
      </c>
      <c r="AS33" s="1">
        <v>1.59</v>
      </c>
      <c r="AT33" s="1">
        <v>0</v>
      </c>
      <c r="AU33" s="33">
        <v>2.5099999999999998</v>
      </c>
      <c r="AV33" s="13" t="s">
        <v>62</v>
      </c>
      <c r="AW33" s="13" t="s">
        <v>62</v>
      </c>
      <c r="AX33" s="32">
        <v>0</v>
      </c>
      <c r="AY33" s="32">
        <v>141.47999999999999</v>
      </c>
      <c r="AZ33" s="31">
        <v>5.94</v>
      </c>
      <c r="BA33" s="32">
        <v>58.58</v>
      </c>
      <c r="BB33" s="31">
        <v>3.38</v>
      </c>
      <c r="BC33" s="32">
        <v>75.819999999999993</v>
      </c>
      <c r="BD33" s="32">
        <v>46.28</v>
      </c>
      <c r="BE33" s="32">
        <v>284.69</v>
      </c>
      <c r="BF33" s="32">
        <v>24.27</v>
      </c>
      <c r="BG33" s="32">
        <v>10.91</v>
      </c>
      <c r="BH33" s="32">
        <v>96</v>
      </c>
      <c r="BI33" s="32">
        <v>69.5</v>
      </c>
      <c r="BJ33" s="32">
        <v>83.5</v>
      </c>
      <c r="BK33" s="32">
        <v>26.5</v>
      </c>
      <c r="BL33" s="32">
        <v>7.5</v>
      </c>
      <c r="BM33" s="32">
        <v>6.5</v>
      </c>
      <c r="BN33" s="36">
        <v>2</v>
      </c>
      <c r="BO33" s="36">
        <v>102</v>
      </c>
      <c r="BP33" s="36">
        <v>69.5</v>
      </c>
      <c r="BQ33" s="36">
        <v>85.5</v>
      </c>
      <c r="BR33" s="36">
        <v>32.5</v>
      </c>
      <c r="BS33" s="36">
        <v>4.5</v>
      </c>
      <c r="BT33" s="36">
        <v>-0.5</v>
      </c>
      <c r="BU33" s="36">
        <v>1.5</v>
      </c>
      <c r="BV33" s="36">
        <v>109.5</v>
      </c>
      <c r="BW33" s="36">
        <v>69.5</v>
      </c>
      <c r="BX33" s="36">
        <v>84</v>
      </c>
      <c r="BY33" s="36">
        <v>40</v>
      </c>
      <c r="BZ33" s="36">
        <v>1</v>
      </c>
      <c r="CA33" s="36">
        <v>-2.5</v>
      </c>
      <c r="CB33" s="36">
        <v>0.5</v>
      </c>
      <c r="CC33" s="31">
        <v>6.2</v>
      </c>
      <c r="CD33" s="31">
        <v>3.5</v>
      </c>
      <c r="CE33" s="56">
        <v>24.5</v>
      </c>
      <c r="CF33" s="32">
        <v>32.5</v>
      </c>
      <c r="CG33" s="32"/>
      <c r="CH33" s="32"/>
      <c r="CI33" s="32">
        <v>143.5</v>
      </c>
      <c r="CJ33" s="56">
        <v>73.5</v>
      </c>
      <c r="CK33" s="32">
        <v>67.5</v>
      </c>
      <c r="CL33" s="32">
        <v>156</v>
      </c>
      <c r="CM33" s="35">
        <v>6.0170000000000003</v>
      </c>
      <c r="CN33" s="35">
        <v>3.8719999999999999</v>
      </c>
      <c r="CO33" s="36">
        <v>82.430999999999997</v>
      </c>
    </row>
    <row r="34" spans="1:93" x14ac:dyDescent="0.25">
      <c r="A34" s="13" t="s">
        <v>117</v>
      </c>
      <c r="B34" s="13">
        <v>0</v>
      </c>
      <c r="C34" s="30" t="s">
        <v>118</v>
      </c>
      <c r="D34" s="31">
        <v>12.93</v>
      </c>
      <c r="E34" s="31">
        <v>157</v>
      </c>
      <c r="F34" s="31">
        <v>42.6</v>
      </c>
      <c r="G34" s="31">
        <f t="shared" si="0"/>
        <v>17.282648383301552</v>
      </c>
      <c r="H34" s="32">
        <v>0</v>
      </c>
      <c r="I34" s="31">
        <v>65</v>
      </c>
      <c r="J34" s="32">
        <v>0</v>
      </c>
      <c r="K34" s="31">
        <v>72</v>
      </c>
      <c r="L34" s="33">
        <f t="shared" si="1"/>
        <v>0.90277777777777779</v>
      </c>
      <c r="M34" s="33">
        <f t="shared" si="2"/>
        <v>0.4140127388535032</v>
      </c>
      <c r="N34" s="32">
        <v>0</v>
      </c>
      <c r="O34" s="31">
        <v>8.3000000000000007</v>
      </c>
      <c r="P34" s="32">
        <v>3</v>
      </c>
      <c r="Q34" s="32">
        <v>2</v>
      </c>
      <c r="R34" s="13">
        <v>111</v>
      </c>
      <c r="S34" s="13">
        <v>70</v>
      </c>
      <c r="T34" s="32">
        <f t="shared" si="7"/>
        <v>83.653000000000006</v>
      </c>
      <c r="U34" s="13">
        <f t="shared" si="3"/>
        <v>41</v>
      </c>
      <c r="V34" s="13">
        <v>0</v>
      </c>
      <c r="W34" s="13">
        <v>1</v>
      </c>
      <c r="X34" s="13">
        <v>111</v>
      </c>
      <c r="Y34" s="13">
        <v>58</v>
      </c>
      <c r="Z34" s="32">
        <f t="shared" si="8"/>
        <v>75.649000000000001</v>
      </c>
      <c r="AA34" s="13">
        <f t="shared" si="4"/>
        <v>53</v>
      </c>
      <c r="AB34" s="13">
        <v>117</v>
      </c>
      <c r="AC34" s="13">
        <v>76</v>
      </c>
      <c r="AD34" s="32">
        <f t="shared" si="14"/>
        <v>89.653000000000006</v>
      </c>
      <c r="AE34" s="13">
        <f t="shared" si="15"/>
        <v>41</v>
      </c>
      <c r="AI34" s="31"/>
      <c r="AJ34" s="13" t="s">
        <v>55</v>
      </c>
      <c r="AK34" s="33"/>
      <c r="AL34" s="13" t="s">
        <v>55</v>
      </c>
      <c r="AM34" s="13" t="s">
        <v>55</v>
      </c>
      <c r="AN34" s="34" t="s">
        <v>55</v>
      </c>
      <c r="AO34" s="33"/>
      <c r="AP34" s="13" t="s">
        <v>55</v>
      </c>
      <c r="AR34" s="34"/>
      <c r="AT34" s="34"/>
      <c r="AU34" s="33"/>
      <c r="AW34" s="31"/>
      <c r="AX34" s="32"/>
      <c r="AY34" s="34"/>
      <c r="AZ34" s="34"/>
      <c r="BA34" s="34"/>
      <c r="BB34" s="34"/>
      <c r="BC34" s="34"/>
      <c r="BD34" s="34"/>
      <c r="BE34" s="34"/>
      <c r="BF34" s="34"/>
      <c r="BG34" s="34"/>
      <c r="BH34" s="32">
        <v>94</v>
      </c>
      <c r="BI34" s="32">
        <v>71</v>
      </c>
      <c r="BJ34" s="32">
        <v>82.5</v>
      </c>
      <c r="BK34" s="32">
        <v>23</v>
      </c>
      <c r="BL34" s="32">
        <v>-3</v>
      </c>
      <c r="BM34" s="32">
        <v>-2</v>
      </c>
      <c r="BN34" s="36">
        <v>-0.5</v>
      </c>
      <c r="BO34" s="36">
        <v>89</v>
      </c>
      <c r="BP34" s="36">
        <v>59.5</v>
      </c>
      <c r="BQ34" s="36">
        <v>74</v>
      </c>
      <c r="BR34" s="36">
        <v>29.5</v>
      </c>
      <c r="BS34" s="36">
        <v>-11.5</v>
      </c>
      <c r="BT34" s="36">
        <v>-11</v>
      </c>
      <c r="BU34" s="36">
        <v>-3.5</v>
      </c>
      <c r="BV34" s="36">
        <v>96.5</v>
      </c>
      <c r="BW34" s="36">
        <v>59.5</v>
      </c>
      <c r="BX34" s="36">
        <v>70</v>
      </c>
      <c r="BY34" s="36">
        <v>37</v>
      </c>
      <c r="BZ34" s="36">
        <v>-8</v>
      </c>
      <c r="CA34" s="36">
        <v>-10</v>
      </c>
      <c r="CB34" s="36">
        <v>-2.5</v>
      </c>
      <c r="CC34" s="31">
        <v>8.8000000000000007</v>
      </c>
      <c r="CD34" s="31">
        <v>4</v>
      </c>
      <c r="CE34" s="56">
        <v>22.5</v>
      </c>
      <c r="CF34" s="32">
        <v>31</v>
      </c>
      <c r="CG34" s="32"/>
      <c r="CH34" s="32"/>
      <c r="CI34" s="32">
        <v>143.5</v>
      </c>
      <c r="CJ34" s="56">
        <v>77</v>
      </c>
      <c r="CK34" s="32">
        <v>71</v>
      </c>
      <c r="CL34" s="32">
        <v>157</v>
      </c>
      <c r="CM34" s="35">
        <v>6.5090000000000003</v>
      </c>
      <c r="CN34" s="35">
        <v>4.6870000000000003</v>
      </c>
      <c r="CO34" s="36">
        <v>66.415000000000006</v>
      </c>
    </row>
    <row r="35" spans="1:93" x14ac:dyDescent="0.25">
      <c r="A35" s="13" t="s">
        <v>119</v>
      </c>
      <c r="B35" s="13">
        <v>0</v>
      </c>
      <c r="C35" s="30" t="s">
        <v>120</v>
      </c>
      <c r="D35" s="31">
        <v>13.64</v>
      </c>
      <c r="E35" s="31">
        <v>170.9</v>
      </c>
      <c r="F35" s="31">
        <v>65.599999999999994</v>
      </c>
      <c r="G35" s="31">
        <f t="shared" si="0"/>
        <v>22.460515201762874</v>
      </c>
      <c r="H35" s="32">
        <v>1</v>
      </c>
      <c r="I35" s="31">
        <v>73</v>
      </c>
      <c r="J35" s="32">
        <v>1</v>
      </c>
      <c r="K35" s="31">
        <v>94</v>
      </c>
      <c r="L35" s="33">
        <f t="shared" si="1"/>
        <v>0.77659574468085102</v>
      </c>
      <c r="M35" s="33">
        <f t="shared" si="2"/>
        <v>0.42715038033937974</v>
      </c>
      <c r="N35" s="32">
        <v>0</v>
      </c>
      <c r="O35" s="31">
        <v>15.5</v>
      </c>
      <c r="P35" s="32">
        <v>4</v>
      </c>
      <c r="Q35" s="32">
        <v>4</v>
      </c>
      <c r="R35" s="13">
        <v>125</v>
      </c>
      <c r="S35" s="13">
        <v>76</v>
      </c>
      <c r="T35" s="32">
        <f t="shared" si="7"/>
        <v>92.317000000000007</v>
      </c>
      <c r="U35" s="13">
        <f t="shared" si="3"/>
        <v>49</v>
      </c>
      <c r="V35" s="13">
        <v>0</v>
      </c>
      <c r="W35" s="13">
        <v>2</v>
      </c>
      <c r="X35" s="13">
        <v>115</v>
      </c>
      <c r="Y35" s="13">
        <v>63</v>
      </c>
      <c r="Z35" s="32">
        <f t="shared" si="8"/>
        <v>80.316000000000003</v>
      </c>
      <c r="AA35" s="13">
        <f t="shared" si="4"/>
        <v>52</v>
      </c>
      <c r="AB35" s="13">
        <v>112</v>
      </c>
      <c r="AC35" s="13">
        <v>76</v>
      </c>
      <c r="AD35" s="32">
        <f t="shared" si="14"/>
        <v>87.988</v>
      </c>
      <c r="AE35" s="13">
        <f t="shared" si="15"/>
        <v>36</v>
      </c>
      <c r="AF35" s="13">
        <v>8.9</v>
      </c>
      <c r="AG35" s="13">
        <v>70</v>
      </c>
      <c r="AH35" s="13">
        <v>43.3</v>
      </c>
      <c r="AI35" s="31">
        <f t="shared" si="9"/>
        <v>44.454799999999999</v>
      </c>
      <c r="AJ35" s="13">
        <v>145.815</v>
      </c>
      <c r="AK35" s="33">
        <f t="shared" si="10"/>
        <v>24.302499999999998</v>
      </c>
      <c r="AL35" s="13">
        <v>6.1</v>
      </c>
      <c r="AM35" s="34">
        <v>1</v>
      </c>
      <c r="AN35" s="34">
        <v>1</v>
      </c>
      <c r="AO35" s="33">
        <f t="shared" si="11"/>
        <v>6.5886777777777761</v>
      </c>
      <c r="AP35" s="13">
        <v>3.64</v>
      </c>
      <c r="AQ35" s="13">
        <v>0.3</v>
      </c>
      <c r="AR35" s="34">
        <v>0</v>
      </c>
      <c r="AS35" s="1">
        <v>1.39</v>
      </c>
      <c r="AT35" s="1">
        <v>0</v>
      </c>
      <c r="AU35" s="33">
        <v>2.1136363636363638</v>
      </c>
      <c r="AV35" s="8">
        <v>79.7</v>
      </c>
      <c r="AW35" s="31">
        <f t="shared" ref="AW35:AW40" si="16">AV35*10</f>
        <v>797</v>
      </c>
      <c r="AX35" s="32">
        <v>2</v>
      </c>
      <c r="AY35" s="32">
        <v>139.63999999999999</v>
      </c>
      <c r="AZ35" s="31">
        <v>4.93</v>
      </c>
      <c r="BA35" s="32">
        <v>74.290000000000006</v>
      </c>
      <c r="BB35" s="31">
        <v>4.26</v>
      </c>
      <c r="BC35" s="32">
        <v>81.55</v>
      </c>
      <c r="BD35" s="32">
        <v>49.57</v>
      </c>
      <c r="BE35" s="32">
        <v>214.71</v>
      </c>
      <c r="BF35" s="32">
        <v>37.5</v>
      </c>
      <c r="BG35" s="32">
        <v>13.59</v>
      </c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1"/>
      <c r="CD35" s="31"/>
      <c r="CE35" s="58"/>
      <c r="CF35" s="32"/>
      <c r="CG35" s="32"/>
      <c r="CH35" s="32"/>
      <c r="CI35" s="32"/>
      <c r="CJ35" s="56"/>
      <c r="CK35" s="32"/>
      <c r="CL35" s="32"/>
      <c r="CM35" s="35">
        <v>8.7140000000000004</v>
      </c>
      <c r="CN35" s="35">
        <v>4.9160000000000004</v>
      </c>
      <c r="CO35" s="36">
        <v>108.928</v>
      </c>
    </row>
    <row r="36" spans="1:93" x14ac:dyDescent="0.25">
      <c r="A36" s="13" t="s">
        <v>121</v>
      </c>
      <c r="B36" s="13">
        <v>0</v>
      </c>
      <c r="C36" s="30" t="s">
        <v>122</v>
      </c>
      <c r="D36" s="31">
        <v>13.63</v>
      </c>
      <c r="E36" s="31">
        <v>160.19999999999999</v>
      </c>
      <c r="F36" s="31">
        <v>59.3</v>
      </c>
      <c r="G36" s="31">
        <f t="shared" si="0"/>
        <v>23.106260744606075</v>
      </c>
      <c r="H36" s="32">
        <v>1</v>
      </c>
      <c r="I36" s="31">
        <v>84</v>
      </c>
      <c r="J36" s="32">
        <v>2</v>
      </c>
      <c r="K36" s="31">
        <v>92</v>
      </c>
      <c r="L36" s="33">
        <f t="shared" si="1"/>
        <v>0.91304347826086951</v>
      </c>
      <c r="M36" s="33">
        <f t="shared" si="2"/>
        <v>0.52434456928838957</v>
      </c>
      <c r="N36" s="32">
        <v>1</v>
      </c>
      <c r="O36" s="31">
        <v>17.600000000000001</v>
      </c>
      <c r="P36" s="32">
        <v>4</v>
      </c>
      <c r="Q36" s="32">
        <v>4</v>
      </c>
      <c r="R36" s="13">
        <v>113</v>
      </c>
      <c r="S36" s="13">
        <v>75</v>
      </c>
      <c r="T36" s="32">
        <f t="shared" si="7"/>
        <v>87.653999999999996</v>
      </c>
      <c r="U36" s="13">
        <f t="shared" si="3"/>
        <v>38</v>
      </c>
      <c r="V36" s="13">
        <v>0</v>
      </c>
      <c r="W36" s="13">
        <v>2</v>
      </c>
      <c r="X36" s="13">
        <v>106</v>
      </c>
      <c r="Y36" s="13">
        <v>67</v>
      </c>
      <c r="Z36" s="32">
        <f t="shared" si="8"/>
        <v>79.986999999999995</v>
      </c>
      <c r="AA36" s="13">
        <f t="shared" si="4"/>
        <v>39</v>
      </c>
      <c r="AB36" s="13">
        <v>80</v>
      </c>
      <c r="AC36" s="13">
        <v>64</v>
      </c>
      <c r="AD36" s="32">
        <f t="shared" si="14"/>
        <v>69.328000000000003</v>
      </c>
      <c r="AE36" s="13">
        <f t="shared" si="15"/>
        <v>16</v>
      </c>
      <c r="AF36" s="13">
        <v>6</v>
      </c>
      <c r="AG36" s="13">
        <v>41</v>
      </c>
      <c r="AH36" s="13">
        <v>32.9</v>
      </c>
      <c r="AI36" s="31">
        <f t="shared" si="9"/>
        <v>41.577900000000007</v>
      </c>
      <c r="AJ36" s="13">
        <v>48.734000000000002</v>
      </c>
      <c r="AK36" s="33">
        <f t="shared" si="10"/>
        <v>8.1223333333333336</v>
      </c>
      <c r="AL36" s="13">
        <v>5</v>
      </c>
      <c r="AM36" s="13">
        <v>0</v>
      </c>
      <c r="AN36" s="34">
        <v>0</v>
      </c>
      <c r="AO36" s="33">
        <f t="shared" si="11"/>
        <v>1.8049629629629629</v>
      </c>
      <c r="AP36" s="13">
        <v>4.43</v>
      </c>
      <c r="AQ36" s="13">
        <v>0.83</v>
      </c>
      <c r="AR36" s="34">
        <v>0</v>
      </c>
      <c r="AS36" s="1">
        <v>1.64</v>
      </c>
      <c r="AT36" s="1">
        <v>0</v>
      </c>
      <c r="AU36" s="33">
        <v>2.4127272727272731</v>
      </c>
      <c r="AV36" s="13">
        <v>0.1</v>
      </c>
      <c r="AW36" s="31">
        <f t="shared" si="16"/>
        <v>1</v>
      </c>
      <c r="AX36" s="32">
        <v>1</v>
      </c>
      <c r="AY36" s="32">
        <v>140.44999999999999</v>
      </c>
      <c r="AZ36" s="31">
        <v>4.84</v>
      </c>
      <c r="BA36" s="32">
        <v>54.06</v>
      </c>
      <c r="BB36" s="31">
        <v>3.54</v>
      </c>
      <c r="BC36" s="32">
        <v>75.040000000000006</v>
      </c>
      <c r="BD36" s="32">
        <v>46.32</v>
      </c>
      <c r="BE36" s="32">
        <v>526.63</v>
      </c>
      <c r="BF36" s="32">
        <v>30.31</v>
      </c>
      <c r="BG36" s="32">
        <v>8.25</v>
      </c>
      <c r="BH36" s="32">
        <v>97</v>
      </c>
      <c r="BI36" s="32">
        <v>76.5</v>
      </c>
      <c r="BJ36" s="32">
        <v>87.5</v>
      </c>
      <c r="BK36" s="32">
        <v>20.5</v>
      </c>
      <c r="BL36" s="32">
        <v>-2</v>
      </c>
      <c r="BM36" s="32">
        <v>10</v>
      </c>
      <c r="BN36" s="36">
        <v>0</v>
      </c>
      <c r="BO36" s="36">
        <v>90</v>
      </c>
      <c r="BP36" s="36">
        <v>68</v>
      </c>
      <c r="BQ36" s="36">
        <v>79</v>
      </c>
      <c r="BR36" s="36">
        <v>22</v>
      </c>
      <c r="BS36" s="36">
        <v>-3.5</v>
      </c>
      <c r="BT36" s="36">
        <v>2.5</v>
      </c>
      <c r="BU36" s="36">
        <v>-1</v>
      </c>
      <c r="BV36" s="36">
        <v>93</v>
      </c>
      <c r="BW36" s="36">
        <v>67.5</v>
      </c>
      <c r="BX36" s="36">
        <v>80</v>
      </c>
      <c r="BY36" s="36">
        <v>25.5</v>
      </c>
      <c r="BZ36" s="36">
        <v>1</v>
      </c>
      <c r="CA36" s="36">
        <v>8.5</v>
      </c>
      <c r="CB36" s="36">
        <v>0</v>
      </c>
      <c r="CC36" s="31">
        <v>6.8</v>
      </c>
      <c r="CD36" s="31">
        <v>4.9000000000000004</v>
      </c>
      <c r="CE36" s="56">
        <v>20</v>
      </c>
      <c r="CF36" s="32">
        <v>20.5</v>
      </c>
      <c r="CG36" s="32"/>
      <c r="CH36" s="32"/>
      <c r="CI36" s="32">
        <v>142</v>
      </c>
      <c r="CJ36" s="56">
        <v>99</v>
      </c>
      <c r="CK36" s="32">
        <v>89.5</v>
      </c>
      <c r="CL36" s="32">
        <v>125.5</v>
      </c>
      <c r="CM36" s="35">
        <v>6.6719999999999997</v>
      </c>
      <c r="CN36" s="35">
        <v>4.1420000000000003</v>
      </c>
      <c r="CO36" s="36">
        <v>70.974000000000004</v>
      </c>
    </row>
    <row r="37" spans="1:93" x14ac:dyDescent="0.25">
      <c r="A37" s="13" t="s">
        <v>123</v>
      </c>
      <c r="B37" s="13">
        <v>0</v>
      </c>
      <c r="C37" s="30" t="s">
        <v>124</v>
      </c>
      <c r="D37" s="31">
        <v>13.88</v>
      </c>
      <c r="E37" s="31">
        <v>166</v>
      </c>
      <c r="F37" s="31">
        <v>48.1</v>
      </c>
      <c r="G37" s="31">
        <f t="shared" si="0"/>
        <v>17.455363623167369</v>
      </c>
      <c r="H37" s="32">
        <v>0</v>
      </c>
      <c r="I37" s="31">
        <v>63.5</v>
      </c>
      <c r="J37" s="32">
        <v>0</v>
      </c>
      <c r="K37" s="31">
        <v>80.7</v>
      </c>
      <c r="L37" s="33">
        <f t="shared" si="1"/>
        <v>0.78686493184634443</v>
      </c>
      <c r="M37" s="33">
        <f t="shared" si="2"/>
        <v>0.38253012048192769</v>
      </c>
      <c r="N37" s="32">
        <v>0</v>
      </c>
      <c r="O37" s="31">
        <v>10.4</v>
      </c>
      <c r="P37" s="32">
        <v>4</v>
      </c>
      <c r="Q37" s="32">
        <v>4</v>
      </c>
      <c r="R37" s="13">
        <v>102</v>
      </c>
      <c r="S37" s="13">
        <v>61</v>
      </c>
      <c r="T37" s="32">
        <f t="shared" si="7"/>
        <v>74.653000000000006</v>
      </c>
      <c r="U37" s="13">
        <f t="shared" si="3"/>
        <v>41</v>
      </c>
      <c r="V37" s="13">
        <v>0</v>
      </c>
      <c r="W37" s="13">
        <v>0</v>
      </c>
      <c r="X37" s="13">
        <v>104</v>
      </c>
      <c r="Y37" s="13">
        <v>59</v>
      </c>
      <c r="Z37" s="32">
        <f t="shared" si="8"/>
        <v>73.984999999999999</v>
      </c>
      <c r="AA37" s="13">
        <f t="shared" si="4"/>
        <v>45</v>
      </c>
      <c r="AB37" s="13">
        <v>104</v>
      </c>
      <c r="AC37" s="13">
        <v>69</v>
      </c>
      <c r="AD37" s="32">
        <f t="shared" si="14"/>
        <v>80.655000000000001</v>
      </c>
      <c r="AE37" s="13">
        <f t="shared" si="15"/>
        <v>35</v>
      </c>
      <c r="AI37" s="31"/>
      <c r="AJ37" s="13">
        <v>130.37299999999999</v>
      </c>
      <c r="AK37" s="33">
        <f t="shared" si="10"/>
        <v>21.728833333333331</v>
      </c>
      <c r="AL37" s="13">
        <v>4.4000000000000004</v>
      </c>
      <c r="AM37" s="13">
        <v>0</v>
      </c>
      <c r="AN37" s="34">
        <v>0</v>
      </c>
      <c r="AO37" s="33">
        <f t="shared" si="11"/>
        <v>4.2491940740740741</v>
      </c>
      <c r="AP37" s="13">
        <v>2.88</v>
      </c>
      <c r="AQ37" s="13">
        <v>0.72</v>
      </c>
      <c r="AR37" s="34">
        <v>0</v>
      </c>
      <c r="AS37" s="1">
        <v>1.93</v>
      </c>
      <c r="AT37" s="1">
        <v>0</v>
      </c>
      <c r="AU37" s="33">
        <v>0.6227272727272728</v>
      </c>
      <c r="AV37" s="13">
        <v>0.1</v>
      </c>
      <c r="AW37" s="31">
        <f t="shared" si="16"/>
        <v>1</v>
      </c>
      <c r="AX37" s="32">
        <v>1</v>
      </c>
      <c r="AY37" s="32">
        <v>139.41</v>
      </c>
      <c r="AZ37" s="31">
        <v>4.7699999999999996</v>
      </c>
      <c r="BA37" s="32">
        <v>59.69</v>
      </c>
      <c r="BB37" s="31">
        <v>3.81</v>
      </c>
      <c r="BC37" s="32">
        <v>75.58</v>
      </c>
      <c r="BD37" s="32">
        <v>46.89</v>
      </c>
      <c r="BE37" s="32">
        <v>433.35</v>
      </c>
      <c r="BF37" s="32">
        <v>47.87</v>
      </c>
      <c r="BG37" s="32">
        <v>9.76</v>
      </c>
      <c r="BH37" s="32">
        <v>89.5</v>
      </c>
      <c r="BI37" s="32">
        <v>63.5</v>
      </c>
      <c r="BJ37" s="32">
        <v>77.5</v>
      </c>
      <c r="BK37" s="32">
        <v>26</v>
      </c>
      <c r="BL37" s="32">
        <v>17</v>
      </c>
      <c r="BM37" s="32">
        <v>26.5</v>
      </c>
      <c r="BN37" s="36">
        <v>4.5</v>
      </c>
      <c r="BO37" s="36">
        <v>89.5</v>
      </c>
      <c r="BP37" s="36">
        <v>59.5</v>
      </c>
      <c r="BQ37" s="36">
        <v>71</v>
      </c>
      <c r="BR37" s="36">
        <v>30</v>
      </c>
      <c r="BS37" s="36">
        <v>9.5</v>
      </c>
      <c r="BT37" s="36">
        <v>12</v>
      </c>
      <c r="BU37" s="36">
        <v>3</v>
      </c>
      <c r="BV37" s="36">
        <v>97</v>
      </c>
      <c r="BW37" s="36">
        <v>58.5</v>
      </c>
      <c r="BX37" s="36">
        <v>75</v>
      </c>
      <c r="BY37" s="36">
        <v>38.5</v>
      </c>
      <c r="BZ37" s="36">
        <v>2.5</v>
      </c>
      <c r="CA37" s="36">
        <v>10</v>
      </c>
      <c r="CB37" s="36">
        <v>1</v>
      </c>
      <c r="CC37" s="31">
        <v>5.0999999999999996</v>
      </c>
      <c r="CD37" s="31">
        <v>4.8</v>
      </c>
      <c r="CE37" s="56">
        <v>21.5</v>
      </c>
      <c r="CF37" s="32">
        <v>28.5</v>
      </c>
      <c r="CG37" s="32"/>
      <c r="CH37" s="32"/>
      <c r="CI37" s="32">
        <v>141</v>
      </c>
      <c r="CJ37" s="56">
        <v>94.5</v>
      </c>
      <c r="CK37" s="32">
        <v>90</v>
      </c>
      <c r="CL37" s="32">
        <v>121.5</v>
      </c>
      <c r="CM37" s="35">
        <v>7.9059999999999997</v>
      </c>
      <c r="CN37" s="35">
        <v>5.218</v>
      </c>
      <c r="CO37" s="36">
        <v>79.855999999999995</v>
      </c>
    </row>
    <row r="38" spans="1:93" x14ac:dyDescent="0.25">
      <c r="A38" s="13" t="s">
        <v>125</v>
      </c>
      <c r="B38" s="13">
        <v>0</v>
      </c>
      <c r="C38" s="30" t="s">
        <v>126</v>
      </c>
      <c r="D38" s="31">
        <v>13.72</v>
      </c>
      <c r="E38" s="31">
        <v>145.5</v>
      </c>
      <c r="F38" s="31">
        <v>37.299999999999997</v>
      </c>
      <c r="G38" s="31">
        <f t="shared" si="0"/>
        <v>17.619064489082554</v>
      </c>
      <c r="H38" s="32">
        <v>0</v>
      </c>
      <c r="I38" s="31">
        <v>61.5</v>
      </c>
      <c r="J38" s="32">
        <v>0</v>
      </c>
      <c r="K38" s="31">
        <v>77.099999999999994</v>
      </c>
      <c r="L38" s="33">
        <f t="shared" si="1"/>
        <v>0.7976653696498055</v>
      </c>
      <c r="M38" s="33">
        <f t="shared" si="2"/>
        <v>0.42268041237113402</v>
      </c>
      <c r="N38" s="32">
        <v>0</v>
      </c>
      <c r="O38" s="31">
        <v>8.6</v>
      </c>
      <c r="P38" s="32">
        <v>5</v>
      </c>
      <c r="Q38" s="32">
        <v>2</v>
      </c>
      <c r="R38" s="13">
        <v>111</v>
      </c>
      <c r="S38" s="13">
        <v>59</v>
      </c>
      <c r="T38" s="32">
        <f t="shared" si="7"/>
        <v>76.316000000000003</v>
      </c>
      <c r="U38" s="13">
        <f t="shared" si="3"/>
        <v>52</v>
      </c>
      <c r="V38" s="13">
        <v>0</v>
      </c>
      <c r="W38" s="13">
        <v>0</v>
      </c>
      <c r="X38" s="13">
        <v>106</v>
      </c>
      <c r="Y38" s="13">
        <v>59</v>
      </c>
      <c r="Z38" s="32">
        <f t="shared" si="8"/>
        <v>74.650999999999996</v>
      </c>
      <c r="AA38" s="13">
        <f t="shared" si="4"/>
        <v>47</v>
      </c>
      <c r="AB38" s="13">
        <v>106</v>
      </c>
      <c r="AC38" s="13">
        <v>66</v>
      </c>
      <c r="AD38" s="32">
        <f t="shared" si="14"/>
        <v>79.319999999999993</v>
      </c>
      <c r="AE38" s="13">
        <f t="shared" si="15"/>
        <v>40</v>
      </c>
      <c r="AF38" s="13">
        <v>10.3</v>
      </c>
      <c r="AG38" s="13">
        <v>86</v>
      </c>
      <c r="AH38" s="13">
        <v>48</v>
      </c>
      <c r="AI38" s="31">
        <f t="shared" si="9"/>
        <v>52.301900000000003</v>
      </c>
      <c r="AJ38" s="13">
        <v>30.093</v>
      </c>
      <c r="AK38" s="33">
        <f t="shared" si="10"/>
        <v>5.0155000000000003</v>
      </c>
      <c r="AL38" s="13">
        <v>4.9000000000000004</v>
      </c>
      <c r="AM38" s="13">
        <v>0</v>
      </c>
      <c r="AN38" s="34">
        <v>0</v>
      </c>
      <c r="AO38" s="33">
        <f t="shared" si="11"/>
        <v>1.0922644444444445</v>
      </c>
      <c r="AP38" s="13">
        <v>4.54</v>
      </c>
      <c r="AQ38" s="13">
        <v>0.49</v>
      </c>
      <c r="AR38" s="34">
        <v>0</v>
      </c>
      <c r="AS38" s="1">
        <v>1.74</v>
      </c>
      <c r="AT38" s="1">
        <v>0</v>
      </c>
      <c r="AU38" s="33">
        <v>2.5772727272727272</v>
      </c>
      <c r="AV38" s="13">
        <v>0.2</v>
      </c>
      <c r="AW38" s="31">
        <f t="shared" si="16"/>
        <v>2</v>
      </c>
      <c r="AX38" s="32">
        <v>1</v>
      </c>
      <c r="AY38" s="32">
        <v>140.79</v>
      </c>
      <c r="AZ38" s="31">
        <v>4.34</v>
      </c>
      <c r="BA38" s="32">
        <v>69.349999999999994</v>
      </c>
      <c r="BB38" s="31">
        <v>5.09</v>
      </c>
      <c r="BC38" s="32">
        <v>83.01</v>
      </c>
      <c r="BD38" s="32">
        <v>51.51</v>
      </c>
      <c r="BE38" s="32">
        <v>264.31</v>
      </c>
      <c r="BF38" s="32">
        <v>24.79</v>
      </c>
      <c r="BG38" s="32">
        <v>9.65</v>
      </c>
      <c r="BH38" s="32">
        <v>97</v>
      </c>
      <c r="BI38" s="32">
        <v>60</v>
      </c>
      <c r="BJ38" s="32">
        <v>76</v>
      </c>
      <c r="BK38" s="32">
        <v>37</v>
      </c>
      <c r="BL38" s="32">
        <v>23.5</v>
      </c>
      <c r="BM38" s="32">
        <v>15</v>
      </c>
      <c r="BN38" s="36">
        <v>8.5</v>
      </c>
      <c r="BO38" s="36">
        <v>85</v>
      </c>
      <c r="BP38" s="36">
        <v>59</v>
      </c>
      <c r="BQ38" s="36">
        <v>69</v>
      </c>
      <c r="BR38" s="36">
        <v>26</v>
      </c>
      <c r="BS38" s="36">
        <v>-13</v>
      </c>
      <c r="BT38" s="36">
        <v>-21.5</v>
      </c>
      <c r="BU38" s="36">
        <v>-3.5</v>
      </c>
      <c r="BV38" s="36">
        <v>92</v>
      </c>
      <c r="BW38" s="36">
        <v>59</v>
      </c>
      <c r="BX38" s="36">
        <v>71</v>
      </c>
      <c r="BY38" s="36">
        <v>33</v>
      </c>
      <c r="BZ38" s="36">
        <v>-7.5</v>
      </c>
      <c r="CA38" s="36">
        <v>-15</v>
      </c>
      <c r="CB38" s="36">
        <v>-2</v>
      </c>
      <c r="CC38" s="31">
        <v>8.6999999999999993</v>
      </c>
      <c r="CD38" s="31">
        <v>3.8</v>
      </c>
      <c r="CE38" s="56">
        <v>29</v>
      </c>
      <c r="CF38" s="32">
        <v>27</v>
      </c>
      <c r="CG38" s="32"/>
      <c r="CH38" s="32"/>
      <c r="CI38" s="32">
        <v>140.5</v>
      </c>
      <c r="CJ38" s="56">
        <v>59.5</v>
      </c>
      <c r="CK38" s="32">
        <v>59.5</v>
      </c>
      <c r="CL38" s="32">
        <v>184</v>
      </c>
      <c r="CM38" s="35">
        <v>6.0389999999999997</v>
      </c>
      <c r="CN38" s="35">
        <v>4.8310000000000004</v>
      </c>
      <c r="CO38" s="36">
        <v>71.894000000000005</v>
      </c>
    </row>
    <row r="39" spans="1:93" x14ac:dyDescent="0.25">
      <c r="A39" s="13" t="s">
        <v>127</v>
      </c>
      <c r="B39" s="13">
        <v>0</v>
      </c>
      <c r="C39" s="30" t="s">
        <v>128</v>
      </c>
      <c r="D39" s="31">
        <v>12.3</v>
      </c>
      <c r="E39" s="31">
        <v>143.5</v>
      </c>
      <c r="F39" s="31">
        <v>38.700000000000003</v>
      </c>
      <c r="G39" s="31">
        <f t="shared" si="0"/>
        <v>18.793478128907722</v>
      </c>
      <c r="H39" s="32">
        <v>0</v>
      </c>
      <c r="I39" s="31">
        <v>67.5</v>
      </c>
      <c r="J39" s="32">
        <v>1</v>
      </c>
      <c r="K39" s="31">
        <v>77</v>
      </c>
      <c r="L39" s="33">
        <f t="shared" si="1"/>
        <v>0.87662337662337664</v>
      </c>
      <c r="M39" s="33">
        <f t="shared" si="2"/>
        <v>0.47038327526132406</v>
      </c>
      <c r="N39" s="32">
        <v>0</v>
      </c>
      <c r="O39" s="31">
        <v>12</v>
      </c>
      <c r="P39" s="32">
        <v>2</v>
      </c>
      <c r="Q39" s="32">
        <v>2</v>
      </c>
      <c r="R39" s="13">
        <v>115</v>
      </c>
      <c r="S39" s="13">
        <v>70</v>
      </c>
      <c r="T39" s="32">
        <f t="shared" si="7"/>
        <v>84.984999999999999</v>
      </c>
      <c r="U39" s="13">
        <f t="shared" si="3"/>
        <v>45</v>
      </c>
      <c r="V39" s="13">
        <v>0</v>
      </c>
      <c r="W39" s="13">
        <v>1</v>
      </c>
      <c r="X39" s="13">
        <v>108</v>
      </c>
      <c r="Y39" s="13">
        <v>60</v>
      </c>
      <c r="Z39" s="32">
        <f t="shared" si="8"/>
        <v>75.984000000000009</v>
      </c>
      <c r="AA39" s="13">
        <f t="shared" si="4"/>
        <v>48</v>
      </c>
      <c r="AB39" s="13">
        <v>113</v>
      </c>
      <c r="AC39" s="13">
        <v>80</v>
      </c>
      <c r="AD39" s="32">
        <f t="shared" si="14"/>
        <v>90.989000000000004</v>
      </c>
      <c r="AE39" s="13">
        <f t="shared" si="15"/>
        <v>33</v>
      </c>
      <c r="AF39" s="13">
        <v>9.3000000000000007</v>
      </c>
      <c r="AG39" s="13">
        <v>75</v>
      </c>
      <c r="AH39" s="13">
        <v>44.5</v>
      </c>
      <c r="AI39" s="31">
        <f t="shared" si="9"/>
        <v>50.464100000000002</v>
      </c>
      <c r="AJ39" s="13">
        <v>27.812999999999999</v>
      </c>
      <c r="AK39" s="33">
        <f t="shared" si="10"/>
        <v>4.6354999999999995</v>
      </c>
      <c r="AL39" s="13">
        <v>4.8</v>
      </c>
      <c r="AM39" s="13">
        <v>0</v>
      </c>
      <c r="AN39" s="34">
        <v>0</v>
      </c>
      <c r="AO39" s="33">
        <f t="shared" si="11"/>
        <v>0.98890666666666649</v>
      </c>
      <c r="AP39" s="13">
        <v>4.3899999999999997</v>
      </c>
      <c r="AQ39" s="13">
        <v>0.57999999999999996</v>
      </c>
      <c r="AR39" s="34">
        <v>0</v>
      </c>
      <c r="AS39" s="1">
        <v>1.61</v>
      </c>
      <c r="AT39" s="1">
        <v>0</v>
      </c>
      <c r="AU39" s="33">
        <v>2.5163636363636357</v>
      </c>
      <c r="AV39" s="8">
        <v>3.6</v>
      </c>
      <c r="AW39" s="31">
        <f t="shared" si="16"/>
        <v>36</v>
      </c>
      <c r="AX39" s="32">
        <v>2</v>
      </c>
      <c r="AY39" s="32">
        <v>142.49</v>
      </c>
      <c r="AZ39" s="31">
        <v>4.7</v>
      </c>
      <c r="BA39" s="32">
        <v>57.16</v>
      </c>
      <c r="BB39" s="31">
        <v>2.6</v>
      </c>
      <c r="BC39" s="32">
        <v>84.71</v>
      </c>
      <c r="BD39" s="32">
        <v>53.61</v>
      </c>
      <c r="BE39" s="32">
        <v>301.70999999999998</v>
      </c>
      <c r="BF39" s="32">
        <v>31.84</v>
      </c>
      <c r="BG39" s="32">
        <v>9.39</v>
      </c>
      <c r="BH39" s="32">
        <v>97</v>
      </c>
      <c r="BI39" s="32">
        <v>71</v>
      </c>
      <c r="BJ39" s="32">
        <v>84</v>
      </c>
      <c r="BK39" s="32">
        <v>26</v>
      </c>
      <c r="BL39" s="32">
        <v>7</v>
      </c>
      <c r="BM39" s="32">
        <v>10.5</v>
      </c>
      <c r="BN39" s="36">
        <v>2</v>
      </c>
      <c r="BO39" s="36">
        <v>88.5</v>
      </c>
      <c r="BP39" s="36">
        <v>61.5</v>
      </c>
      <c r="BQ39" s="36">
        <v>76</v>
      </c>
      <c r="BR39" s="36">
        <v>27</v>
      </c>
      <c r="BS39" s="36">
        <v>1</v>
      </c>
      <c r="BT39" s="36">
        <v>3.5</v>
      </c>
      <c r="BU39" s="36">
        <v>0.5</v>
      </c>
      <c r="BV39" s="36">
        <v>89.5</v>
      </c>
      <c r="BW39" s="36">
        <v>61</v>
      </c>
      <c r="BX39" s="36">
        <v>76</v>
      </c>
      <c r="BY39" s="36">
        <v>28.5</v>
      </c>
      <c r="BZ39" s="36">
        <v>26.5</v>
      </c>
      <c r="CA39" s="36">
        <v>28.5</v>
      </c>
      <c r="CB39" s="36">
        <v>7</v>
      </c>
      <c r="CC39" s="31">
        <v>7.2</v>
      </c>
      <c r="CD39" s="31">
        <v>3.8</v>
      </c>
      <c r="CE39" s="56">
        <v>24.5</v>
      </c>
      <c r="CF39" s="32">
        <v>20</v>
      </c>
      <c r="CG39" s="32"/>
      <c r="CH39" s="32"/>
      <c r="CI39" s="32">
        <v>128.5</v>
      </c>
      <c r="CJ39" s="56">
        <v>82.5</v>
      </c>
      <c r="CK39" s="32">
        <v>80</v>
      </c>
      <c r="CL39" s="32">
        <v>139</v>
      </c>
      <c r="CM39" s="35">
        <v>4.8899999999999997</v>
      </c>
      <c r="CN39" s="35">
        <v>3.9079999999999999</v>
      </c>
      <c r="CO39" s="36">
        <v>51.478000000000002</v>
      </c>
    </row>
    <row r="40" spans="1:93" x14ac:dyDescent="0.25">
      <c r="A40" s="13" t="s">
        <v>129</v>
      </c>
      <c r="B40" s="13">
        <v>0</v>
      </c>
      <c r="C40" s="30" t="s">
        <v>130</v>
      </c>
      <c r="D40" s="31">
        <v>11.75</v>
      </c>
      <c r="E40" s="31">
        <v>154.5</v>
      </c>
      <c r="F40" s="31">
        <v>47.5</v>
      </c>
      <c r="G40" s="31">
        <f t="shared" si="0"/>
        <v>19.899246970601482</v>
      </c>
      <c r="H40" s="32">
        <v>0</v>
      </c>
      <c r="I40" s="31">
        <v>68.5</v>
      </c>
      <c r="J40" s="32">
        <v>1</v>
      </c>
      <c r="K40" s="31">
        <v>86</v>
      </c>
      <c r="L40" s="33">
        <f t="shared" si="1"/>
        <v>0.79651162790697672</v>
      </c>
      <c r="M40" s="33">
        <f t="shared" si="2"/>
        <v>0.44336569579288027</v>
      </c>
      <c r="N40" s="32">
        <v>0</v>
      </c>
      <c r="O40" s="31">
        <v>15.1</v>
      </c>
      <c r="P40" s="32">
        <v>3</v>
      </c>
      <c r="Q40" s="32">
        <v>2</v>
      </c>
      <c r="R40" s="13">
        <v>122</v>
      </c>
      <c r="S40" s="13">
        <v>83</v>
      </c>
      <c r="T40" s="32">
        <f t="shared" si="7"/>
        <v>95.986999999999995</v>
      </c>
      <c r="U40" s="13">
        <f t="shared" si="3"/>
        <v>39</v>
      </c>
      <c r="V40" s="13">
        <v>0</v>
      </c>
      <c r="W40" s="13">
        <v>2</v>
      </c>
      <c r="X40" s="13">
        <v>103</v>
      </c>
      <c r="Y40" s="13">
        <v>69</v>
      </c>
      <c r="Z40" s="32">
        <f t="shared" si="8"/>
        <v>80.322000000000003</v>
      </c>
      <c r="AA40" s="13">
        <f t="shared" si="4"/>
        <v>34</v>
      </c>
      <c r="AB40" s="13">
        <v>103</v>
      </c>
      <c r="AC40" s="13">
        <v>86</v>
      </c>
      <c r="AD40" s="32">
        <f t="shared" si="14"/>
        <v>91.661000000000001</v>
      </c>
      <c r="AE40" s="13">
        <f t="shared" si="15"/>
        <v>17</v>
      </c>
      <c r="AF40" s="13">
        <v>9</v>
      </c>
      <c r="AG40" s="13">
        <v>72</v>
      </c>
      <c r="AH40" s="13">
        <v>43.3</v>
      </c>
      <c r="AI40" s="31">
        <f t="shared" si="9"/>
        <v>48.304499999999997</v>
      </c>
      <c r="AJ40" s="13">
        <v>63.956000000000003</v>
      </c>
      <c r="AK40" s="33">
        <f t="shared" si="10"/>
        <v>10.659333333333334</v>
      </c>
      <c r="AL40" s="13">
        <v>5.0999999999999996</v>
      </c>
      <c r="AM40" s="13">
        <v>0</v>
      </c>
      <c r="AN40" s="34">
        <v>0</v>
      </c>
      <c r="AO40" s="33">
        <f t="shared" si="11"/>
        <v>2.4161155555555558</v>
      </c>
      <c r="AP40" s="13">
        <v>5.98</v>
      </c>
      <c r="AQ40" s="13">
        <v>0.57999999999999996</v>
      </c>
      <c r="AR40" s="34">
        <v>0</v>
      </c>
      <c r="AS40" s="1">
        <v>1.69</v>
      </c>
      <c r="AT40" s="1">
        <v>0</v>
      </c>
      <c r="AU40" s="33">
        <v>4.0263636363636373</v>
      </c>
      <c r="AV40" s="13">
        <v>0.1</v>
      </c>
      <c r="AW40" s="31">
        <f t="shared" si="16"/>
        <v>1</v>
      </c>
      <c r="AX40" s="32">
        <v>1</v>
      </c>
      <c r="AY40" s="32">
        <v>141.68</v>
      </c>
      <c r="AZ40" s="31">
        <v>5.44</v>
      </c>
      <c r="BA40" s="32">
        <v>59.41</v>
      </c>
      <c r="BB40" s="31">
        <v>4.2</v>
      </c>
      <c r="BC40" s="32">
        <v>90.69</v>
      </c>
      <c r="BD40" s="32">
        <v>52.59</v>
      </c>
      <c r="BE40" s="32">
        <v>337.95</v>
      </c>
      <c r="BF40" s="32">
        <v>22.15</v>
      </c>
      <c r="BG40" s="32">
        <v>13.05</v>
      </c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1"/>
      <c r="CD40" s="31"/>
      <c r="CE40" s="58"/>
      <c r="CF40" s="32"/>
      <c r="CG40" s="32"/>
      <c r="CH40" s="32"/>
      <c r="CI40" s="32"/>
      <c r="CJ40" s="56"/>
      <c r="CK40" s="32"/>
      <c r="CL40" s="32"/>
      <c r="CM40" s="35">
        <v>5.9610000000000003</v>
      </c>
      <c r="CN40" s="35">
        <v>4.1349999999999998</v>
      </c>
      <c r="CO40" s="36">
        <v>57.877000000000002</v>
      </c>
    </row>
    <row r="41" spans="1:93" x14ac:dyDescent="0.25">
      <c r="A41" s="13" t="s">
        <v>131</v>
      </c>
      <c r="B41" s="13">
        <v>0</v>
      </c>
      <c r="C41" s="30" t="s">
        <v>132</v>
      </c>
      <c r="D41" s="31">
        <v>11.58</v>
      </c>
      <c r="E41" s="31">
        <v>138</v>
      </c>
      <c r="F41" s="31">
        <v>37.700000000000003</v>
      </c>
      <c r="G41" s="31">
        <f t="shared" si="0"/>
        <v>19.796261289645038</v>
      </c>
      <c r="H41" s="32">
        <v>0</v>
      </c>
      <c r="I41" s="31">
        <v>81.400000000000006</v>
      </c>
      <c r="J41" s="32">
        <v>2</v>
      </c>
      <c r="K41" s="31">
        <v>68.400000000000006</v>
      </c>
      <c r="L41" s="33">
        <f t="shared" si="1"/>
        <v>1.1900584795321638</v>
      </c>
      <c r="M41" s="33">
        <f t="shared" si="2"/>
        <v>0.58985507246376812</v>
      </c>
      <c r="N41" s="32">
        <v>1</v>
      </c>
      <c r="O41" s="31">
        <v>19.7</v>
      </c>
      <c r="P41" s="32">
        <v>3</v>
      </c>
      <c r="Q41" s="32">
        <v>2</v>
      </c>
      <c r="R41" s="13">
        <v>116</v>
      </c>
      <c r="S41" s="13">
        <v>63</v>
      </c>
      <c r="T41" s="32">
        <f t="shared" si="7"/>
        <v>80.649000000000001</v>
      </c>
      <c r="U41" s="13">
        <f t="shared" si="3"/>
        <v>53</v>
      </c>
      <c r="V41" s="13">
        <v>0</v>
      </c>
      <c r="W41" s="13">
        <v>0</v>
      </c>
      <c r="X41" s="13">
        <v>119</v>
      </c>
      <c r="Y41" s="13">
        <v>70</v>
      </c>
      <c r="Z41" s="32">
        <f t="shared" si="8"/>
        <v>86.317000000000007</v>
      </c>
      <c r="AA41" s="13">
        <f t="shared" si="4"/>
        <v>49</v>
      </c>
      <c r="AB41" s="13">
        <v>109</v>
      </c>
      <c r="AC41" s="13">
        <v>66</v>
      </c>
      <c r="AD41" s="32">
        <f t="shared" si="14"/>
        <v>80.319000000000003</v>
      </c>
      <c r="AE41" s="13">
        <f t="shared" si="15"/>
        <v>43</v>
      </c>
      <c r="AF41" s="13">
        <v>8.6</v>
      </c>
      <c r="AG41" s="13">
        <v>67</v>
      </c>
      <c r="AH41" s="13">
        <v>41.8</v>
      </c>
      <c r="AI41" s="31">
        <f t="shared" si="9"/>
        <v>49.525099999999995</v>
      </c>
      <c r="AJ41" s="13">
        <v>88.912999999999997</v>
      </c>
      <c r="AK41" s="33">
        <f t="shared" si="10"/>
        <v>14.818833333333332</v>
      </c>
      <c r="AL41" s="13">
        <v>4.7</v>
      </c>
      <c r="AM41" s="13">
        <v>0</v>
      </c>
      <c r="AN41" s="34">
        <v>0</v>
      </c>
      <c r="AO41" s="33">
        <f t="shared" si="11"/>
        <v>3.0954896296296295</v>
      </c>
      <c r="AP41" s="13">
        <v>4.3499999999999996</v>
      </c>
      <c r="AQ41" s="13">
        <v>0.79</v>
      </c>
      <c r="AR41" s="34">
        <v>0</v>
      </c>
      <c r="AS41" s="1">
        <v>1.63</v>
      </c>
      <c r="AT41" s="1">
        <v>0</v>
      </c>
      <c r="AU41" s="33">
        <v>2.3609090909090908</v>
      </c>
      <c r="AV41" s="13" t="s">
        <v>62</v>
      </c>
      <c r="AW41" s="13" t="s">
        <v>62</v>
      </c>
      <c r="AX41" s="32">
        <v>0</v>
      </c>
      <c r="AY41" s="32">
        <v>140.49</v>
      </c>
      <c r="AZ41" s="31">
        <v>4.7699999999999996</v>
      </c>
      <c r="BA41" s="32">
        <v>42.96</v>
      </c>
      <c r="BB41" s="31">
        <v>3.83</v>
      </c>
      <c r="BC41" s="32">
        <v>69.48</v>
      </c>
      <c r="BD41" s="32">
        <v>43.9</v>
      </c>
      <c r="BE41" s="32">
        <v>204.95</v>
      </c>
      <c r="BF41" s="32">
        <v>24.86</v>
      </c>
      <c r="BG41" s="32">
        <v>5.09</v>
      </c>
      <c r="BH41" s="32">
        <v>97</v>
      </c>
      <c r="BI41" s="32">
        <v>65</v>
      </c>
      <c r="BJ41" s="32">
        <v>83</v>
      </c>
      <c r="BK41" s="32">
        <v>32</v>
      </c>
      <c r="BL41" s="32">
        <v>9.5</v>
      </c>
      <c r="BM41" s="32">
        <v>18</v>
      </c>
      <c r="BN41" s="36">
        <v>3</v>
      </c>
      <c r="BO41" s="36">
        <v>100.5</v>
      </c>
      <c r="BP41" s="36">
        <v>71.5</v>
      </c>
      <c r="BQ41" s="36">
        <v>87.5</v>
      </c>
      <c r="BR41" s="36">
        <v>29</v>
      </c>
      <c r="BS41" s="36">
        <v>6.5</v>
      </c>
      <c r="BT41" s="36">
        <v>10.5</v>
      </c>
      <c r="BU41" s="36">
        <v>1.5</v>
      </c>
      <c r="BV41" s="36">
        <v>105</v>
      </c>
      <c r="BW41" s="36">
        <v>71.5</v>
      </c>
      <c r="BX41" s="36">
        <v>88</v>
      </c>
      <c r="BY41" s="36">
        <v>33.5</v>
      </c>
      <c r="BZ41" s="36">
        <v>1.5</v>
      </c>
      <c r="CA41" s="36">
        <v>5</v>
      </c>
      <c r="CB41" s="36">
        <v>0.5</v>
      </c>
      <c r="CC41" s="31">
        <v>6.3</v>
      </c>
      <c r="CD41" s="31">
        <v>3.1</v>
      </c>
      <c r="CE41" s="56">
        <v>29.5</v>
      </c>
      <c r="CF41" s="32">
        <v>28.5</v>
      </c>
      <c r="CG41" s="32"/>
      <c r="CH41" s="32"/>
      <c r="CI41" s="32">
        <v>147.5</v>
      </c>
      <c r="CJ41" s="56">
        <v>93</v>
      </c>
      <c r="CK41" s="32">
        <v>82</v>
      </c>
      <c r="CL41" s="32">
        <v>109.5</v>
      </c>
      <c r="CM41" s="35">
        <v>3.319</v>
      </c>
      <c r="CN41" s="35">
        <v>2.766</v>
      </c>
      <c r="CO41" s="36">
        <v>43.098999999999997</v>
      </c>
    </row>
    <row r="42" spans="1:93" x14ac:dyDescent="0.25">
      <c r="A42" s="13" t="s">
        <v>133</v>
      </c>
      <c r="B42" s="13">
        <v>0</v>
      </c>
      <c r="C42" s="30" t="s">
        <v>134</v>
      </c>
      <c r="D42" s="31">
        <v>11.93</v>
      </c>
      <c r="E42" s="31">
        <v>160</v>
      </c>
      <c r="F42" s="31">
        <v>52</v>
      </c>
      <c r="G42" s="31">
        <f t="shared" si="0"/>
        <v>20.312499999999996</v>
      </c>
      <c r="H42" s="32">
        <v>0</v>
      </c>
      <c r="I42" s="31">
        <v>67</v>
      </c>
      <c r="J42" s="32">
        <v>1</v>
      </c>
      <c r="K42" s="31">
        <v>86</v>
      </c>
      <c r="L42" s="33">
        <f t="shared" si="1"/>
        <v>0.77906976744186052</v>
      </c>
      <c r="M42" s="33">
        <f t="shared" si="2"/>
        <v>0.41875000000000001</v>
      </c>
      <c r="N42" s="32">
        <v>0</v>
      </c>
      <c r="O42" s="31">
        <v>17.600000000000001</v>
      </c>
      <c r="P42" s="32">
        <v>4</v>
      </c>
      <c r="Q42" s="32">
        <v>4</v>
      </c>
      <c r="R42" s="13">
        <v>105</v>
      </c>
      <c r="S42" s="13">
        <v>56</v>
      </c>
      <c r="T42" s="32">
        <f t="shared" si="7"/>
        <v>72.317000000000007</v>
      </c>
      <c r="U42" s="13">
        <f t="shared" si="3"/>
        <v>49</v>
      </c>
      <c r="V42" s="13">
        <v>0</v>
      </c>
      <c r="W42" s="13">
        <v>0</v>
      </c>
      <c r="X42" s="13">
        <v>96</v>
      </c>
      <c r="Y42" s="13">
        <v>50</v>
      </c>
      <c r="Z42" s="32">
        <f t="shared" si="8"/>
        <v>65.317999999999998</v>
      </c>
      <c r="AA42" s="13">
        <f t="shared" si="4"/>
        <v>46</v>
      </c>
      <c r="AB42" s="13">
        <v>96</v>
      </c>
      <c r="AC42" s="13">
        <v>75</v>
      </c>
      <c r="AD42" s="32">
        <f t="shared" si="14"/>
        <v>81.992999999999995</v>
      </c>
      <c r="AE42" s="13">
        <f t="shared" si="15"/>
        <v>21</v>
      </c>
      <c r="AI42" s="31"/>
      <c r="AJ42" s="13" t="s">
        <v>55</v>
      </c>
      <c r="AK42" s="33"/>
      <c r="AL42" s="13" t="s">
        <v>55</v>
      </c>
      <c r="AM42" s="13" t="s">
        <v>55</v>
      </c>
      <c r="AN42" s="34" t="s">
        <v>55</v>
      </c>
      <c r="AO42" s="33"/>
      <c r="AP42" s="13" t="s">
        <v>55</v>
      </c>
      <c r="AR42" s="34"/>
      <c r="AT42" s="34"/>
      <c r="AU42" s="33"/>
      <c r="AW42" s="31"/>
      <c r="AX42" s="32"/>
      <c r="AY42" s="34"/>
      <c r="AZ42" s="34"/>
      <c r="BA42" s="34"/>
      <c r="BB42" s="34"/>
      <c r="BC42" s="34"/>
      <c r="BD42" s="34"/>
      <c r="BE42" s="34"/>
      <c r="BF42" s="34"/>
      <c r="BG42" s="34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1">
        <v>6.4</v>
      </c>
      <c r="CD42" s="31">
        <v>4.7</v>
      </c>
      <c r="CE42" s="58"/>
      <c r="CF42" s="32"/>
      <c r="CG42" s="32"/>
      <c r="CH42" s="32"/>
      <c r="CI42" s="32"/>
      <c r="CJ42" s="56"/>
      <c r="CK42" s="32"/>
      <c r="CL42" s="32"/>
      <c r="CM42" s="35">
        <v>3.109</v>
      </c>
      <c r="CN42" s="35">
        <v>2.0369999999999999</v>
      </c>
      <c r="CO42" s="36">
        <v>47.835999999999999</v>
      </c>
    </row>
    <row r="43" spans="1:93" x14ac:dyDescent="0.25">
      <c r="A43" s="13" t="s">
        <v>135</v>
      </c>
      <c r="B43" s="13">
        <v>0</v>
      </c>
      <c r="C43" s="30" t="s">
        <v>136</v>
      </c>
      <c r="D43" s="31">
        <v>13.13</v>
      </c>
      <c r="E43" s="31">
        <v>158</v>
      </c>
      <c r="F43" s="31">
        <v>45.5</v>
      </c>
      <c r="G43" s="31">
        <f t="shared" si="0"/>
        <v>18.226245793943274</v>
      </c>
      <c r="H43" s="32">
        <v>0</v>
      </c>
      <c r="I43" s="31">
        <v>70</v>
      </c>
      <c r="J43" s="32">
        <v>1</v>
      </c>
      <c r="K43" s="31">
        <v>78</v>
      </c>
      <c r="L43" s="33">
        <f t="shared" si="1"/>
        <v>0.89743589743589747</v>
      </c>
      <c r="M43" s="33">
        <f t="shared" si="2"/>
        <v>0.44303797468354428</v>
      </c>
      <c r="N43" s="32">
        <v>0</v>
      </c>
      <c r="O43" s="31">
        <v>12.2</v>
      </c>
      <c r="P43" s="32">
        <v>4</v>
      </c>
      <c r="Q43" s="32">
        <v>4</v>
      </c>
      <c r="R43" s="13">
        <v>120</v>
      </c>
      <c r="S43" s="13">
        <v>81</v>
      </c>
      <c r="T43" s="32">
        <f t="shared" si="7"/>
        <v>93.986999999999995</v>
      </c>
      <c r="U43" s="13">
        <f t="shared" si="3"/>
        <v>39</v>
      </c>
      <c r="V43" s="13">
        <v>0</v>
      </c>
      <c r="W43" s="13">
        <v>2</v>
      </c>
      <c r="X43" s="13">
        <v>117</v>
      </c>
      <c r="Y43" s="13">
        <v>76</v>
      </c>
      <c r="Z43" s="32">
        <f t="shared" si="8"/>
        <v>89.653000000000006</v>
      </c>
      <c r="AA43" s="13">
        <f t="shared" si="4"/>
        <v>41</v>
      </c>
      <c r="AB43" s="13">
        <v>129</v>
      </c>
      <c r="AC43" s="13">
        <v>89</v>
      </c>
      <c r="AD43" s="32">
        <f t="shared" si="14"/>
        <v>102.32</v>
      </c>
      <c r="AE43" s="13">
        <f t="shared" si="15"/>
        <v>40</v>
      </c>
      <c r="AF43" s="13">
        <v>9.1999999999999993</v>
      </c>
      <c r="AG43" s="13">
        <v>74</v>
      </c>
      <c r="AH43" s="13">
        <v>43.9</v>
      </c>
      <c r="AI43" s="31">
        <f t="shared" si="9"/>
        <v>48.982500000000002</v>
      </c>
      <c r="AJ43" s="13">
        <v>85.096999999999994</v>
      </c>
      <c r="AK43" s="33">
        <f t="shared" si="10"/>
        <v>14.182833333333333</v>
      </c>
      <c r="AL43" s="13" t="s">
        <v>55</v>
      </c>
      <c r="AM43" s="13" t="s">
        <v>55</v>
      </c>
      <c r="AN43" s="34" t="s">
        <v>55</v>
      </c>
      <c r="AO43" s="33"/>
      <c r="AP43" s="13">
        <v>4.2</v>
      </c>
      <c r="AR43" s="34"/>
      <c r="AT43" s="34"/>
      <c r="AU43" s="33"/>
      <c r="AW43" s="31"/>
      <c r="AX43" s="32"/>
      <c r="AY43" s="34"/>
      <c r="AZ43" s="34"/>
      <c r="BA43" s="34"/>
      <c r="BB43" s="34"/>
      <c r="BC43" s="34"/>
      <c r="BD43" s="34"/>
      <c r="BE43" s="34"/>
      <c r="BF43" s="34"/>
      <c r="BG43" s="34"/>
      <c r="BH43" s="32">
        <v>103</v>
      </c>
      <c r="BI43" s="32">
        <v>82</v>
      </c>
      <c r="BJ43" s="32">
        <v>93</v>
      </c>
      <c r="BK43" s="32">
        <v>21</v>
      </c>
      <c r="BL43" s="32">
        <v>-5.5</v>
      </c>
      <c r="BM43" s="32">
        <v>3.5</v>
      </c>
      <c r="BN43" s="36">
        <v>-1</v>
      </c>
      <c r="BO43" s="36">
        <v>100</v>
      </c>
      <c r="BP43" s="36">
        <v>78</v>
      </c>
      <c r="BQ43" s="36">
        <v>89.5</v>
      </c>
      <c r="BR43" s="36">
        <v>22</v>
      </c>
      <c r="BS43" s="36">
        <v>-3</v>
      </c>
      <c r="BT43" s="36">
        <v>8</v>
      </c>
      <c r="BU43" s="36">
        <v>-0.5</v>
      </c>
      <c r="BV43" s="36">
        <v>105</v>
      </c>
      <c r="BW43" s="36">
        <v>77.5</v>
      </c>
      <c r="BX43" s="36">
        <v>90</v>
      </c>
      <c r="BY43" s="36">
        <v>27.5</v>
      </c>
      <c r="BZ43" s="36">
        <v>1</v>
      </c>
      <c r="CA43" s="36">
        <v>10.5</v>
      </c>
      <c r="CB43" s="36">
        <v>0</v>
      </c>
      <c r="CC43" s="31">
        <v>6.8</v>
      </c>
      <c r="CD43" s="31">
        <v>4.5999999999999996</v>
      </c>
      <c r="CE43" s="56">
        <v>21</v>
      </c>
      <c r="CF43" s="32">
        <v>22</v>
      </c>
      <c r="CG43" s="32"/>
      <c r="CH43" s="32"/>
      <c r="CI43" s="32">
        <v>141.5</v>
      </c>
      <c r="CJ43" s="56">
        <v>94.5</v>
      </c>
      <c r="CK43" s="32">
        <v>95</v>
      </c>
      <c r="CL43" s="32">
        <v>135</v>
      </c>
      <c r="CM43" s="35">
        <v>7.3869999999999996</v>
      </c>
      <c r="CN43" s="35">
        <v>5.1449999999999996</v>
      </c>
      <c r="CO43" s="36">
        <v>66.552999999999997</v>
      </c>
    </row>
    <row r="44" spans="1:93" x14ac:dyDescent="0.25">
      <c r="A44" s="13" t="s">
        <v>137</v>
      </c>
      <c r="B44" s="13">
        <v>0</v>
      </c>
      <c r="C44" s="30" t="s">
        <v>138</v>
      </c>
      <c r="D44" s="31">
        <v>13.1</v>
      </c>
      <c r="E44" s="31">
        <v>147.69999999999999</v>
      </c>
      <c r="F44" s="31">
        <v>33.700000000000003</v>
      </c>
      <c r="G44" s="31">
        <f t="shared" si="0"/>
        <v>15.447880821203846</v>
      </c>
      <c r="H44" s="32">
        <v>0</v>
      </c>
      <c r="I44" s="31">
        <v>61.5</v>
      </c>
      <c r="J44" s="32">
        <v>0</v>
      </c>
      <c r="K44" s="31">
        <v>75.5</v>
      </c>
      <c r="L44" s="33">
        <f t="shared" si="1"/>
        <v>0.81456953642384111</v>
      </c>
      <c r="M44" s="33">
        <f t="shared" si="2"/>
        <v>0.41638456330399459</v>
      </c>
      <c r="N44" s="32">
        <v>0</v>
      </c>
      <c r="O44" s="31">
        <v>10.199999999999999</v>
      </c>
      <c r="P44" s="32">
        <v>3</v>
      </c>
      <c r="Q44" s="32">
        <v>2</v>
      </c>
      <c r="R44" s="13">
        <v>114</v>
      </c>
      <c r="S44" s="13">
        <v>68</v>
      </c>
      <c r="T44" s="32">
        <f t="shared" si="7"/>
        <v>83.317999999999998</v>
      </c>
      <c r="U44" s="13">
        <f t="shared" si="3"/>
        <v>46</v>
      </c>
      <c r="V44" s="13">
        <v>0</v>
      </c>
      <c r="W44" s="13">
        <v>1</v>
      </c>
      <c r="X44" s="13">
        <v>105</v>
      </c>
      <c r="Y44" s="13">
        <v>61</v>
      </c>
      <c r="Z44" s="32">
        <f t="shared" si="8"/>
        <v>75.652000000000001</v>
      </c>
      <c r="AA44" s="13">
        <f t="shared" si="4"/>
        <v>44</v>
      </c>
      <c r="AB44" s="13">
        <v>98</v>
      </c>
      <c r="AC44" s="13">
        <v>73</v>
      </c>
      <c r="AD44" s="32">
        <f t="shared" si="14"/>
        <v>81.325000000000003</v>
      </c>
      <c r="AE44" s="13">
        <f t="shared" si="15"/>
        <v>25</v>
      </c>
      <c r="AI44" s="31"/>
      <c r="AJ44" s="13" t="s">
        <v>55</v>
      </c>
      <c r="AK44" s="33"/>
      <c r="AL44" s="13" t="s">
        <v>55</v>
      </c>
      <c r="AM44" s="13" t="s">
        <v>55</v>
      </c>
      <c r="AN44" s="34" t="s">
        <v>55</v>
      </c>
      <c r="AO44" s="33"/>
      <c r="AP44" s="13" t="s">
        <v>55</v>
      </c>
      <c r="AR44" s="34"/>
      <c r="AT44" s="34"/>
      <c r="AU44" s="33"/>
      <c r="AW44" s="31"/>
      <c r="AX44" s="32"/>
      <c r="AY44" s="34"/>
      <c r="AZ44" s="34"/>
      <c r="BA44" s="34"/>
      <c r="BB44" s="34"/>
      <c r="BC44" s="34"/>
      <c r="BD44" s="34"/>
      <c r="BE44" s="34"/>
      <c r="BF44" s="34"/>
      <c r="BG44" s="34"/>
      <c r="BH44" s="32">
        <v>97</v>
      </c>
      <c r="BI44" s="32">
        <v>69.5</v>
      </c>
      <c r="BJ44" s="32">
        <v>84</v>
      </c>
      <c r="BK44" s="32">
        <v>27.5</v>
      </c>
      <c r="BL44" s="32">
        <v>9</v>
      </c>
      <c r="BM44" s="32">
        <v>10.5</v>
      </c>
      <c r="BN44" s="32">
        <v>2.5</v>
      </c>
      <c r="BO44" s="32">
        <v>89</v>
      </c>
      <c r="BP44" s="32">
        <v>67</v>
      </c>
      <c r="BQ44" s="32">
        <v>75.5</v>
      </c>
      <c r="BR44" s="32">
        <v>27</v>
      </c>
      <c r="BS44" s="32">
        <v>9.5</v>
      </c>
      <c r="BT44" s="32">
        <v>4.5</v>
      </c>
      <c r="BU44" s="32">
        <v>2.5</v>
      </c>
      <c r="BV44" s="32">
        <v>95</v>
      </c>
      <c r="BW44" s="32">
        <v>61.5</v>
      </c>
      <c r="BX44" s="32">
        <v>78</v>
      </c>
      <c r="BY44" s="32">
        <v>33.5</v>
      </c>
      <c r="BZ44" s="32">
        <v>4</v>
      </c>
      <c r="CA44" s="32">
        <v>2</v>
      </c>
      <c r="CB44" s="32">
        <v>1</v>
      </c>
      <c r="CC44" s="31">
        <v>6.5</v>
      </c>
      <c r="CD44" s="31">
        <v>4.2</v>
      </c>
      <c r="CE44" s="56">
        <v>24.5</v>
      </c>
      <c r="CF44" s="32">
        <v>27</v>
      </c>
      <c r="CG44" s="32"/>
      <c r="CH44" s="32"/>
      <c r="CI44" s="32">
        <v>137</v>
      </c>
      <c r="CJ44" s="56">
        <v>78</v>
      </c>
      <c r="CK44" s="32">
        <v>71</v>
      </c>
      <c r="CL44" s="32">
        <v>166</v>
      </c>
      <c r="CM44" s="35">
        <v>5.2350000000000003</v>
      </c>
      <c r="CN44" s="35">
        <v>4.3470000000000004</v>
      </c>
      <c r="CO44" s="36">
        <v>56.286999999999999</v>
      </c>
    </row>
    <row r="45" spans="1:93" x14ac:dyDescent="0.25">
      <c r="A45" s="13" t="s">
        <v>139</v>
      </c>
      <c r="B45" s="13">
        <v>0</v>
      </c>
      <c r="C45" s="30" t="s">
        <v>140</v>
      </c>
      <c r="D45" s="31">
        <v>12.73</v>
      </c>
      <c r="E45" s="31">
        <v>156.5</v>
      </c>
      <c r="F45" s="31">
        <v>43.6</v>
      </c>
      <c r="G45" s="31">
        <f t="shared" si="0"/>
        <v>17.801549469730222</v>
      </c>
      <c r="H45" s="32">
        <v>0</v>
      </c>
      <c r="I45" s="31">
        <v>69</v>
      </c>
      <c r="J45" s="32">
        <v>1</v>
      </c>
      <c r="K45" s="31">
        <v>76</v>
      </c>
      <c r="L45" s="33">
        <f t="shared" si="1"/>
        <v>0.90789473684210531</v>
      </c>
      <c r="M45" s="33">
        <f t="shared" si="2"/>
        <v>0.44089456869009586</v>
      </c>
      <c r="N45" s="32">
        <v>0</v>
      </c>
      <c r="O45" s="31">
        <v>6.3</v>
      </c>
      <c r="P45" s="32">
        <v>4</v>
      </c>
      <c r="Q45" s="32">
        <v>4</v>
      </c>
      <c r="R45" s="13">
        <v>102</v>
      </c>
      <c r="S45" s="13">
        <v>64</v>
      </c>
      <c r="T45" s="32">
        <f t="shared" si="7"/>
        <v>76.653999999999996</v>
      </c>
      <c r="U45" s="13">
        <f t="shared" si="3"/>
        <v>38</v>
      </c>
      <c r="V45" s="13">
        <v>0</v>
      </c>
      <c r="W45" s="13">
        <v>0</v>
      </c>
      <c r="X45" s="13">
        <v>87</v>
      </c>
      <c r="Y45" s="13">
        <v>55</v>
      </c>
      <c r="Z45" s="32">
        <f t="shared" si="8"/>
        <v>65.656000000000006</v>
      </c>
      <c r="AA45" s="13">
        <f t="shared" si="4"/>
        <v>32</v>
      </c>
      <c r="AB45" s="13">
        <v>99</v>
      </c>
      <c r="AC45" s="13">
        <v>69</v>
      </c>
      <c r="AD45" s="32">
        <f t="shared" si="14"/>
        <v>78.989999999999995</v>
      </c>
      <c r="AE45" s="13">
        <f t="shared" si="15"/>
        <v>30</v>
      </c>
      <c r="AF45" s="13">
        <v>13</v>
      </c>
      <c r="AG45" s="13">
        <v>118</v>
      </c>
      <c r="AH45" s="13">
        <v>57.1</v>
      </c>
      <c r="AI45" s="31">
        <f t="shared" si="9"/>
        <v>55.604800000000004</v>
      </c>
      <c r="AJ45" s="13">
        <v>33.18</v>
      </c>
      <c r="AK45" s="33">
        <f t="shared" si="10"/>
        <v>5.53</v>
      </c>
      <c r="AL45" s="13">
        <v>4.8</v>
      </c>
      <c r="AM45" s="13">
        <v>0</v>
      </c>
      <c r="AN45" s="34">
        <v>0</v>
      </c>
      <c r="AO45" s="33">
        <f t="shared" si="11"/>
        <v>1.1797333333333333</v>
      </c>
      <c r="AP45" s="13">
        <v>3.41</v>
      </c>
      <c r="AQ45" s="13">
        <v>0.84</v>
      </c>
      <c r="AR45" s="34">
        <v>0</v>
      </c>
      <c r="AS45" s="1">
        <v>1.34</v>
      </c>
      <c r="AT45" s="1">
        <v>0</v>
      </c>
      <c r="AU45" s="33">
        <v>1.6881818181818184</v>
      </c>
      <c r="AV45" s="13" t="s">
        <v>62</v>
      </c>
      <c r="AW45" s="13" t="s">
        <v>62</v>
      </c>
      <c r="AX45" s="32">
        <v>0</v>
      </c>
      <c r="AY45" s="32">
        <v>139.27000000000001</v>
      </c>
      <c r="AZ45" s="31">
        <v>4.4800000000000004</v>
      </c>
      <c r="BA45" s="32">
        <v>56.96</v>
      </c>
      <c r="BB45" s="31">
        <v>3.38</v>
      </c>
      <c r="BC45" s="32">
        <v>71.64</v>
      </c>
      <c r="BD45" s="32">
        <v>45.84</v>
      </c>
      <c r="BE45" s="32">
        <v>302.82</v>
      </c>
      <c r="BF45" s="32">
        <v>21.1</v>
      </c>
      <c r="BG45" s="32">
        <v>10.75</v>
      </c>
      <c r="BH45" s="32">
        <v>90.5</v>
      </c>
      <c r="BI45" s="32">
        <v>64</v>
      </c>
      <c r="BJ45" s="32">
        <v>76</v>
      </c>
      <c r="BK45" s="32">
        <v>26.5</v>
      </c>
      <c r="BL45" s="32">
        <v>17.5</v>
      </c>
      <c r="BM45" s="32">
        <v>11</v>
      </c>
      <c r="BN45" s="32">
        <v>5</v>
      </c>
      <c r="BO45" s="32">
        <v>75.5</v>
      </c>
      <c r="BP45" s="32">
        <v>55.5</v>
      </c>
      <c r="BQ45" s="32">
        <v>63</v>
      </c>
      <c r="BR45" s="32">
        <v>20</v>
      </c>
      <c r="BS45" s="32">
        <v>4</v>
      </c>
      <c r="BT45" s="32">
        <v>-6</v>
      </c>
      <c r="BU45" s="32">
        <v>1</v>
      </c>
      <c r="BV45" s="32">
        <v>80</v>
      </c>
      <c r="BW45" s="32">
        <v>55.5</v>
      </c>
      <c r="BX45" s="32">
        <v>65</v>
      </c>
      <c r="BY45" s="32">
        <v>24.5</v>
      </c>
      <c r="BZ45" s="32">
        <v>5</v>
      </c>
      <c r="CA45" s="32">
        <v>-3.5</v>
      </c>
      <c r="CB45" s="32">
        <v>1</v>
      </c>
      <c r="CC45" s="31">
        <v>6.5</v>
      </c>
      <c r="CD45" s="31">
        <v>4.0999999999999996</v>
      </c>
      <c r="CE45" s="56">
        <v>21.5</v>
      </c>
      <c r="CF45" s="32">
        <v>20.5</v>
      </c>
      <c r="CG45" s="32"/>
      <c r="CH45" s="32"/>
      <c r="CI45" s="32">
        <v>143.5</v>
      </c>
      <c r="CJ45" s="56">
        <v>62</v>
      </c>
      <c r="CK45" s="32">
        <v>56</v>
      </c>
      <c r="CL45" s="32">
        <v>193</v>
      </c>
      <c r="CM45" s="35">
        <v>4.8869999999999996</v>
      </c>
      <c r="CN45" s="35">
        <v>3.4849999999999999</v>
      </c>
      <c r="CO45" s="36">
        <v>75.179000000000002</v>
      </c>
    </row>
    <row r="46" spans="1:93" x14ac:dyDescent="0.25">
      <c r="A46" s="13" t="s">
        <v>141</v>
      </c>
      <c r="B46" s="13">
        <v>0</v>
      </c>
      <c r="C46" s="30" t="s">
        <v>142</v>
      </c>
      <c r="D46" s="31">
        <v>12.42</v>
      </c>
      <c r="E46" s="31">
        <v>152.4</v>
      </c>
      <c r="F46" s="31">
        <v>44.5</v>
      </c>
      <c r="G46" s="31">
        <f t="shared" si="0"/>
        <v>19.159760541743303</v>
      </c>
      <c r="H46" s="32">
        <v>0</v>
      </c>
      <c r="I46" s="31">
        <v>62</v>
      </c>
      <c r="J46" s="32">
        <v>0</v>
      </c>
      <c r="K46" s="31">
        <v>85</v>
      </c>
      <c r="L46" s="33">
        <f t="shared" si="1"/>
        <v>0.72941176470588232</v>
      </c>
      <c r="M46" s="33">
        <f t="shared" si="2"/>
        <v>0.40682414698162728</v>
      </c>
      <c r="N46" s="32">
        <v>0</v>
      </c>
      <c r="O46" s="31">
        <v>12.6</v>
      </c>
      <c r="P46" s="32">
        <v>3</v>
      </c>
      <c r="Q46" s="32">
        <v>3</v>
      </c>
      <c r="R46" s="13">
        <v>113</v>
      </c>
      <c r="S46" s="13">
        <v>67</v>
      </c>
      <c r="T46" s="32">
        <f t="shared" si="7"/>
        <v>82.317999999999998</v>
      </c>
      <c r="U46" s="13">
        <f t="shared" si="3"/>
        <v>46</v>
      </c>
      <c r="V46" s="13">
        <v>0</v>
      </c>
      <c r="W46" s="13">
        <v>0</v>
      </c>
      <c r="X46" s="13">
        <v>107</v>
      </c>
      <c r="Y46" s="13">
        <v>65</v>
      </c>
      <c r="Z46" s="32">
        <f t="shared" si="8"/>
        <v>78.986000000000004</v>
      </c>
      <c r="AA46" s="13">
        <f t="shared" si="4"/>
        <v>42</v>
      </c>
      <c r="AB46" s="13">
        <v>111</v>
      </c>
      <c r="AC46" s="13">
        <v>76</v>
      </c>
      <c r="AD46" s="32">
        <f t="shared" si="14"/>
        <v>87.655000000000001</v>
      </c>
      <c r="AE46" s="13">
        <f t="shared" si="15"/>
        <v>35</v>
      </c>
      <c r="AF46" s="13">
        <v>9.9</v>
      </c>
      <c r="AG46" s="13">
        <v>81</v>
      </c>
      <c r="AH46" s="13">
        <v>46.8</v>
      </c>
      <c r="AI46" s="31">
        <f t="shared" si="9"/>
        <v>50.173499999999997</v>
      </c>
      <c r="AJ46" s="13">
        <v>91.497</v>
      </c>
      <c r="AK46" s="33">
        <f t="shared" si="10"/>
        <v>15.249499999999999</v>
      </c>
      <c r="AL46" s="13">
        <v>4.8</v>
      </c>
      <c r="AM46" s="13">
        <v>0</v>
      </c>
      <c r="AN46" s="34">
        <v>0</v>
      </c>
      <c r="AO46" s="33">
        <f t="shared" si="11"/>
        <v>3.2532266666666665</v>
      </c>
      <c r="AP46" s="13">
        <v>6.09</v>
      </c>
      <c r="AQ46" s="13">
        <v>1.04</v>
      </c>
      <c r="AR46" s="34">
        <v>0</v>
      </c>
      <c r="AS46" s="1">
        <v>1.44</v>
      </c>
      <c r="AT46" s="1">
        <v>0</v>
      </c>
      <c r="AU46" s="33">
        <v>4.1772727272727277</v>
      </c>
      <c r="AV46" s="13">
        <v>0.9</v>
      </c>
      <c r="AW46" s="31">
        <f>AV46*10</f>
        <v>9</v>
      </c>
      <c r="AX46" s="32">
        <v>2</v>
      </c>
      <c r="AY46" s="32">
        <v>141.31</v>
      </c>
      <c r="AZ46" s="31">
        <v>5.93</v>
      </c>
      <c r="BA46" s="32">
        <v>62.34</v>
      </c>
      <c r="BB46" s="31">
        <v>3.62</v>
      </c>
      <c r="BC46" s="32">
        <v>81.099999999999994</v>
      </c>
      <c r="BD46" s="32">
        <v>48.8</v>
      </c>
      <c r="BE46" s="32">
        <v>301.25</v>
      </c>
      <c r="BF46" s="32">
        <v>34.51</v>
      </c>
      <c r="BG46" s="32">
        <v>7.23</v>
      </c>
      <c r="BH46" s="32">
        <v>95</v>
      </c>
      <c r="BI46" s="32">
        <v>68</v>
      </c>
      <c r="BJ46" s="32">
        <v>81</v>
      </c>
      <c r="BK46" s="32">
        <v>27</v>
      </c>
      <c r="BL46" s="32">
        <v>8</v>
      </c>
      <c r="BM46" s="32">
        <v>3</v>
      </c>
      <c r="BN46" s="32">
        <v>2</v>
      </c>
      <c r="BO46" s="32">
        <v>92</v>
      </c>
      <c r="BP46" s="32">
        <v>66</v>
      </c>
      <c r="BQ46" s="32">
        <v>80</v>
      </c>
      <c r="BR46" s="32">
        <v>26</v>
      </c>
      <c r="BS46" s="32">
        <v>9.5</v>
      </c>
      <c r="BT46" s="32">
        <v>5</v>
      </c>
      <c r="BU46" s="32">
        <v>2.5</v>
      </c>
      <c r="BV46" s="32">
        <v>97.5</v>
      </c>
      <c r="BW46" s="32">
        <v>66</v>
      </c>
      <c r="BX46" s="32">
        <v>78</v>
      </c>
      <c r="BY46" s="32">
        <v>31.5</v>
      </c>
      <c r="BZ46" s="32">
        <v>-1.5</v>
      </c>
      <c r="CA46" s="32">
        <v>-7</v>
      </c>
      <c r="CB46" s="32">
        <v>-0.5</v>
      </c>
      <c r="CC46" s="31">
        <v>7.7</v>
      </c>
      <c r="CD46" s="31">
        <v>3.4</v>
      </c>
      <c r="CE46" s="56">
        <v>25</v>
      </c>
      <c r="CF46" s="32">
        <v>26</v>
      </c>
      <c r="CG46" s="32"/>
      <c r="CH46" s="32"/>
      <c r="CI46" s="32">
        <v>133.5</v>
      </c>
      <c r="CJ46" s="56">
        <v>65.5</v>
      </c>
      <c r="CK46" s="32">
        <v>65</v>
      </c>
      <c r="CL46" s="32">
        <v>185.5</v>
      </c>
      <c r="CM46" s="35">
        <v>6.6769999999999996</v>
      </c>
      <c r="CN46" s="35">
        <v>4.8280000000000003</v>
      </c>
      <c r="CO46" s="36">
        <v>90.224000000000004</v>
      </c>
    </row>
    <row r="47" spans="1:93" x14ac:dyDescent="0.25">
      <c r="A47" s="13" t="s">
        <v>143</v>
      </c>
      <c r="B47" s="13">
        <v>0</v>
      </c>
      <c r="C47" s="30" t="s">
        <v>144</v>
      </c>
      <c r="D47" s="31">
        <v>13.51</v>
      </c>
      <c r="E47" s="31">
        <v>170.3</v>
      </c>
      <c r="F47" s="31">
        <v>94</v>
      </c>
      <c r="G47" s="31">
        <f t="shared" si="0"/>
        <v>32.411457243253842</v>
      </c>
      <c r="H47" s="32">
        <v>2</v>
      </c>
      <c r="I47" s="31">
        <v>104</v>
      </c>
      <c r="J47" s="32">
        <v>2</v>
      </c>
      <c r="K47" s="31">
        <v>107</v>
      </c>
      <c r="L47" s="33">
        <f t="shared" si="1"/>
        <v>0.9719626168224299</v>
      </c>
      <c r="M47" s="33">
        <f t="shared" si="2"/>
        <v>0.61068702290076327</v>
      </c>
      <c r="N47" s="32">
        <v>2</v>
      </c>
      <c r="O47" s="31">
        <v>28.7</v>
      </c>
      <c r="P47" s="32">
        <v>3</v>
      </c>
      <c r="Q47" s="32">
        <v>4</v>
      </c>
      <c r="R47" s="13">
        <v>107</v>
      </c>
      <c r="S47" s="13">
        <v>62</v>
      </c>
      <c r="T47" s="32">
        <f t="shared" si="7"/>
        <v>76.984999999999999</v>
      </c>
      <c r="U47" s="13">
        <f t="shared" si="3"/>
        <v>45</v>
      </c>
      <c r="V47" s="13">
        <v>0</v>
      </c>
      <c r="W47" s="13">
        <v>0</v>
      </c>
      <c r="X47" s="13">
        <v>101</v>
      </c>
      <c r="Y47" s="13">
        <v>53</v>
      </c>
      <c r="Z47" s="32">
        <f t="shared" si="8"/>
        <v>68.984000000000009</v>
      </c>
      <c r="AA47" s="13">
        <f t="shared" si="4"/>
        <v>48</v>
      </c>
      <c r="AB47" s="13">
        <v>111</v>
      </c>
      <c r="AC47" s="13">
        <v>80</v>
      </c>
      <c r="AD47" s="32">
        <f t="shared" si="14"/>
        <v>90.323000000000008</v>
      </c>
      <c r="AE47" s="13">
        <f t="shared" si="15"/>
        <v>31</v>
      </c>
      <c r="AF47" s="13">
        <v>3.6</v>
      </c>
      <c r="AG47" s="13">
        <v>22</v>
      </c>
      <c r="AH47" s="13">
        <v>26.8</v>
      </c>
      <c r="AI47" s="31">
        <f t="shared" si="9"/>
        <v>32.044000000000004</v>
      </c>
      <c r="AJ47" s="13">
        <v>95.888999999999996</v>
      </c>
      <c r="AK47" s="33">
        <f t="shared" si="10"/>
        <v>15.981499999999999</v>
      </c>
      <c r="AL47" s="13">
        <v>5</v>
      </c>
      <c r="AM47" s="13">
        <v>0</v>
      </c>
      <c r="AN47" s="34">
        <v>0</v>
      </c>
      <c r="AO47" s="33">
        <f t="shared" si="11"/>
        <v>3.5514444444444444</v>
      </c>
      <c r="AP47" s="13">
        <v>3.8</v>
      </c>
      <c r="AQ47" s="13">
        <v>0.51</v>
      </c>
      <c r="AR47" s="34">
        <v>0</v>
      </c>
      <c r="AS47" s="1">
        <v>2.04</v>
      </c>
      <c r="AT47" s="1">
        <v>0</v>
      </c>
      <c r="AU47" s="33">
        <v>1.5281818181818179</v>
      </c>
      <c r="AV47" s="13">
        <v>0.5</v>
      </c>
      <c r="AW47" s="31">
        <f>AV47*10</f>
        <v>5</v>
      </c>
      <c r="AX47" s="32">
        <v>2</v>
      </c>
      <c r="AY47" s="32">
        <v>140.41</v>
      </c>
      <c r="AZ47" s="31">
        <v>4.71</v>
      </c>
      <c r="BA47" s="32">
        <v>60.44</v>
      </c>
      <c r="BB47" s="31">
        <v>3.87</v>
      </c>
      <c r="BC47" s="32">
        <v>76.45</v>
      </c>
      <c r="BD47" s="32">
        <v>48.1</v>
      </c>
      <c r="BE47" s="32">
        <v>215.78</v>
      </c>
      <c r="BF47" s="32">
        <v>46.24</v>
      </c>
      <c r="BG47" s="32">
        <v>12.06</v>
      </c>
      <c r="BH47" s="32">
        <v>90</v>
      </c>
      <c r="BI47" s="32">
        <v>62</v>
      </c>
      <c r="BJ47" s="32">
        <v>75.5</v>
      </c>
      <c r="BK47" s="32">
        <v>28</v>
      </c>
      <c r="BL47" s="32">
        <v>7.5</v>
      </c>
      <c r="BM47" s="32">
        <v>0</v>
      </c>
      <c r="BN47" s="32">
        <v>2</v>
      </c>
      <c r="BO47" s="32">
        <v>84.5</v>
      </c>
      <c r="BP47" s="32">
        <v>53</v>
      </c>
      <c r="BQ47" s="32">
        <v>66.5</v>
      </c>
      <c r="BR47" s="32">
        <v>31.5</v>
      </c>
      <c r="BS47" s="32">
        <v>2</v>
      </c>
      <c r="BT47" s="32">
        <v>-5.5</v>
      </c>
      <c r="BU47" s="32">
        <v>1</v>
      </c>
      <c r="BV47" s="32">
        <v>89.5</v>
      </c>
      <c r="BW47" s="32">
        <v>53</v>
      </c>
      <c r="BX47" s="32">
        <v>69</v>
      </c>
      <c r="BY47" s="32">
        <v>36.5</v>
      </c>
      <c r="BZ47" s="32">
        <v>5.5</v>
      </c>
      <c r="CA47" s="32">
        <v>1</v>
      </c>
      <c r="CB47" s="32">
        <v>2</v>
      </c>
      <c r="CC47" s="31">
        <v>5.9</v>
      </c>
      <c r="CD47" s="31">
        <v>5.2</v>
      </c>
      <c r="CE47" s="56">
        <v>26</v>
      </c>
      <c r="CF47" s="32">
        <v>29.5</v>
      </c>
      <c r="CG47" s="32"/>
      <c r="CH47" s="32"/>
      <c r="CI47" s="32">
        <v>146.5</v>
      </c>
      <c r="CJ47" s="56">
        <v>58.5</v>
      </c>
      <c r="CK47" s="32">
        <v>65.5</v>
      </c>
      <c r="CL47" s="32">
        <v>201</v>
      </c>
      <c r="CM47" s="35">
        <v>8.7129999999999992</v>
      </c>
      <c r="CN47" s="35">
        <v>4.2480000000000002</v>
      </c>
      <c r="CO47" s="36">
        <v>101.315</v>
      </c>
    </row>
    <row r="48" spans="1:93" x14ac:dyDescent="0.25">
      <c r="A48" s="13" t="s">
        <v>145</v>
      </c>
      <c r="B48" s="13">
        <v>0</v>
      </c>
      <c r="C48" s="30" t="s">
        <v>146</v>
      </c>
      <c r="D48" s="31">
        <v>13.57</v>
      </c>
      <c r="E48" s="31">
        <v>155.30000000000001</v>
      </c>
      <c r="F48" s="31">
        <v>38.6</v>
      </c>
      <c r="G48" s="31">
        <f t="shared" si="0"/>
        <v>16.004584110930839</v>
      </c>
      <c r="H48" s="32">
        <v>0</v>
      </c>
      <c r="I48" s="31">
        <v>61.5</v>
      </c>
      <c r="J48" s="32">
        <v>0</v>
      </c>
      <c r="K48" s="31">
        <v>76.900000000000006</v>
      </c>
      <c r="L48" s="33">
        <f t="shared" si="1"/>
        <v>0.79973992197659294</v>
      </c>
      <c r="M48" s="33">
        <f t="shared" si="2"/>
        <v>0.39600772698003861</v>
      </c>
      <c r="N48" s="32">
        <v>0</v>
      </c>
      <c r="O48" s="31">
        <v>10.7</v>
      </c>
      <c r="P48" s="32">
        <v>3</v>
      </c>
      <c r="Q48" s="32">
        <v>3</v>
      </c>
      <c r="R48" s="13">
        <v>109</v>
      </c>
      <c r="S48" s="13">
        <v>67</v>
      </c>
      <c r="T48" s="32">
        <f t="shared" si="7"/>
        <v>80.986000000000004</v>
      </c>
      <c r="U48" s="13">
        <f t="shared" si="3"/>
        <v>42</v>
      </c>
      <c r="V48" s="13">
        <v>0</v>
      </c>
      <c r="W48" s="13">
        <v>0</v>
      </c>
      <c r="X48" s="13">
        <v>104</v>
      </c>
      <c r="Y48" s="13">
        <v>59</v>
      </c>
      <c r="Z48" s="32">
        <f t="shared" si="8"/>
        <v>73.984999999999999</v>
      </c>
      <c r="AA48" s="13">
        <f t="shared" si="4"/>
        <v>45</v>
      </c>
      <c r="AB48" s="13">
        <v>112</v>
      </c>
      <c r="AC48" s="13">
        <v>71</v>
      </c>
      <c r="AD48" s="32">
        <f t="shared" si="14"/>
        <v>84.653000000000006</v>
      </c>
      <c r="AE48" s="13">
        <f t="shared" si="15"/>
        <v>41</v>
      </c>
      <c r="AF48" s="13">
        <v>7.8</v>
      </c>
      <c r="AG48" s="13">
        <v>59</v>
      </c>
      <c r="AH48" s="13">
        <v>39.200000000000003</v>
      </c>
      <c r="AI48" s="31">
        <f t="shared" si="9"/>
        <v>48.211800000000004</v>
      </c>
      <c r="AJ48" s="13">
        <v>107.11199999999999</v>
      </c>
      <c r="AK48" s="33">
        <f t="shared" si="10"/>
        <v>17.852</v>
      </c>
      <c r="AL48" s="13">
        <v>5</v>
      </c>
      <c r="AM48" s="13">
        <v>0</v>
      </c>
      <c r="AN48" s="34">
        <v>0</v>
      </c>
      <c r="AO48" s="33">
        <f t="shared" si="11"/>
        <v>3.9671111111111115</v>
      </c>
      <c r="AP48" s="13">
        <v>3.09</v>
      </c>
      <c r="AQ48" s="13">
        <v>0.77</v>
      </c>
      <c r="AR48" s="34">
        <v>0</v>
      </c>
      <c r="AS48" s="1">
        <v>1.56</v>
      </c>
      <c r="AT48" s="1">
        <v>0</v>
      </c>
      <c r="AU48" s="33">
        <v>1.18</v>
      </c>
      <c r="AV48" s="13" t="s">
        <v>62</v>
      </c>
      <c r="AW48" s="13" t="s">
        <v>62</v>
      </c>
      <c r="AX48" s="32">
        <v>0</v>
      </c>
      <c r="AY48" s="32">
        <v>141.31</v>
      </c>
      <c r="AZ48" s="31">
        <v>4.9400000000000004</v>
      </c>
      <c r="BA48" s="32">
        <v>53.92</v>
      </c>
      <c r="BB48" s="31">
        <v>3.48</v>
      </c>
      <c r="BC48" s="32">
        <v>73.14</v>
      </c>
      <c r="BD48" s="32">
        <v>45.15</v>
      </c>
      <c r="BE48" s="32">
        <v>268.02</v>
      </c>
      <c r="BF48" s="32">
        <v>26.94</v>
      </c>
      <c r="BG48" s="32">
        <v>7.21</v>
      </c>
      <c r="BH48" s="32">
        <v>91</v>
      </c>
      <c r="BI48" s="32">
        <v>68</v>
      </c>
      <c r="BJ48" s="32">
        <v>80</v>
      </c>
      <c r="BK48" s="32">
        <v>23</v>
      </c>
      <c r="BL48" s="32">
        <v>1.5</v>
      </c>
      <c r="BM48" s="32">
        <v>-1</v>
      </c>
      <c r="BN48" s="32">
        <v>0</v>
      </c>
      <c r="BO48" s="32">
        <v>85</v>
      </c>
      <c r="BP48" s="32">
        <v>60</v>
      </c>
      <c r="BQ48" s="32">
        <v>71.5</v>
      </c>
      <c r="BR48" s="32">
        <v>25</v>
      </c>
      <c r="BS48" s="32">
        <v>-6.5</v>
      </c>
      <c r="BT48" s="32">
        <v>-9.5</v>
      </c>
      <c r="BU48" s="32">
        <v>-1.5</v>
      </c>
      <c r="BV48" s="32">
        <v>86.5</v>
      </c>
      <c r="BW48" s="32">
        <v>60</v>
      </c>
      <c r="BX48" s="32">
        <v>72</v>
      </c>
      <c r="BY48" s="32">
        <v>26.5</v>
      </c>
      <c r="BZ48" s="32">
        <v>21.5</v>
      </c>
      <c r="CA48" s="32">
        <v>19</v>
      </c>
      <c r="CB48" s="32">
        <v>5.5</v>
      </c>
      <c r="CC48" s="31">
        <v>7.1</v>
      </c>
      <c r="CD48" s="31">
        <v>3.9</v>
      </c>
      <c r="CE48" s="56">
        <v>23</v>
      </c>
      <c r="CF48" s="32">
        <v>20.5</v>
      </c>
      <c r="CG48" s="32"/>
      <c r="CH48" s="32"/>
      <c r="CI48" s="32">
        <v>131</v>
      </c>
      <c r="CJ48" s="56">
        <v>70</v>
      </c>
      <c r="CK48" s="32">
        <v>69.5</v>
      </c>
      <c r="CL48" s="32">
        <v>184</v>
      </c>
      <c r="CM48" s="35">
        <v>6.9619999999999997</v>
      </c>
      <c r="CN48" s="35">
        <v>5.2750000000000004</v>
      </c>
      <c r="CO48" s="36">
        <v>88.13</v>
      </c>
    </row>
    <row r="49" spans="1:93" x14ac:dyDescent="0.25">
      <c r="A49" s="38" t="s">
        <v>147</v>
      </c>
      <c r="B49" s="38">
        <v>0</v>
      </c>
      <c r="C49" s="39" t="s">
        <v>148</v>
      </c>
      <c r="D49" s="40">
        <v>13.56</v>
      </c>
      <c r="E49" s="40">
        <v>140</v>
      </c>
      <c r="F49" s="40">
        <v>30.5</v>
      </c>
      <c r="G49" s="31">
        <f t="shared" si="0"/>
        <v>15.56122448979592</v>
      </c>
      <c r="H49" s="41">
        <v>0</v>
      </c>
      <c r="I49" s="40">
        <v>55</v>
      </c>
      <c r="J49" s="41">
        <v>0</v>
      </c>
      <c r="K49" s="40">
        <v>69</v>
      </c>
      <c r="L49" s="33">
        <f t="shared" si="1"/>
        <v>0.79710144927536231</v>
      </c>
      <c r="M49" s="33">
        <f t="shared" si="2"/>
        <v>0.39285714285714285</v>
      </c>
      <c r="N49" s="32">
        <v>0</v>
      </c>
      <c r="O49" s="40">
        <v>6.1</v>
      </c>
      <c r="P49" s="41">
        <v>4</v>
      </c>
      <c r="Q49" s="41">
        <v>3</v>
      </c>
      <c r="R49" s="38">
        <v>114</v>
      </c>
      <c r="S49" s="38">
        <v>64</v>
      </c>
      <c r="T49" s="32">
        <f t="shared" si="7"/>
        <v>80.650000000000006</v>
      </c>
      <c r="U49" s="13">
        <f t="shared" si="3"/>
        <v>50</v>
      </c>
      <c r="V49" s="13">
        <v>0</v>
      </c>
      <c r="W49" s="13">
        <v>0</v>
      </c>
      <c r="X49" s="38">
        <v>109</v>
      </c>
      <c r="Y49" s="38">
        <v>59</v>
      </c>
      <c r="Z49" s="32">
        <f t="shared" si="8"/>
        <v>75.650000000000006</v>
      </c>
      <c r="AA49" s="13">
        <f t="shared" si="4"/>
        <v>50</v>
      </c>
      <c r="AB49" s="38">
        <v>109</v>
      </c>
      <c r="AC49" s="38">
        <v>83</v>
      </c>
      <c r="AD49" s="32">
        <f t="shared" si="14"/>
        <v>91.658000000000001</v>
      </c>
      <c r="AE49" s="13">
        <f t="shared" si="15"/>
        <v>26</v>
      </c>
      <c r="AF49" s="38">
        <v>10.8</v>
      </c>
      <c r="AG49" s="38">
        <v>91</v>
      </c>
      <c r="AH49" s="38">
        <v>49.3</v>
      </c>
      <c r="AI49" s="31">
        <f t="shared" si="9"/>
        <v>54.351500000000001</v>
      </c>
      <c r="AJ49" s="38"/>
      <c r="AK49" s="33">
        <f t="shared" si="10"/>
        <v>0</v>
      </c>
      <c r="AL49" s="38">
        <v>4.5</v>
      </c>
      <c r="AM49" s="38">
        <v>0</v>
      </c>
      <c r="AN49" s="42">
        <v>0</v>
      </c>
      <c r="AO49" s="33">
        <f t="shared" si="11"/>
        <v>0</v>
      </c>
      <c r="AP49" s="38"/>
      <c r="AQ49" s="38"/>
      <c r="AR49" s="42"/>
      <c r="AS49" s="1">
        <v>1.61</v>
      </c>
      <c r="AT49" s="1">
        <v>0</v>
      </c>
      <c r="AU49" s="43"/>
      <c r="AW49" s="31"/>
      <c r="AX49" s="32"/>
      <c r="AY49" s="34"/>
      <c r="AZ49" s="34"/>
      <c r="BA49" s="34"/>
      <c r="BB49" s="34"/>
      <c r="BC49" s="34"/>
      <c r="BD49" s="34"/>
      <c r="BE49" s="34"/>
      <c r="BF49" s="34"/>
      <c r="BG49" s="34"/>
      <c r="BH49" s="55">
        <v>88.5</v>
      </c>
      <c r="BI49" s="55">
        <v>57.5</v>
      </c>
      <c r="BJ49" s="55">
        <v>71.5</v>
      </c>
      <c r="BK49" s="55">
        <v>31</v>
      </c>
      <c r="BL49" s="32">
        <v>-6</v>
      </c>
      <c r="BM49" s="55">
        <v>-0.5</v>
      </c>
      <c r="BN49" s="55">
        <v>-2</v>
      </c>
      <c r="BO49" s="55">
        <v>80</v>
      </c>
      <c r="BP49" s="55">
        <v>61.5</v>
      </c>
      <c r="BQ49" s="55">
        <v>74.5</v>
      </c>
      <c r="BR49" s="55">
        <v>28.5</v>
      </c>
      <c r="BS49" s="55">
        <v>4</v>
      </c>
      <c r="BT49" s="55">
        <v>7</v>
      </c>
      <c r="BU49" s="55">
        <v>1.5</v>
      </c>
      <c r="BV49" s="55">
        <v>95.5</v>
      </c>
      <c r="BW49" s="55">
        <v>61.5</v>
      </c>
      <c r="BX49" s="55">
        <v>75</v>
      </c>
      <c r="BY49" s="55">
        <v>34</v>
      </c>
      <c r="BZ49" s="55">
        <v>-6.5</v>
      </c>
      <c r="CA49" s="55">
        <v>-5</v>
      </c>
      <c r="CB49" s="55">
        <v>-2</v>
      </c>
      <c r="CC49" s="31">
        <v>6.2</v>
      </c>
      <c r="CD49" s="31">
        <v>4.2</v>
      </c>
      <c r="CE49" s="57">
        <v>31.5</v>
      </c>
      <c r="CF49" s="55">
        <v>28</v>
      </c>
      <c r="CG49" s="41"/>
      <c r="CH49" s="41"/>
      <c r="CI49" s="55">
        <v>118.5</v>
      </c>
      <c r="CJ49" s="57">
        <v>86</v>
      </c>
      <c r="CK49" s="32">
        <v>78</v>
      </c>
      <c r="CL49" s="32">
        <v>140.5</v>
      </c>
      <c r="CM49" s="35">
        <v>5.4240000000000004</v>
      </c>
      <c r="CN49" s="35">
        <v>4.8769999999999998</v>
      </c>
      <c r="CO49" s="36">
        <v>66.147999999999996</v>
      </c>
    </row>
    <row r="50" spans="1:93" x14ac:dyDescent="0.25">
      <c r="A50" s="13" t="s">
        <v>149</v>
      </c>
      <c r="B50" s="13">
        <v>0</v>
      </c>
      <c r="C50" s="30" t="s">
        <v>150</v>
      </c>
      <c r="D50" s="40">
        <v>13.22</v>
      </c>
      <c r="E50" s="31">
        <v>158.5</v>
      </c>
      <c r="F50" s="31">
        <v>48.2</v>
      </c>
      <c r="G50" s="31">
        <f t="shared" si="0"/>
        <v>19.18617958184478</v>
      </c>
      <c r="H50" s="32">
        <v>0</v>
      </c>
      <c r="I50" s="31">
        <v>68</v>
      </c>
      <c r="J50" s="32">
        <v>0</v>
      </c>
      <c r="K50" s="31">
        <v>84</v>
      </c>
      <c r="L50" s="33">
        <f t="shared" si="1"/>
        <v>0.80952380952380953</v>
      </c>
      <c r="M50" s="33">
        <f t="shared" si="2"/>
        <v>0.42902208201892744</v>
      </c>
      <c r="N50" s="32">
        <v>0</v>
      </c>
      <c r="O50" s="31">
        <v>10.199999999999999</v>
      </c>
      <c r="P50" s="32">
        <v>4</v>
      </c>
      <c r="Q50" s="32">
        <v>4</v>
      </c>
      <c r="R50" s="38">
        <v>101</v>
      </c>
      <c r="S50" s="38">
        <v>63</v>
      </c>
      <c r="T50" s="32">
        <f t="shared" si="7"/>
        <v>75.653999999999996</v>
      </c>
      <c r="U50" s="13">
        <f t="shared" si="3"/>
        <v>38</v>
      </c>
      <c r="V50" s="13">
        <v>0</v>
      </c>
      <c r="W50" s="13">
        <v>0</v>
      </c>
      <c r="X50" s="38">
        <v>99</v>
      </c>
      <c r="Y50" s="38">
        <v>59</v>
      </c>
      <c r="Z50" s="32">
        <f t="shared" si="8"/>
        <v>72.319999999999993</v>
      </c>
      <c r="AA50" s="13">
        <f t="shared" si="4"/>
        <v>40</v>
      </c>
      <c r="AB50" s="38">
        <v>104</v>
      </c>
      <c r="AC50" s="38">
        <v>73</v>
      </c>
      <c r="AD50" s="32">
        <f t="shared" si="14"/>
        <v>83.323000000000008</v>
      </c>
      <c r="AE50" s="13">
        <f t="shared" si="15"/>
        <v>31</v>
      </c>
      <c r="AF50" s="38">
        <v>12.2</v>
      </c>
      <c r="AG50" s="38">
        <v>108</v>
      </c>
      <c r="AH50" s="38">
        <v>54.3</v>
      </c>
      <c r="AI50" s="31">
        <f t="shared" si="9"/>
        <v>53.278599999999997</v>
      </c>
      <c r="AJ50" s="38">
        <v>47.652999999999999</v>
      </c>
      <c r="AK50" s="33">
        <f t="shared" si="10"/>
        <v>7.9421666666666662</v>
      </c>
      <c r="AL50" s="38">
        <v>4.5</v>
      </c>
      <c r="AM50" s="38">
        <v>0</v>
      </c>
      <c r="AN50" s="42">
        <v>0</v>
      </c>
      <c r="AO50" s="33">
        <f t="shared" si="11"/>
        <v>1.5884333333333334</v>
      </c>
      <c r="AP50" s="13">
        <v>3.72</v>
      </c>
      <c r="AQ50" s="13">
        <v>0.84</v>
      </c>
      <c r="AR50" s="34">
        <v>0</v>
      </c>
      <c r="AS50" s="1">
        <v>1.72</v>
      </c>
      <c r="AT50" s="1">
        <v>0</v>
      </c>
      <c r="AU50" s="33">
        <v>1.6181818181818182</v>
      </c>
      <c r="AV50" s="13" t="s">
        <v>62</v>
      </c>
      <c r="AW50" s="13" t="s">
        <v>62</v>
      </c>
      <c r="AX50" s="32">
        <v>0</v>
      </c>
      <c r="AY50" s="32">
        <v>140.86000000000001</v>
      </c>
      <c r="AZ50" s="31">
        <v>5.0999999999999996</v>
      </c>
      <c r="BA50" s="32">
        <v>52.85</v>
      </c>
      <c r="BB50" s="31">
        <v>4.5599999999999996</v>
      </c>
      <c r="BC50" s="32">
        <v>90.22</v>
      </c>
      <c r="BD50" s="32">
        <v>52.8</v>
      </c>
      <c r="BE50" s="32">
        <v>418.07</v>
      </c>
      <c r="BF50" s="32">
        <v>15.17</v>
      </c>
      <c r="BG50" s="32">
        <v>11.18</v>
      </c>
      <c r="BH50" s="55">
        <v>85.5</v>
      </c>
      <c r="BI50" s="55">
        <v>64</v>
      </c>
      <c r="BJ50" s="55">
        <v>75</v>
      </c>
      <c r="BK50" s="55">
        <v>21.5</v>
      </c>
      <c r="BL50" s="32">
        <v>-5.5</v>
      </c>
      <c r="BM50" s="55">
        <v>-11</v>
      </c>
      <c r="BN50" s="55">
        <v>-1</v>
      </c>
      <c r="BO50" s="55">
        <v>82</v>
      </c>
      <c r="BP50" s="55">
        <v>59.5</v>
      </c>
      <c r="BQ50" s="55">
        <v>68.5</v>
      </c>
      <c r="BR50" s="55">
        <v>22.5</v>
      </c>
      <c r="BS50" s="55">
        <v>-9</v>
      </c>
      <c r="BT50" s="55">
        <v>-15.5</v>
      </c>
      <c r="BU50" s="55">
        <v>-2</v>
      </c>
      <c r="BV50" s="55">
        <v>88</v>
      </c>
      <c r="BW50" s="55">
        <v>59.5</v>
      </c>
      <c r="BX50" s="55">
        <v>71</v>
      </c>
      <c r="BY50" s="55">
        <v>28.5</v>
      </c>
      <c r="BZ50" s="55">
        <v>-11</v>
      </c>
      <c r="CA50" s="55">
        <v>-19</v>
      </c>
      <c r="CB50" s="55">
        <v>-3</v>
      </c>
      <c r="CC50" s="31">
        <v>7.2</v>
      </c>
      <c r="CD50" s="31">
        <v>4.3</v>
      </c>
      <c r="CE50" s="57">
        <v>21.5</v>
      </c>
      <c r="CF50" s="55">
        <v>24.5</v>
      </c>
      <c r="CG50" s="32"/>
      <c r="CH50" s="32"/>
      <c r="CI50" s="55">
        <v>151.5</v>
      </c>
      <c r="CJ50" s="57">
        <v>64.5</v>
      </c>
      <c r="CK50" s="32">
        <v>59</v>
      </c>
      <c r="CL50" s="32">
        <v>196</v>
      </c>
      <c r="CM50" s="35">
        <v>7.7080000000000002</v>
      </c>
      <c r="CN50" s="35">
        <v>5.2480000000000002</v>
      </c>
      <c r="CO50" s="36">
        <v>105.583</v>
      </c>
    </row>
    <row r="51" spans="1:93" x14ac:dyDescent="0.25">
      <c r="A51" s="13" t="s">
        <v>151</v>
      </c>
      <c r="B51" s="13">
        <v>0</v>
      </c>
      <c r="C51" s="30" t="s">
        <v>152</v>
      </c>
      <c r="D51" s="40">
        <v>13.41</v>
      </c>
      <c r="E51" s="31">
        <v>161</v>
      </c>
      <c r="F51" s="31">
        <v>46.6</v>
      </c>
      <c r="G51" s="31">
        <f t="shared" si="0"/>
        <v>17.977701477566452</v>
      </c>
      <c r="H51" s="32">
        <v>0</v>
      </c>
      <c r="I51" s="31">
        <v>66.5</v>
      </c>
      <c r="J51" s="32">
        <v>0</v>
      </c>
      <c r="K51" s="31">
        <v>81</v>
      </c>
      <c r="L51" s="33">
        <f t="shared" si="1"/>
        <v>0.82098765432098764</v>
      </c>
      <c r="M51" s="33">
        <f t="shared" si="2"/>
        <v>0.41304347826086957</v>
      </c>
      <c r="N51" s="32">
        <v>0</v>
      </c>
      <c r="O51" s="31">
        <v>6.9</v>
      </c>
      <c r="P51" s="32">
        <v>3</v>
      </c>
      <c r="Q51" s="32">
        <v>3</v>
      </c>
      <c r="R51" s="38">
        <v>117</v>
      </c>
      <c r="S51" s="38">
        <v>70</v>
      </c>
      <c r="T51" s="32">
        <f t="shared" si="7"/>
        <v>85.650999999999996</v>
      </c>
      <c r="U51" s="13">
        <f t="shared" si="3"/>
        <v>47</v>
      </c>
      <c r="V51" s="13">
        <v>0</v>
      </c>
      <c r="W51" s="13">
        <v>1</v>
      </c>
      <c r="X51" s="38">
        <v>116</v>
      </c>
      <c r="Y51" s="38">
        <v>65</v>
      </c>
      <c r="Z51" s="32">
        <f t="shared" si="8"/>
        <v>81.983000000000004</v>
      </c>
      <c r="AA51" s="13">
        <f t="shared" si="4"/>
        <v>51</v>
      </c>
      <c r="AB51" s="38">
        <v>112</v>
      </c>
      <c r="AC51" s="38">
        <v>64</v>
      </c>
      <c r="AD51" s="32">
        <f t="shared" si="14"/>
        <v>79.984000000000009</v>
      </c>
      <c r="AE51" s="13">
        <f t="shared" si="15"/>
        <v>48</v>
      </c>
      <c r="AF51" s="38">
        <v>12.6</v>
      </c>
      <c r="AG51" s="38">
        <v>112</v>
      </c>
      <c r="AH51" s="38">
        <v>55.4</v>
      </c>
      <c r="AI51" s="31">
        <f t="shared" si="9"/>
        <v>54.161799999999999</v>
      </c>
      <c r="AJ51" s="13">
        <v>14.978999999999999</v>
      </c>
      <c r="AK51" s="33">
        <f t="shared" si="10"/>
        <v>2.4964999999999997</v>
      </c>
      <c r="AL51" s="13">
        <v>4.3</v>
      </c>
      <c r="AM51" s="13">
        <v>0</v>
      </c>
      <c r="AN51" s="34">
        <v>0</v>
      </c>
      <c r="AO51" s="33">
        <f t="shared" si="11"/>
        <v>0.4771088888888888</v>
      </c>
      <c r="AP51" s="13">
        <v>3.95</v>
      </c>
      <c r="AQ51" s="13">
        <v>0.86</v>
      </c>
      <c r="AR51" s="34">
        <v>0</v>
      </c>
      <c r="AS51" s="1">
        <v>1.19</v>
      </c>
      <c r="AT51" s="1">
        <v>1</v>
      </c>
      <c r="AU51" s="33">
        <v>2.3690909090909091</v>
      </c>
      <c r="AV51" s="13">
        <v>0.1</v>
      </c>
      <c r="AW51" s="31">
        <f t="shared" ref="AW51:AW57" si="17">AV51*10</f>
        <v>1</v>
      </c>
      <c r="AX51" s="32">
        <v>1</v>
      </c>
      <c r="AY51" s="32">
        <v>139.91999999999999</v>
      </c>
      <c r="AZ51" s="31">
        <v>4.6900000000000004</v>
      </c>
      <c r="BA51" s="32">
        <v>59.6</v>
      </c>
      <c r="BB51" s="31">
        <v>4.09</v>
      </c>
      <c r="BC51" s="32">
        <v>74.17</v>
      </c>
      <c r="BD51" s="32">
        <v>45.02</v>
      </c>
      <c r="BE51" s="32">
        <v>420.47</v>
      </c>
      <c r="BF51" s="32">
        <v>35.26</v>
      </c>
      <c r="BG51" s="32">
        <v>11.77</v>
      </c>
      <c r="BH51" s="55">
        <v>97</v>
      </c>
      <c r="BI51" s="55">
        <v>71</v>
      </c>
      <c r="BJ51" s="55">
        <v>83</v>
      </c>
      <c r="BK51" s="55">
        <v>26</v>
      </c>
      <c r="BL51" s="32">
        <v>-8</v>
      </c>
      <c r="BM51" s="55">
        <v>-13</v>
      </c>
      <c r="BN51" s="55">
        <v>-2</v>
      </c>
      <c r="BO51" s="55">
        <v>95</v>
      </c>
      <c r="BP51" s="55">
        <v>66</v>
      </c>
      <c r="BQ51" s="55">
        <v>80</v>
      </c>
      <c r="BR51" s="55">
        <v>29</v>
      </c>
      <c r="BS51" s="55"/>
      <c r="BT51" s="55"/>
      <c r="BU51" s="55"/>
      <c r="BV51" s="55">
        <v>102.5</v>
      </c>
      <c r="BW51" s="55">
        <v>66</v>
      </c>
      <c r="BX51" s="55">
        <v>81</v>
      </c>
      <c r="BY51" s="55">
        <v>36.5</v>
      </c>
      <c r="BZ51" s="55">
        <v>-8</v>
      </c>
      <c r="CA51" s="55">
        <v>-11.5</v>
      </c>
      <c r="CB51" s="55">
        <v>-2.5</v>
      </c>
      <c r="CC51" s="31">
        <v>8.1</v>
      </c>
      <c r="CD51" s="31">
        <v>4.3</v>
      </c>
      <c r="CE51" s="57">
        <v>26</v>
      </c>
      <c r="CF51" s="55">
        <v>30</v>
      </c>
      <c r="CG51" s="32"/>
      <c r="CH51" s="32"/>
      <c r="CI51" s="55">
        <v>125.5</v>
      </c>
      <c r="CJ51" s="57">
        <v>63.5</v>
      </c>
      <c r="CK51" s="32">
        <v>66.5</v>
      </c>
      <c r="CL51" s="32">
        <v>168.5</v>
      </c>
      <c r="CM51" s="35">
        <v>6.6580000000000004</v>
      </c>
      <c r="CN51" s="35">
        <v>4.5330000000000004</v>
      </c>
      <c r="CO51" s="36">
        <v>96.492999999999995</v>
      </c>
    </row>
    <row r="52" spans="1:93" x14ac:dyDescent="0.25">
      <c r="A52" s="13" t="s">
        <v>153</v>
      </c>
      <c r="B52" s="13">
        <v>0</v>
      </c>
      <c r="C52" s="30" t="s">
        <v>154</v>
      </c>
      <c r="D52" s="40">
        <v>11.7</v>
      </c>
      <c r="E52" s="31">
        <v>146.1</v>
      </c>
      <c r="F52" s="31">
        <v>39</v>
      </c>
      <c r="G52" s="31">
        <f t="shared" si="0"/>
        <v>18.27107814821218</v>
      </c>
      <c r="H52" s="32">
        <v>0</v>
      </c>
      <c r="I52" s="31">
        <v>61.6</v>
      </c>
      <c r="J52" s="32">
        <v>0</v>
      </c>
      <c r="K52" s="31">
        <v>78</v>
      </c>
      <c r="L52" s="33">
        <f t="shared" si="1"/>
        <v>0.78974358974358971</v>
      </c>
      <c r="M52" s="33">
        <f t="shared" si="2"/>
        <v>0.42162902121834361</v>
      </c>
      <c r="N52" s="32">
        <v>0</v>
      </c>
      <c r="O52" s="31">
        <v>12.2</v>
      </c>
      <c r="P52" s="32">
        <v>4</v>
      </c>
      <c r="Q52" s="32">
        <v>3</v>
      </c>
      <c r="R52" s="38">
        <v>103</v>
      </c>
      <c r="S52" s="38">
        <v>66</v>
      </c>
      <c r="T52" s="32">
        <f t="shared" si="7"/>
        <v>78.320999999999998</v>
      </c>
      <c r="U52" s="13">
        <f t="shared" si="3"/>
        <v>37</v>
      </c>
      <c r="V52" s="13">
        <v>0</v>
      </c>
      <c r="W52" s="13">
        <v>0</v>
      </c>
      <c r="X52" s="38">
        <v>100</v>
      </c>
      <c r="Y52" s="38">
        <v>64</v>
      </c>
      <c r="Z52" s="32">
        <f t="shared" si="8"/>
        <v>75.988</v>
      </c>
      <c r="AA52" s="13">
        <f t="shared" si="4"/>
        <v>36</v>
      </c>
      <c r="AB52" s="38">
        <v>102</v>
      </c>
      <c r="AC52" s="38">
        <v>70</v>
      </c>
      <c r="AD52" s="32">
        <f t="shared" si="14"/>
        <v>80.656000000000006</v>
      </c>
      <c r="AE52" s="13">
        <f t="shared" si="15"/>
        <v>32</v>
      </c>
      <c r="AF52" s="38">
        <v>7.7</v>
      </c>
      <c r="AG52" s="38">
        <v>58</v>
      </c>
      <c r="AH52" s="38">
        <v>39.200000000000003</v>
      </c>
      <c r="AI52" s="31">
        <f t="shared" si="9"/>
        <v>47.991</v>
      </c>
      <c r="AJ52" s="13">
        <v>33.082000000000001</v>
      </c>
      <c r="AK52" s="33">
        <f t="shared" si="10"/>
        <v>5.5136666666666665</v>
      </c>
      <c r="AL52" s="13">
        <v>4.5999999999999996</v>
      </c>
      <c r="AM52" s="13">
        <v>0</v>
      </c>
      <c r="AN52" s="34">
        <v>0</v>
      </c>
      <c r="AO52" s="33">
        <f t="shared" si="11"/>
        <v>1.1272385185185185</v>
      </c>
      <c r="AP52" s="13">
        <v>3.8</v>
      </c>
      <c r="AQ52" s="13">
        <v>0.72</v>
      </c>
      <c r="AR52" s="34">
        <v>0</v>
      </c>
      <c r="AS52" s="1">
        <v>1.6</v>
      </c>
      <c r="AT52" s="1">
        <v>0</v>
      </c>
      <c r="AU52" s="33">
        <v>1.8727272727272726</v>
      </c>
      <c r="AV52" s="13">
        <v>0.3</v>
      </c>
      <c r="AW52" s="31">
        <f t="shared" si="17"/>
        <v>3</v>
      </c>
      <c r="AX52" s="32">
        <v>1</v>
      </c>
      <c r="AY52" s="32">
        <v>140.25</v>
      </c>
      <c r="AZ52" s="31">
        <v>5.4</v>
      </c>
      <c r="BA52" s="32">
        <v>61.15</v>
      </c>
      <c r="BB52" s="31">
        <v>3.49</v>
      </c>
      <c r="BC52" s="32">
        <v>72.8</v>
      </c>
      <c r="BD52" s="32">
        <v>42.95</v>
      </c>
      <c r="BE52" s="32">
        <v>193</v>
      </c>
      <c r="BF52" s="32">
        <v>22.86</v>
      </c>
      <c r="BG52" s="32">
        <v>6.02</v>
      </c>
      <c r="BH52" s="55">
        <v>90</v>
      </c>
      <c r="BI52" s="55">
        <v>68</v>
      </c>
      <c r="BJ52" s="55">
        <v>78.5</v>
      </c>
      <c r="BK52" s="55">
        <v>22</v>
      </c>
      <c r="BL52" s="32">
        <v>12.5</v>
      </c>
      <c r="BM52" s="55">
        <v>10.5</v>
      </c>
      <c r="BN52" s="55">
        <v>3</v>
      </c>
      <c r="BO52" s="55">
        <v>89</v>
      </c>
      <c r="BP52" s="55">
        <v>65</v>
      </c>
      <c r="BQ52" s="55">
        <v>78</v>
      </c>
      <c r="BR52" s="55">
        <v>24</v>
      </c>
      <c r="BS52" s="55">
        <v>18.5</v>
      </c>
      <c r="BT52" s="55">
        <v>15.5</v>
      </c>
      <c r="BU52" s="55">
        <v>4.5</v>
      </c>
      <c r="BV52" s="55">
        <v>92</v>
      </c>
      <c r="BW52" s="55">
        <v>65</v>
      </c>
      <c r="BX52" s="55">
        <v>77</v>
      </c>
      <c r="BY52" s="55">
        <v>27</v>
      </c>
      <c r="BZ52" s="55">
        <v>3.5</v>
      </c>
      <c r="CA52" s="55">
        <v>0.5</v>
      </c>
      <c r="CB52" s="55">
        <v>1</v>
      </c>
      <c r="CC52" s="31">
        <v>6.2</v>
      </c>
      <c r="CD52" s="31">
        <v>4.7</v>
      </c>
      <c r="CE52" s="57">
        <v>19.5</v>
      </c>
      <c r="CF52" s="55">
        <v>22.5</v>
      </c>
      <c r="CG52" s="32"/>
      <c r="CH52" s="32"/>
      <c r="CI52" s="55">
        <v>114</v>
      </c>
      <c r="CJ52" s="57">
        <v>71</v>
      </c>
      <c r="CK52" s="32">
        <v>69</v>
      </c>
      <c r="CL52" s="32">
        <v>168.5</v>
      </c>
      <c r="CM52" s="35">
        <v>4.6859999999999999</v>
      </c>
      <c r="CN52" s="35">
        <v>3.7080000000000002</v>
      </c>
      <c r="CO52" s="36">
        <v>53.256</v>
      </c>
    </row>
    <row r="53" spans="1:93" x14ac:dyDescent="0.25">
      <c r="A53" s="13" t="s">
        <v>155</v>
      </c>
      <c r="B53" s="13">
        <v>0</v>
      </c>
      <c r="C53" s="30" t="s">
        <v>156</v>
      </c>
      <c r="D53" s="40">
        <v>13.45</v>
      </c>
      <c r="E53" s="31">
        <v>165.3</v>
      </c>
      <c r="F53" s="31">
        <v>61.5</v>
      </c>
      <c r="G53" s="31">
        <f t="shared" si="0"/>
        <v>22.507611415421337</v>
      </c>
      <c r="H53" s="32">
        <v>1</v>
      </c>
      <c r="I53" s="31">
        <v>78</v>
      </c>
      <c r="J53" s="32">
        <v>2</v>
      </c>
      <c r="K53" s="31">
        <v>95.5</v>
      </c>
      <c r="L53" s="33">
        <f t="shared" si="1"/>
        <v>0.81675392670157065</v>
      </c>
      <c r="M53" s="33">
        <f t="shared" si="2"/>
        <v>0.47186932849364788</v>
      </c>
      <c r="N53" s="32">
        <v>0</v>
      </c>
      <c r="O53" s="31">
        <v>23.8</v>
      </c>
      <c r="P53" s="32">
        <v>4</v>
      </c>
      <c r="Q53" s="32">
        <v>2</v>
      </c>
      <c r="R53" s="38">
        <v>120</v>
      </c>
      <c r="S53" s="38">
        <v>70</v>
      </c>
      <c r="T53" s="32">
        <f t="shared" si="7"/>
        <v>86.65</v>
      </c>
      <c r="U53" s="13">
        <f t="shared" si="3"/>
        <v>50</v>
      </c>
      <c r="V53" s="13">
        <v>0</v>
      </c>
      <c r="W53" s="13">
        <v>1</v>
      </c>
      <c r="X53" s="38">
        <v>117</v>
      </c>
      <c r="Y53" s="38">
        <v>61</v>
      </c>
      <c r="Z53" s="32">
        <f t="shared" si="8"/>
        <v>79.647999999999996</v>
      </c>
      <c r="AA53" s="13">
        <f t="shared" si="4"/>
        <v>56</v>
      </c>
      <c r="AB53" s="38">
        <v>119</v>
      </c>
      <c r="AC53" s="38">
        <v>70</v>
      </c>
      <c r="AD53" s="32">
        <f t="shared" si="14"/>
        <v>86.317000000000007</v>
      </c>
      <c r="AE53" s="13">
        <f t="shared" si="15"/>
        <v>49</v>
      </c>
      <c r="AI53" s="31"/>
      <c r="AJ53" s="13">
        <v>56.439</v>
      </c>
      <c r="AK53" s="33">
        <f t="shared" si="10"/>
        <v>9.4064999999999994</v>
      </c>
      <c r="AL53" s="13">
        <v>5.2</v>
      </c>
      <c r="AM53" s="13">
        <v>0</v>
      </c>
      <c r="AN53" s="34">
        <v>0</v>
      </c>
      <c r="AO53" s="33">
        <f t="shared" si="11"/>
        <v>2.1739466666666667</v>
      </c>
      <c r="AP53" s="13">
        <v>4.1900000000000004</v>
      </c>
      <c r="AQ53" s="13">
        <v>0.82</v>
      </c>
      <c r="AR53" s="34">
        <v>0</v>
      </c>
      <c r="AS53" s="1">
        <v>1.75</v>
      </c>
      <c r="AT53" s="1">
        <v>0</v>
      </c>
      <c r="AU53" s="33">
        <v>2.0672727272727278</v>
      </c>
      <c r="AV53" s="37">
        <v>1.3</v>
      </c>
      <c r="AW53" s="31">
        <f t="shared" si="17"/>
        <v>13</v>
      </c>
      <c r="AX53" s="32">
        <v>2</v>
      </c>
      <c r="AY53" s="32">
        <v>139</v>
      </c>
      <c r="AZ53" s="31">
        <v>4.83</v>
      </c>
      <c r="BA53" s="32">
        <v>54.46</v>
      </c>
      <c r="BB53" s="31">
        <v>2.76</v>
      </c>
      <c r="BC53" s="32">
        <v>69.599999999999994</v>
      </c>
      <c r="BD53" s="32">
        <v>42.5</v>
      </c>
      <c r="BE53" s="32">
        <v>255.12</v>
      </c>
      <c r="BF53" s="32">
        <v>26.81</v>
      </c>
      <c r="BG53" s="32">
        <v>7.72</v>
      </c>
      <c r="BH53" s="55">
        <v>98</v>
      </c>
      <c r="BI53" s="55">
        <v>72</v>
      </c>
      <c r="BJ53" s="55">
        <v>82.5</v>
      </c>
      <c r="BK53" s="55">
        <v>26</v>
      </c>
      <c r="BL53" s="32">
        <v>-32.5</v>
      </c>
      <c r="BM53" s="55">
        <v>-18</v>
      </c>
      <c r="BN53" s="55">
        <v>-8.5</v>
      </c>
      <c r="BO53" s="55">
        <v>93</v>
      </c>
      <c r="BP53" s="55">
        <v>63</v>
      </c>
      <c r="BQ53" s="55">
        <v>76.5</v>
      </c>
      <c r="BR53" s="55">
        <v>30</v>
      </c>
      <c r="BS53" s="55">
        <v>-26</v>
      </c>
      <c r="BT53" s="55">
        <v>-17.5</v>
      </c>
      <c r="BU53" s="55">
        <v>-8</v>
      </c>
      <c r="BV53" s="55">
        <v>101</v>
      </c>
      <c r="BW53" s="55">
        <v>62</v>
      </c>
      <c r="BX53" s="55">
        <v>78</v>
      </c>
      <c r="BY53" s="55">
        <v>39</v>
      </c>
      <c r="BZ53" s="55">
        <v>-24</v>
      </c>
      <c r="CA53" s="55">
        <v>-14</v>
      </c>
      <c r="CB53" s="55">
        <v>-8</v>
      </c>
      <c r="CC53" s="31">
        <v>6.9</v>
      </c>
      <c r="CD53" s="31">
        <v>4.7</v>
      </c>
      <c r="CE53" s="57">
        <v>26</v>
      </c>
      <c r="CF53" s="55">
        <v>31.5</v>
      </c>
      <c r="CG53" s="32"/>
      <c r="CH53" s="32"/>
      <c r="CI53" s="55">
        <v>127</v>
      </c>
      <c r="CJ53" s="57">
        <v>104.5</v>
      </c>
      <c r="CK53" s="32">
        <v>96.5</v>
      </c>
      <c r="CL53" s="32">
        <v>110</v>
      </c>
      <c r="CM53" s="35">
        <v>8.1010000000000009</v>
      </c>
      <c r="CN53" s="35">
        <v>4.7949999999999999</v>
      </c>
      <c r="CO53" s="36">
        <v>87.102999999999994</v>
      </c>
    </row>
    <row r="54" spans="1:93" x14ac:dyDescent="0.25">
      <c r="A54" s="13" t="s">
        <v>157</v>
      </c>
      <c r="B54" s="13">
        <v>0</v>
      </c>
      <c r="C54" s="30" t="s">
        <v>158</v>
      </c>
      <c r="D54" s="40">
        <v>13.78</v>
      </c>
      <c r="E54" s="31">
        <v>173</v>
      </c>
      <c r="F54" s="31">
        <v>67.7</v>
      </c>
      <c r="G54" s="31">
        <f t="shared" si="0"/>
        <v>22.620201142704399</v>
      </c>
      <c r="H54" s="32">
        <v>1</v>
      </c>
      <c r="I54" s="31">
        <v>79</v>
      </c>
      <c r="J54" s="32">
        <v>2</v>
      </c>
      <c r="K54" s="31">
        <v>92</v>
      </c>
      <c r="L54" s="33">
        <f t="shared" si="1"/>
        <v>0.85869565217391308</v>
      </c>
      <c r="M54" s="33">
        <f t="shared" si="2"/>
        <v>0.45664739884393063</v>
      </c>
      <c r="N54" s="32">
        <v>0</v>
      </c>
      <c r="O54" s="31">
        <v>10.3</v>
      </c>
      <c r="P54" s="32" t="s">
        <v>55</v>
      </c>
      <c r="Q54" s="32">
        <v>5</v>
      </c>
      <c r="R54" s="38">
        <v>128</v>
      </c>
      <c r="S54" s="38">
        <v>81</v>
      </c>
      <c r="T54" s="32">
        <f t="shared" si="7"/>
        <v>96.650999999999996</v>
      </c>
      <c r="U54" s="13">
        <f t="shared" si="3"/>
        <v>47</v>
      </c>
      <c r="V54" s="13">
        <v>0</v>
      </c>
      <c r="W54" s="13">
        <v>2</v>
      </c>
      <c r="X54" s="38">
        <v>130</v>
      </c>
      <c r="Y54" s="38">
        <v>64</v>
      </c>
      <c r="Z54" s="32">
        <f t="shared" si="8"/>
        <v>85.978000000000009</v>
      </c>
      <c r="AA54" s="13">
        <f t="shared" si="4"/>
        <v>66</v>
      </c>
      <c r="AD54" s="32">
        <f t="shared" si="14"/>
        <v>0</v>
      </c>
      <c r="AE54" s="13">
        <f t="shared" si="15"/>
        <v>0</v>
      </c>
      <c r="AF54" s="13">
        <v>12.4</v>
      </c>
      <c r="AG54" s="13">
        <v>110</v>
      </c>
      <c r="AH54" s="13">
        <v>54.8</v>
      </c>
      <c r="AI54" s="31">
        <f t="shared" si="9"/>
        <v>49.7211</v>
      </c>
      <c r="AJ54" s="13">
        <v>76.472999999999999</v>
      </c>
      <c r="AK54" s="33">
        <f t="shared" si="10"/>
        <v>12.7455</v>
      </c>
      <c r="AL54" s="13">
        <v>5.9</v>
      </c>
      <c r="AM54" s="13">
        <v>0</v>
      </c>
      <c r="AN54" s="34">
        <v>1</v>
      </c>
      <c r="AO54" s="33">
        <f t="shared" si="11"/>
        <v>3.3421533333333335</v>
      </c>
      <c r="AP54" s="13">
        <v>3.53</v>
      </c>
      <c r="AQ54" s="13">
        <v>0.67</v>
      </c>
      <c r="AR54" s="34">
        <v>0</v>
      </c>
      <c r="AS54" s="1">
        <v>1.31</v>
      </c>
      <c r="AT54" s="1">
        <v>0</v>
      </c>
      <c r="AU54" s="33">
        <v>1.9154545454545451</v>
      </c>
      <c r="AV54" s="37">
        <v>1.1000000000000001</v>
      </c>
      <c r="AW54" s="31">
        <f t="shared" si="17"/>
        <v>11</v>
      </c>
      <c r="AX54" s="32">
        <v>2</v>
      </c>
      <c r="AY54" s="32">
        <v>141.35</v>
      </c>
      <c r="AZ54" s="31">
        <v>4.62</v>
      </c>
      <c r="BA54" s="32">
        <v>67.819999999999993</v>
      </c>
      <c r="BB54" s="31">
        <v>4.3600000000000003</v>
      </c>
      <c r="BC54" s="32">
        <v>72.08</v>
      </c>
      <c r="BD54" s="32">
        <v>45.07</v>
      </c>
      <c r="BE54" s="32">
        <v>369.83</v>
      </c>
      <c r="BF54" s="32">
        <v>23.62</v>
      </c>
      <c r="BG54" s="32">
        <v>9.5299999999999994</v>
      </c>
      <c r="BH54" s="32"/>
      <c r="BI54" s="32"/>
      <c r="BJ54" s="32"/>
      <c r="BK54" s="32"/>
      <c r="BL54" s="32"/>
      <c r="BM54" s="32"/>
      <c r="BN54" s="32"/>
      <c r="BO54" s="32">
        <v>102.5</v>
      </c>
      <c r="BP54" s="32">
        <v>66</v>
      </c>
      <c r="BQ54" s="32">
        <v>84</v>
      </c>
      <c r="BR54" s="32">
        <v>36.5</v>
      </c>
      <c r="BS54" s="32">
        <v>-1</v>
      </c>
      <c r="BT54" s="32">
        <v>-0.5</v>
      </c>
      <c r="BU54" s="32">
        <v>-0.5</v>
      </c>
      <c r="BV54" s="55">
        <v>112.5</v>
      </c>
      <c r="BW54" s="55">
        <v>66</v>
      </c>
      <c r="BX54" s="55">
        <v>82</v>
      </c>
      <c r="BY54" s="55">
        <v>46.5</v>
      </c>
      <c r="BZ54" s="55">
        <v>-18</v>
      </c>
      <c r="CA54" s="55">
        <v>-19.5</v>
      </c>
      <c r="CB54" s="55">
        <v>-7</v>
      </c>
      <c r="CC54" s="31">
        <v>7.6</v>
      </c>
      <c r="CD54" s="31">
        <v>6.2</v>
      </c>
      <c r="CE54" s="58"/>
      <c r="CF54" s="55">
        <v>38.5</v>
      </c>
      <c r="CG54" s="32"/>
      <c r="CH54" s="32"/>
      <c r="CI54" s="32">
        <v>141.5</v>
      </c>
      <c r="CJ54" s="56"/>
      <c r="CK54" s="32">
        <v>70.5</v>
      </c>
      <c r="CL54" s="32">
        <v>127.5</v>
      </c>
      <c r="CM54" s="35">
        <v>9.4090000000000007</v>
      </c>
      <c r="CN54" s="35">
        <v>5.1970000000000001</v>
      </c>
      <c r="CO54" s="36">
        <v>105.714</v>
      </c>
    </row>
    <row r="55" spans="1:93" x14ac:dyDescent="0.25">
      <c r="A55" s="13" t="s">
        <v>159</v>
      </c>
      <c r="B55" s="13">
        <v>0</v>
      </c>
      <c r="C55" s="30" t="s">
        <v>160</v>
      </c>
      <c r="D55" s="40">
        <v>12.21</v>
      </c>
      <c r="E55" s="31">
        <v>141</v>
      </c>
      <c r="F55" s="31">
        <v>37.200000000000003</v>
      </c>
      <c r="G55" s="31">
        <f t="shared" si="0"/>
        <v>18.711332427946285</v>
      </c>
      <c r="H55" s="32">
        <v>0</v>
      </c>
      <c r="I55" s="31">
        <v>68</v>
      </c>
      <c r="J55" s="32">
        <v>1</v>
      </c>
      <c r="K55" s="31">
        <v>76.5</v>
      </c>
      <c r="L55" s="33">
        <f t="shared" si="1"/>
        <v>0.88888888888888884</v>
      </c>
      <c r="M55" s="33">
        <f t="shared" si="2"/>
        <v>0.48226950354609927</v>
      </c>
      <c r="N55" s="32">
        <v>0</v>
      </c>
      <c r="O55" s="31">
        <v>11.5</v>
      </c>
      <c r="P55" s="32">
        <v>2</v>
      </c>
      <c r="Q55" s="32">
        <v>2</v>
      </c>
      <c r="R55" s="38">
        <v>124</v>
      </c>
      <c r="S55" s="38">
        <v>75</v>
      </c>
      <c r="T55" s="32">
        <f t="shared" si="7"/>
        <v>91.317000000000007</v>
      </c>
      <c r="U55" s="13">
        <f t="shared" si="3"/>
        <v>49</v>
      </c>
      <c r="V55" s="13">
        <v>0</v>
      </c>
      <c r="W55" s="13">
        <v>2</v>
      </c>
      <c r="X55" s="38">
        <v>107</v>
      </c>
      <c r="Y55" s="38">
        <v>62</v>
      </c>
      <c r="Z55" s="32">
        <f t="shared" si="8"/>
        <v>76.984999999999999</v>
      </c>
      <c r="AA55" s="13">
        <f t="shared" si="4"/>
        <v>45</v>
      </c>
      <c r="AB55" s="13">
        <v>117</v>
      </c>
      <c r="AC55" s="13">
        <v>67</v>
      </c>
      <c r="AD55" s="32">
        <f t="shared" si="14"/>
        <v>83.65</v>
      </c>
      <c r="AE55" s="13">
        <f t="shared" si="15"/>
        <v>50</v>
      </c>
      <c r="AF55" s="13">
        <v>6.5</v>
      </c>
      <c r="AG55" s="13">
        <v>46</v>
      </c>
      <c r="AH55" s="13">
        <v>35</v>
      </c>
      <c r="AI55" s="31">
        <f t="shared" si="9"/>
        <v>46.641599999999997</v>
      </c>
      <c r="AJ55" s="13">
        <v>35.015000000000001</v>
      </c>
      <c r="AK55" s="33">
        <f t="shared" si="10"/>
        <v>5.8358333333333334</v>
      </c>
      <c r="AL55" s="13">
        <v>4.8</v>
      </c>
      <c r="AM55" s="13">
        <v>0</v>
      </c>
      <c r="AN55" s="34">
        <v>0</v>
      </c>
      <c r="AO55" s="33">
        <f t="shared" si="11"/>
        <v>1.2449777777777777</v>
      </c>
      <c r="AP55" s="13">
        <v>4.0599999999999996</v>
      </c>
      <c r="AQ55" s="13">
        <v>0.87</v>
      </c>
      <c r="AR55" s="34">
        <v>0</v>
      </c>
      <c r="AS55" s="1">
        <v>1.2</v>
      </c>
      <c r="AT55" s="1">
        <v>1</v>
      </c>
      <c r="AU55" s="33">
        <v>2.4645454545454539</v>
      </c>
      <c r="AV55" s="8">
        <v>72.3</v>
      </c>
      <c r="AW55" s="31">
        <f t="shared" si="17"/>
        <v>723</v>
      </c>
      <c r="AX55" s="32">
        <v>2</v>
      </c>
      <c r="AY55" s="32">
        <v>139.36000000000001</v>
      </c>
      <c r="AZ55" s="31">
        <v>4.93</v>
      </c>
      <c r="BA55" s="32">
        <v>49.93</v>
      </c>
      <c r="BB55" s="31">
        <v>4.24</v>
      </c>
      <c r="BC55" s="32">
        <v>84.85</v>
      </c>
      <c r="BD55" s="32">
        <v>45.51</v>
      </c>
      <c r="BE55" s="32">
        <v>180.04</v>
      </c>
      <c r="BF55" s="32">
        <v>29.13</v>
      </c>
      <c r="BG55" s="32">
        <v>9.59</v>
      </c>
      <c r="BH55" s="55">
        <v>107.5</v>
      </c>
      <c r="BI55" s="55">
        <v>77</v>
      </c>
      <c r="BJ55" s="55">
        <v>93</v>
      </c>
      <c r="BK55" s="55">
        <v>31.5</v>
      </c>
      <c r="BL55" s="32">
        <v>14.5</v>
      </c>
      <c r="BM55" s="55">
        <v>19</v>
      </c>
      <c r="BN55" s="55">
        <v>4.5</v>
      </c>
      <c r="BO55" s="55">
        <v>89.5</v>
      </c>
      <c r="BP55" s="55">
        <v>62.5</v>
      </c>
      <c r="BQ55" s="55">
        <v>75.5</v>
      </c>
      <c r="BR55" s="55">
        <v>27</v>
      </c>
      <c r="BS55" s="55">
        <v>5</v>
      </c>
      <c r="BT55" s="55">
        <v>5</v>
      </c>
      <c r="BU55" s="55">
        <v>1.5</v>
      </c>
      <c r="BV55" s="55">
        <v>94</v>
      </c>
      <c r="BW55" s="55">
        <v>62</v>
      </c>
      <c r="BX55" s="55">
        <v>77</v>
      </c>
      <c r="BY55" s="55">
        <v>32</v>
      </c>
      <c r="BZ55" s="55">
        <v>4</v>
      </c>
      <c r="CA55" s="55">
        <v>2.5</v>
      </c>
      <c r="CB55" s="55">
        <v>1</v>
      </c>
      <c r="CC55" s="31">
        <v>6.2</v>
      </c>
      <c r="CD55" s="31">
        <v>4</v>
      </c>
      <c r="CE55" s="57">
        <v>26</v>
      </c>
      <c r="CF55" s="55">
        <v>26</v>
      </c>
      <c r="CG55" s="32"/>
      <c r="CH55" s="32"/>
      <c r="CI55" s="55">
        <v>135</v>
      </c>
      <c r="CJ55" s="57">
        <v>85.5</v>
      </c>
      <c r="CK55" s="32">
        <v>72.5</v>
      </c>
      <c r="CL55" s="32">
        <v>136.5</v>
      </c>
      <c r="CM55" s="35">
        <v>10</v>
      </c>
      <c r="CN55" s="35">
        <v>8.298</v>
      </c>
      <c r="CO55" s="36">
        <v>105.265</v>
      </c>
    </row>
    <row r="56" spans="1:93" x14ac:dyDescent="0.25">
      <c r="A56" s="13" t="s">
        <v>161</v>
      </c>
      <c r="B56" s="13">
        <v>0</v>
      </c>
      <c r="C56" s="30" t="s">
        <v>162</v>
      </c>
      <c r="D56" s="40">
        <v>13.46</v>
      </c>
      <c r="E56" s="31">
        <v>155</v>
      </c>
      <c r="F56" s="31">
        <v>43.6</v>
      </c>
      <c r="G56" s="31">
        <f t="shared" si="0"/>
        <v>18.147762747138398</v>
      </c>
      <c r="H56" s="32">
        <v>0</v>
      </c>
      <c r="I56" s="31">
        <v>64</v>
      </c>
      <c r="J56" s="32">
        <v>0</v>
      </c>
      <c r="K56" s="31">
        <v>77</v>
      </c>
      <c r="L56" s="33">
        <f t="shared" si="1"/>
        <v>0.83116883116883122</v>
      </c>
      <c r="M56" s="33">
        <f t="shared" si="2"/>
        <v>0.41290322580645161</v>
      </c>
      <c r="N56" s="32">
        <v>0</v>
      </c>
      <c r="O56" s="31">
        <v>11.1</v>
      </c>
      <c r="P56" s="32">
        <v>3</v>
      </c>
      <c r="Q56" s="32">
        <v>3</v>
      </c>
      <c r="R56" s="38">
        <v>103</v>
      </c>
      <c r="S56" s="38">
        <v>61</v>
      </c>
      <c r="T56" s="32">
        <f t="shared" si="7"/>
        <v>74.986000000000004</v>
      </c>
      <c r="U56" s="13">
        <f t="shared" si="3"/>
        <v>42</v>
      </c>
      <c r="V56" s="13">
        <v>0</v>
      </c>
      <c r="W56" s="13">
        <v>0</v>
      </c>
      <c r="X56" s="38">
        <v>99</v>
      </c>
      <c r="Y56" s="38">
        <v>61</v>
      </c>
      <c r="Z56" s="32">
        <f t="shared" si="8"/>
        <v>73.653999999999996</v>
      </c>
      <c r="AA56" s="13">
        <f t="shared" si="4"/>
        <v>38</v>
      </c>
      <c r="AB56" s="13">
        <v>109</v>
      </c>
      <c r="AC56" s="13">
        <v>74</v>
      </c>
      <c r="AD56" s="32">
        <f t="shared" si="14"/>
        <v>85.655000000000001</v>
      </c>
      <c r="AE56" s="13">
        <f t="shared" si="15"/>
        <v>35</v>
      </c>
      <c r="AF56" s="13">
        <v>11.6</v>
      </c>
      <c r="AG56" s="13">
        <v>100</v>
      </c>
      <c r="AH56" s="13">
        <v>51.9</v>
      </c>
      <c r="AI56" s="31">
        <f t="shared" si="9"/>
        <v>53.048800000000007</v>
      </c>
      <c r="AJ56" s="13">
        <v>46.378</v>
      </c>
      <c r="AK56" s="33">
        <f t="shared" si="10"/>
        <v>7.7296666666666667</v>
      </c>
      <c r="AL56" s="13">
        <v>5.2</v>
      </c>
      <c r="AM56" s="13">
        <v>0</v>
      </c>
      <c r="AN56" s="34">
        <v>0</v>
      </c>
      <c r="AO56" s="33">
        <f t="shared" si="11"/>
        <v>1.7864118518518521</v>
      </c>
      <c r="AP56" s="13">
        <v>3.78</v>
      </c>
      <c r="AQ56" s="13">
        <v>0.49</v>
      </c>
      <c r="AR56" s="34">
        <v>0</v>
      </c>
      <c r="AS56" s="1">
        <v>1.86</v>
      </c>
      <c r="AT56" s="1">
        <v>0</v>
      </c>
      <c r="AU56" s="33">
        <v>1.697272727272727</v>
      </c>
      <c r="AV56" s="8">
        <v>17.7</v>
      </c>
      <c r="AW56" s="31">
        <f t="shared" si="17"/>
        <v>177</v>
      </c>
      <c r="AX56" s="32">
        <v>2</v>
      </c>
      <c r="AY56" s="32">
        <v>140.53</v>
      </c>
      <c r="AZ56" s="31">
        <v>4.4800000000000004</v>
      </c>
      <c r="BA56" s="32">
        <v>73.099999999999994</v>
      </c>
      <c r="BB56" s="31">
        <v>4.7699999999999996</v>
      </c>
      <c r="BC56" s="32">
        <v>82.35</v>
      </c>
      <c r="BD56" s="32">
        <v>47.8</v>
      </c>
      <c r="BE56" s="32">
        <v>217.03</v>
      </c>
      <c r="BF56" s="32">
        <v>22.09</v>
      </c>
      <c r="BG56" s="32">
        <v>9.09</v>
      </c>
      <c r="BH56" s="55">
        <v>89</v>
      </c>
      <c r="BI56" s="55">
        <v>62</v>
      </c>
      <c r="BJ56" s="55">
        <v>74.5</v>
      </c>
      <c r="BK56" s="55">
        <v>27</v>
      </c>
      <c r="BL56" s="32">
        <v>15.5</v>
      </c>
      <c r="BM56" s="55">
        <v>9.5</v>
      </c>
      <c r="BN56" s="55">
        <v>4</v>
      </c>
      <c r="BO56" s="55">
        <v>83</v>
      </c>
      <c r="BP56" s="55">
        <v>62</v>
      </c>
      <c r="BQ56" s="55">
        <v>73.5</v>
      </c>
      <c r="BR56" s="55">
        <v>21</v>
      </c>
      <c r="BS56" s="55">
        <v>-3</v>
      </c>
      <c r="BT56" s="55">
        <v>-8</v>
      </c>
      <c r="BU56" s="55">
        <v>-0.5</v>
      </c>
      <c r="BV56" s="55">
        <v>88</v>
      </c>
      <c r="BW56" s="55">
        <v>62</v>
      </c>
      <c r="BX56" s="55">
        <v>73</v>
      </c>
      <c r="BY56" s="55">
        <v>26</v>
      </c>
      <c r="BZ56" s="55">
        <v>2</v>
      </c>
      <c r="CA56" s="55">
        <v>-3.5</v>
      </c>
      <c r="CB56" s="55">
        <v>0.5</v>
      </c>
      <c r="CC56" s="31">
        <v>6.8</v>
      </c>
      <c r="CD56" s="31">
        <v>4</v>
      </c>
      <c r="CE56" s="57">
        <v>23</v>
      </c>
      <c r="CF56" s="55">
        <v>21.5</v>
      </c>
      <c r="CG56" s="32"/>
      <c r="CH56" s="32"/>
      <c r="CI56" s="55">
        <v>134</v>
      </c>
      <c r="CJ56" s="57">
        <v>61</v>
      </c>
      <c r="CK56" s="32">
        <v>64</v>
      </c>
      <c r="CL56" s="32">
        <v>198.5</v>
      </c>
      <c r="CM56" s="35">
        <v>6.4669999999999996</v>
      </c>
      <c r="CN56" s="35">
        <v>4.6539999999999999</v>
      </c>
      <c r="CO56" s="36">
        <v>92.382000000000005</v>
      </c>
    </row>
    <row r="57" spans="1:93" x14ac:dyDescent="0.25">
      <c r="A57" s="13" t="s">
        <v>163</v>
      </c>
      <c r="B57" s="13">
        <v>0</v>
      </c>
      <c r="C57" s="30" t="s">
        <v>164</v>
      </c>
      <c r="D57" s="40">
        <v>13.58</v>
      </c>
      <c r="E57" s="31">
        <v>170.3</v>
      </c>
      <c r="F57" s="31">
        <v>63.5</v>
      </c>
      <c r="G57" s="31">
        <f t="shared" si="0"/>
        <v>21.894973776027864</v>
      </c>
      <c r="H57" s="32">
        <v>0</v>
      </c>
      <c r="I57" s="31">
        <v>79</v>
      </c>
      <c r="J57" s="32">
        <v>2</v>
      </c>
      <c r="K57" s="31">
        <v>96</v>
      </c>
      <c r="L57" s="33">
        <f t="shared" si="1"/>
        <v>0.82291666666666663</v>
      </c>
      <c r="M57" s="33">
        <f t="shared" si="2"/>
        <v>0.46388725778038753</v>
      </c>
      <c r="N57" s="32">
        <v>0</v>
      </c>
      <c r="O57" s="31">
        <v>17</v>
      </c>
      <c r="P57" s="32">
        <v>3</v>
      </c>
      <c r="Q57" s="32">
        <v>2</v>
      </c>
      <c r="R57" s="38">
        <v>113</v>
      </c>
      <c r="S57" s="38">
        <v>65</v>
      </c>
      <c r="T57" s="32">
        <f t="shared" si="7"/>
        <v>80.984000000000009</v>
      </c>
      <c r="U57" s="13">
        <f t="shared" si="3"/>
        <v>48</v>
      </c>
      <c r="V57" s="13">
        <v>0</v>
      </c>
      <c r="W57" s="13">
        <v>0</v>
      </c>
      <c r="X57" s="38">
        <v>111</v>
      </c>
      <c r="Y57" s="38">
        <v>66</v>
      </c>
      <c r="Z57" s="32">
        <f t="shared" si="8"/>
        <v>80.984999999999999</v>
      </c>
      <c r="AA57" s="13">
        <f t="shared" si="4"/>
        <v>45</v>
      </c>
      <c r="AB57" s="13">
        <v>138</v>
      </c>
      <c r="AC57" s="13">
        <v>73</v>
      </c>
      <c r="AD57" s="32">
        <f t="shared" si="14"/>
        <v>94.644999999999996</v>
      </c>
      <c r="AE57" s="13">
        <f t="shared" si="15"/>
        <v>65</v>
      </c>
      <c r="AF57" s="13">
        <v>5.0999999999999996</v>
      </c>
      <c r="AG57" s="13">
        <v>33</v>
      </c>
      <c r="AH57" s="13">
        <v>30.2</v>
      </c>
      <c r="AI57" s="31">
        <f t="shared" si="9"/>
        <v>39.6145</v>
      </c>
      <c r="AJ57" s="13">
        <v>39.706000000000003</v>
      </c>
      <c r="AK57" s="33">
        <f t="shared" si="10"/>
        <v>6.6176666666666675</v>
      </c>
      <c r="AL57" s="13">
        <v>4.8</v>
      </c>
      <c r="AM57" s="13">
        <v>0</v>
      </c>
      <c r="AN57" s="34">
        <v>0</v>
      </c>
      <c r="AO57" s="33">
        <f t="shared" si="11"/>
        <v>1.4117688888888889</v>
      </c>
      <c r="AP57" s="13">
        <v>5.43</v>
      </c>
      <c r="AQ57" s="13">
        <v>0.94</v>
      </c>
      <c r="AR57" s="34">
        <v>0</v>
      </c>
      <c r="AS57" s="1">
        <v>2.09</v>
      </c>
      <c r="AT57" s="1">
        <v>0</v>
      </c>
      <c r="AU57" s="33">
        <v>2.9127272727272726</v>
      </c>
      <c r="AV57" s="13">
        <v>0.1</v>
      </c>
      <c r="AW57" s="31">
        <f t="shared" si="17"/>
        <v>1</v>
      </c>
      <c r="AX57" s="32">
        <v>1</v>
      </c>
      <c r="AY57" s="32">
        <v>142.58000000000001</v>
      </c>
      <c r="AZ57" s="31">
        <v>55.24</v>
      </c>
      <c r="BA57" s="32">
        <v>61.71</v>
      </c>
      <c r="BB57" s="31">
        <v>4.97</v>
      </c>
      <c r="BC57" s="32">
        <v>80.69</v>
      </c>
      <c r="BD57" s="32">
        <v>48.32</v>
      </c>
      <c r="BE57" s="32">
        <v>165.11</v>
      </c>
      <c r="BF57" s="32">
        <v>27.5</v>
      </c>
      <c r="BG57" s="32">
        <v>7.92</v>
      </c>
      <c r="BH57" s="55">
        <v>92.5</v>
      </c>
      <c r="BI57" s="55">
        <v>66</v>
      </c>
      <c r="BJ57" s="55">
        <v>79</v>
      </c>
      <c r="BK57" s="55">
        <v>26.5</v>
      </c>
      <c r="BL57" s="32">
        <v>1</v>
      </c>
      <c r="BM57" s="55">
        <v>4.5</v>
      </c>
      <c r="BN57" s="55">
        <v>0.5</v>
      </c>
      <c r="BO57" s="55">
        <v>92</v>
      </c>
      <c r="BP57" s="55">
        <v>67</v>
      </c>
      <c r="BQ57" s="55">
        <v>79</v>
      </c>
      <c r="BR57" s="55">
        <v>25</v>
      </c>
      <c r="BS57" s="55">
        <v>-1.5</v>
      </c>
      <c r="BT57" s="55">
        <v>-3</v>
      </c>
      <c r="BU57" s="55">
        <v>0</v>
      </c>
      <c r="BV57" s="55">
        <v>99.5</v>
      </c>
      <c r="BW57" s="55">
        <v>67</v>
      </c>
      <c r="BX57" s="55">
        <v>78</v>
      </c>
      <c r="BY57" s="55">
        <v>32.5</v>
      </c>
      <c r="BZ57" s="55">
        <v>-10.5</v>
      </c>
      <c r="CA57" s="55">
        <v>-13</v>
      </c>
      <c r="CB57" s="55">
        <v>-3</v>
      </c>
      <c r="CC57" s="31">
        <v>7.7</v>
      </c>
      <c r="CD57" s="31">
        <v>6.2</v>
      </c>
      <c r="CE57" s="57">
        <v>26</v>
      </c>
      <c r="CF57" s="55">
        <v>26.5</v>
      </c>
      <c r="CG57" s="32"/>
      <c r="CH57" s="32"/>
      <c r="CI57" s="55">
        <v>134.5</v>
      </c>
      <c r="CJ57" s="57">
        <v>82.5</v>
      </c>
      <c r="CK57" s="32">
        <v>70</v>
      </c>
      <c r="CL57" s="32">
        <v>133</v>
      </c>
      <c r="CM57" s="35">
        <v>8.7729999999999997</v>
      </c>
      <c r="CN57" s="35">
        <v>5.0149999999999997</v>
      </c>
      <c r="CO57" s="36">
        <v>87.728999999999999</v>
      </c>
    </row>
    <row r="58" spans="1:93" x14ac:dyDescent="0.25">
      <c r="A58" s="13" t="s">
        <v>165</v>
      </c>
      <c r="B58" s="13">
        <v>0</v>
      </c>
      <c r="C58" s="30" t="s">
        <v>166</v>
      </c>
      <c r="D58" s="40">
        <v>14.07</v>
      </c>
      <c r="E58" s="31">
        <v>160</v>
      </c>
      <c r="F58" s="31">
        <v>47</v>
      </c>
      <c r="G58" s="31">
        <f t="shared" si="0"/>
        <v>18.359374999999996</v>
      </c>
      <c r="H58" s="32">
        <v>0</v>
      </c>
      <c r="I58" s="31">
        <v>68</v>
      </c>
      <c r="J58" s="32">
        <v>0</v>
      </c>
      <c r="K58" s="31">
        <v>82.5</v>
      </c>
      <c r="L58" s="33">
        <f t="shared" si="1"/>
        <v>0.82424242424242422</v>
      </c>
      <c r="M58" s="33">
        <f t="shared" si="2"/>
        <v>0.42499999999999999</v>
      </c>
      <c r="N58" s="32">
        <v>0</v>
      </c>
      <c r="O58" s="31">
        <v>9.6</v>
      </c>
      <c r="P58" s="32">
        <v>4</v>
      </c>
      <c r="Q58" s="32">
        <v>2</v>
      </c>
      <c r="R58" s="38">
        <v>108</v>
      </c>
      <c r="S58" s="38">
        <v>65</v>
      </c>
      <c r="T58" s="32">
        <f t="shared" si="7"/>
        <v>79.319000000000003</v>
      </c>
      <c r="U58" s="13">
        <f t="shared" si="3"/>
        <v>43</v>
      </c>
      <c r="V58" s="13">
        <v>0</v>
      </c>
      <c r="W58" s="13">
        <v>0</v>
      </c>
      <c r="X58" s="38">
        <v>112</v>
      </c>
      <c r="Y58" s="38">
        <v>69</v>
      </c>
      <c r="Z58" s="32">
        <f t="shared" si="8"/>
        <v>83.319000000000003</v>
      </c>
      <c r="AA58" s="13">
        <f t="shared" si="4"/>
        <v>43</v>
      </c>
      <c r="AB58" s="13">
        <v>111</v>
      </c>
      <c r="AC58" s="13">
        <v>75</v>
      </c>
      <c r="AD58" s="32">
        <f t="shared" si="14"/>
        <v>86.988</v>
      </c>
      <c r="AE58" s="13">
        <f t="shared" si="15"/>
        <v>36</v>
      </c>
      <c r="AI58" s="31"/>
      <c r="AJ58" s="13">
        <v>27.513000000000002</v>
      </c>
      <c r="AK58" s="33">
        <f t="shared" si="10"/>
        <v>4.5855000000000006</v>
      </c>
      <c r="AL58" s="13">
        <v>4.5</v>
      </c>
      <c r="AM58" s="13">
        <v>0</v>
      </c>
      <c r="AN58" s="34">
        <v>0</v>
      </c>
      <c r="AO58" s="33">
        <f t="shared" si="11"/>
        <v>0.91710000000000014</v>
      </c>
      <c r="AP58" s="13">
        <v>3.52</v>
      </c>
      <c r="AQ58" s="13">
        <v>0.87</v>
      </c>
      <c r="AR58" s="34">
        <v>0</v>
      </c>
      <c r="AS58" s="1">
        <v>1.18</v>
      </c>
      <c r="AT58" s="1">
        <v>1</v>
      </c>
      <c r="AU58" s="33">
        <v>1.9445454545454544</v>
      </c>
      <c r="AV58" s="13" t="s">
        <v>62</v>
      </c>
      <c r="AW58" s="13" t="s">
        <v>62</v>
      </c>
      <c r="AX58" s="32">
        <v>0</v>
      </c>
      <c r="AY58" s="32">
        <v>141.72</v>
      </c>
      <c r="AZ58" s="31">
        <v>4.8</v>
      </c>
      <c r="BA58" s="32">
        <v>61.59</v>
      </c>
      <c r="BB58" s="31">
        <v>3.35</v>
      </c>
      <c r="BC58" s="32">
        <v>73.959999999999994</v>
      </c>
      <c r="BD58" s="32">
        <v>44.41</v>
      </c>
      <c r="BE58" s="32">
        <v>263.79000000000002</v>
      </c>
      <c r="BF58" s="32">
        <v>18.399999999999999</v>
      </c>
      <c r="BG58" s="32">
        <v>10.36</v>
      </c>
      <c r="BH58" s="55">
        <v>89</v>
      </c>
      <c r="BI58" s="55">
        <v>66</v>
      </c>
      <c r="BJ58" s="55">
        <v>76</v>
      </c>
      <c r="BK58" s="55">
        <v>23</v>
      </c>
      <c r="BL58" s="32">
        <v>-7</v>
      </c>
      <c r="BM58" s="55">
        <v>-13.5</v>
      </c>
      <c r="BN58" s="55">
        <v>-1.5</v>
      </c>
      <c r="BO58" s="55">
        <v>94</v>
      </c>
      <c r="BP58" s="55">
        <v>70</v>
      </c>
      <c r="BQ58" s="55">
        <v>80</v>
      </c>
      <c r="BR58" s="55">
        <v>24</v>
      </c>
      <c r="BS58" s="55">
        <v>-14</v>
      </c>
      <c r="BT58" s="55">
        <v>-14.5</v>
      </c>
      <c r="BU58" s="55">
        <v>-3.5</v>
      </c>
      <c r="BV58" s="55">
        <v>100.5</v>
      </c>
      <c r="BW58" s="55">
        <v>70</v>
      </c>
      <c r="BX58" s="55">
        <v>82</v>
      </c>
      <c r="BY58" s="55">
        <v>30.5</v>
      </c>
      <c r="BZ58" s="55">
        <v>-24.5</v>
      </c>
      <c r="CA58" s="55">
        <v>-28.5</v>
      </c>
      <c r="CB58" s="55">
        <v>-6.5</v>
      </c>
      <c r="CC58" s="31">
        <v>7.5</v>
      </c>
      <c r="CD58" s="31">
        <v>5.0999999999999996</v>
      </c>
      <c r="CE58" s="57">
        <v>24</v>
      </c>
      <c r="CF58" s="55">
        <v>25</v>
      </c>
      <c r="CG58" s="32"/>
      <c r="CH58" s="32"/>
      <c r="CI58" s="55">
        <v>138</v>
      </c>
      <c r="CJ58" s="57">
        <v>61.5</v>
      </c>
      <c r="CK58" s="32">
        <v>68</v>
      </c>
      <c r="CL58" s="32">
        <v>198.5</v>
      </c>
      <c r="CM58" s="35">
        <v>6.7080000000000002</v>
      </c>
      <c r="CN58" s="35">
        <v>4.5880000000000001</v>
      </c>
      <c r="CO58" s="36">
        <v>79.852999999999994</v>
      </c>
    </row>
    <row r="59" spans="1:93" x14ac:dyDescent="0.25">
      <c r="A59" s="13" t="s">
        <v>167</v>
      </c>
      <c r="B59" s="13">
        <v>0</v>
      </c>
      <c r="C59" s="30" t="s">
        <v>168</v>
      </c>
      <c r="D59" s="40">
        <v>13.65</v>
      </c>
      <c r="E59" s="31">
        <v>164.2</v>
      </c>
      <c r="F59" s="31">
        <v>44.3</v>
      </c>
      <c r="G59" s="31">
        <f t="shared" si="0"/>
        <v>16.430751245102304</v>
      </c>
      <c r="H59" s="32">
        <v>0</v>
      </c>
      <c r="I59" s="31">
        <v>66.5</v>
      </c>
      <c r="J59" s="32">
        <v>0</v>
      </c>
      <c r="K59" s="31">
        <v>83</v>
      </c>
      <c r="L59" s="33">
        <f t="shared" si="1"/>
        <v>0.8012048192771084</v>
      </c>
      <c r="M59" s="33">
        <f t="shared" si="2"/>
        <v>0.40499390986601708</v>
      </c>
      <c r="N59" s="32">
        <v>0</v>
      </c>
      <c r="O59" s="31">
        <v>6.6</v>
      </c>
      <c r="P59" s="32" t="s">
        <v>55</v>
      </c>
      <c r="Q59" s="32" t="s">
        <v>55</v>
      </c>
      <c r="R59" s="38">
        <v>122</v>
      </c>
      <c r="S59" s="38">
        <v>64</v>
      </c>
      <c r="T59" s="32">
        <f t="shared" si="7"/>
        <v>83.313999999999993</v>
      </c>
      <c r="U59" s="13">
        <f t="shared" si="3"/>
        <v>58</v>
      </c>
      <c r="V59" s="13">
        <v>0</v>
      </c>
      <c r="W59" s="13">
        <v>0</v>
      </c>
      <c r="X59" s="38">
        <v>113</v>
      </c>
      <c r="Y59" s="38">
        <v>57</v>
      </c>
      <c r="Z59" s="32">
        <f t="shared" si="8"/>
        <v>75.647999999999996</v>
      </c>
      <c r="AA59" s="13">
        <f t="shared" si="4"/>
        <v>56</v>
      </c>
      <c r="AB59" s="13">
        <v>110</v>
      </c>
      <c r="AC59" s="13">
        <v>66</v>
      </c>
      <c r="AD59" s="32">
        <f t="shared" si="14"/>
        <v>80.652000000000001</v>
      </c>
      <c r="AE59" s="13">
        <f t="shared" si="15"/>
        <v>44</v>
      </c>
      <c r="AF59" s="13">
        <v>7.2</v>
      </c>
      <c r="AG59" s="13">
        <v>53</v>
      </c>
      <c r="AH59" s="13">
        <v>37.1</v>
      </c>
      <c r="AI59" s="31">
        <f t="shared" si="9"/>
        <v>46.236899999999999</v>
      </c>
      <c r="AJ59" s="13">
        <v>55.920999999999999</v>
      </c>
      <c r="AK59" s="33">
        <f t="shared" si="10"/>
        <v>9.3201666666666672</v>
      </c>
      <c r="AL59" s="13" t="s">
        <v>55</v>
      </c>
      <c r="AM59" s="13" t="s">
        <v>55</v>
      </c>
      <c r="AN59" s="34" t="s">
        <v>55</v>
      </c>
      <c r="AO59" s="33"/>
      <c r="AP59" s="13">
        <v>4.59</v>
      </c>
      <c r="AR59" s="34"/>
      <c r="AT59" s="34"/>
      <c r="AU59" s="33"/>
      <c r="AW59" s="31"/>
      <c r="AX59" s="32"/>
      <c r="AY59" s="34"/>
      <c r="AZ59" s="34"/>
      <c r="BA59" s="34"/>
      <c r="BB59" s="34"/>
      <c r="BC59" s="34"/>
      <c r="BD59" s="34"/>
      <c r="BE59" s="34"/>
      <c r="BF59" s="34"/>
      <c r="BG59" s="34"/>
      <c r="BH59" s="55">
        <v>97</v>
      </c>
      <c r="BI59" s="55">
        <v>65</v>
      </c>
      <c r="BJ59" s="55">
        <v>79</v>
      </c>
      <c r="BK59" s="55">
        <v>32</v>
      </c>
      <c r="BL59" s="32">
        <v>-15</v>
      </c>
      <c r="BM59" s="55">
        <v>-18.5</v>
      </c>
      <c r="BN59" s="55">
        <v>-5</v>
      </c>
      <c r="BO59" s="55">
        <v>89</v>
      </c>
      <c r="BP59" s="55">
        <v>57.5</v>
      </c>
      <c r="BQ59" s="55">
        <v>71.5</v>
      </c>
      <c r="BR59" s="55">
        <v>31.5</v>
      </c>
      <c r="BS59" s="55">
        <v>-10.5</v>
      </c>
      <c r="BT59" s="55">
        <v>-16</v>
      </c>
      <c r="BU59" s="55">
        <v>-3</v>
      </c>
      <c r="BV59" s="55">
        <v>96</v>
      </c>
      <c r="BW59" s="55">
        <v>57.5</v>
      </c>
      <c r="BX59" s="55">
        <v>72</v>
      </c>
      <c r="BY59" s="55">
        <v>38.5</v>
      </c>
      <c r="BZ59" s="55">
        <v>-19</v>
      </c>
      <c r="CA59" s="55">
        <v>-25</v>
      </c>
      <c r="CB59" s="55">
        <v>-6</v>
      </c>
      <c r="CC59" s="31">
        <v>6.7</v>
      </c>
      <c r="CD59" s="31">
        <v>4.5999999999999996</v>
      </c>
      <c r="CE59" s="57">
        <v>32</v>
      </c>
      <c r="CF59" s="55">
        <v>32</v>
      </c>
      <c r="CG59" s="32"/>
      <c r="CH59" s="32"/>
      <c r="CI59" s="55">
        <v>124</v>
      </c>
      <c r="CJ59" s="57">
        <v>68.5</v>
      </c>
      <c r="CK59" s="32">
        <v>61.5</v>
      </c>
      <c r="CL59" s="32">
        <v>180.5</v>
      </c>
      <c r="CM59" s="35">
        <v>8.0630000000000006</v>
      </c>
      <c r="CN59" s="35">
        <v>5.5709999999999997</v>
      </c>
      <c r="CO59" s="36">
        <v>84.876000000000005</v>
      </c>
    </row>
    <row r="60" spans="1:93" x14ac:dyDescent="0.25">
      <c r="A60" s="13" t="s">
        <v>169</v>
      </c>
      <c r="B60" s="13">
        <v>0</v>
      </c>
      <c r="C60" s="30" t="s">
        <v>170</v>
      </c>
      <c r="D60" s="40">
        <v>11.62</v>
      </c>
      <c r="E60" s="31">
        <v>150</v>
      </c>
      <c r="F60" s="31">
        <v>45.4</v>
      </c>
      <c r="G60" s="31">
        <f t="shared" si="0"/>
        <v>20.177777777777777</v>
      </c>
      <c r="H60" s="32">
        <v>0</v>
      </c>
      <c r="I60" s="31">
        <v>72</v>
      </c>
      <c r="J60" s="32">
        <v>2</v>
      </c>
      <c r="K60" s="31">
        <v>82</v>
      </c>
      <c r="L60" s="33">
        <f t="shared" si="1"/>
        <v>0.87804878048780488</v>
      </c>
      <c r="M60" s="33">
        <f t="shared" si="2"/>
        <v>0.48</v>
      </c>
      <c r="N60" s="32">
        <v>0</v>
      </c>
      <c r="O60" s="31">
        <v>24.7</v>
      </c>
      <c r="P60" s="32">
        <v>2</v>
      </c>
      <c r="Q60" s="32">
        <v>2</v>
      </c>
      <c r="R60" s="38">
        <v>103</v>
      </c>
      <c r="S60" s="38">
        <v>72</v>
      </c>
      <c r="T60" s="32">
        <f t="shared" si="7"/>
        <v>82.323000000000008</v>
      </c>
      <c r="U60" s="13">
        <f t="shared" si="3"/>
        <v>31</v>
      </c>
      <c r="V60" s="13">
        <v>0</v>
      </c>
      <c r="W60" s="13">
        <v>1</v>
      </c>
      <c r="X60" s="38">
        <v>97</v>
      </c>
      <c r="Y60" s="38">
        <v>70</v>
      </c>
      <c r="Z60" s="32">
        <f t="shared" si="8"/>
        <v>78.991</v>
      </c>
      <c r="AA60" s="13">
        <f t="shared" si="4"/>
        <v>27</v>
      </c>
      <c r="AB60" s="13">
        <v>101</v>
      </c>
      <c r="AC60" s="13">
        <v>78</v>
      </c>
      <c r="AD60" s="32">
        <f t="shared" si="14"/>
        <v>85.659000000000006</v>
      </c>
      <c r="AE60" s="13">
        <f t="shared" si="15"/>
        <v>23</v>
      </c>
      <c r="AI60" s="31"/>
      <c r="AJ60" s="13">
        <v>38.881</v>
      </c>
      <c r="AK60" s="33">
        <f t="shared" si="10"/>
        <v>6.4801666666666664</v>
      </c>
      <c r="AL60" s="13">
        <v>4.9000000000000004</v>
      </c>
      <c r="AM60" s="13">
        <v>0</v>
      </c>
      <c r="AN60" s="34">
        <v>0</v>
      </c>
      <c r="AO60" s="33">
        <f t="shared" si="11"/>
        <v>1.4112362962962963</v>
      </c>
      <c r="AP60" s="13">
        <v>4.3</v>
      </c>
      <c r="AR60" s="34"/>
      <c r="AT60" s="34"/>
      <c r="AU60" s="33"/>
      <c r="AV60" s="13">
        <v>0.2</v>
      </c>
      <c r="AW60" s="31">
        <f>AV60*10</f>
        <v>2</v>
      </c>
      <c r="AX60" s="32">
        <v>1</v>
      </c>
      <c r="AY60" s="32">
        <v>138.76</v>
      </c>
      <c r="AZ60" s="31">
        <v>4.5999999999999996</v>
      </c>
      <c r="BA60" s="32">
        <v>44.94</v>
      </c>
      <c r="BB60" s="31">
        <v>3.39</v>
      </c>
      <c r="BC60" s="32">
        <v>77.900000000000006</v>
      </c>
      <c r="BD60" s="32">
        <v>46.39</v>
      </c>
      <c r="BE60" s="32">
        <v>224.83</v>
      </c>
      <c r="BF60" s="32">
        <v>23.33</v>
      </c>
      <c r="BG60" s="32">
        <v>6.51</v>
      </c>
      <c r="BH60" s="55">
        <v>92</v>
      </c>
      <c r="BI60" s="55">
        <v>72.5</v>
      </c>
      <c r="BJ60" s="55">
        <v>82</v>
      </c>
      <c r="BK60" s="55">
        <v>19.5</v>
      </c>
      <c r="BL60" s="32">
        <v>10</v>
      </c>
      <c r="BM60" s="55">
        <v>7.5</v>
      </c>
      <c r="BN60" s="55">
        <v>2</v>
      </c>
      <c r="BO60" s="55">
        <v>86.5</v>
      </c>
      <c r="BP60" s="55">
        <v>71</v>
      </c>
      <c r="BQ60" s="55">
        <v>79.5</v>
      </c>
      <c r="BR60" s="55">
        <v>15.5</v>
      </c>
      <c r="BS60" s="55">
        <v>7</v>
      </c>
      <c r="BT60" s="55">
        <v>4.5</v>
      </c>
      <c r="BU60" s="55">
        <v>1</v>
      </c>
      <c r="BV60" s="55">
        <v>91</v>
      </c>
      <c r="BW60" s="55">
        <v>71</v>
      </c>
      <c r="BX60" s="55">
        <v>80</v>
      </c>
      <c r="BY60" s="55">
        <v>20</v>
      </c>
      <c r="BZ60" s="55">
        <v>-2</v>
      </c>
      <c r="CA60" s="55">
        <v>-4</v>
      </c>
      <c r="CB60" s="55">
        <v>0</v>
      </c>
      <c r="CC60" s="31">
        <v>6.8</v>
      </c>
      <c r="CD60" s="31">
        <v>4.5</v>
      </c>
      <c r="CE60" s="57">
        <v>18</v>
      </c>
      <c r="CF60" s="55">
        <v>16.5</v>
      </c>
      <c r="CG60" s="32"/>
      <c r="CH60" s="32"/>
      <c r="CI60" s="55">
        <v>127</v>
      </c>
      <c r="CJ60" s="57">
        <v>71.5</v>
      </c>
      <c r="CK60" s="32">
        <v>70.5</v>
      </c>
      <c r="CL60" s="32">
        <v>172.5</v>
      </c>
      <c r="CM60" s="44"/>
      <c r="CN60" s="44"/>
      <c r="CO60" s="44"/>
    </row>
    <row r="61" spans="1:93" x14ac:dyDescent="0.25">
      <c r="A61" s="13" t="s">
        <v>171</v>
      </c>
      <c r="B61" s="13">
        <v>0</v>
      </c>
      <c r="C61" s="30" t="s">
        <v>172</v>
      </c>
      <c r="D61" s="40">
        <v>13.1</v>
      </c>
      <c r="E61" s="31">
        <v>162.4</v>
      </c>
      <c r="F61" s="31">
        <v>75.400000000000006</v>
      </c>
      <c r="G61" s="31">
        <f t="shared" si="0"/>
        <v>28.5890218156228</v>
      </c>
      <c r="H61" s="32">
        <v>2</v>
      </c>
      <c r="I61" s="31">
        <v>95</v>
      </c>
      <c r="J61" s="32">
        <v>2</v>
      </c>
      <c r="K61" s="31">
        <v>99</v>
      </c>
      <c r="L61" s="33">
        <f t="shared" si="1"/>
        <v>0.95959595959595956</v>
      </c>
      <c r="M61" s="33">
        <f t="shared" si="2"/>
        <v>0.58497536945812811</v>
      </c>
      <c r="N61" s="32">
        <v>1</v>
      </c>
      <c r="O61" s="31">
        <v>23.7</v>
      </c>
      <c r="P61" s="32">
        <v>2</v>
      </c>
      <c r="Q61" s="32">
        <v>2</v>
      </c>
      <c r="R61" s="38">
        <v>115</v>
      </c>
      <c r="S61" s="38">
        <v>68</v>
      </c>
      <c r="T61" s="32">
        <f t="shared" si="7"/>
        <v>83.650999999999996</v>
      </c>
      <c r="U61" s="13">
        <f t="shared" si="3"/>
        <v>47</v>
      </c>
      <c r="V61" s="13">
        <v>0</v>
      </c>
      <c r="W61" s="13">
        <v>1</v>
      </c>
      <c r="X61" s="38">
        <v>102</v>
      </c>
      <c r="Y61" s="38">
        <v>60</v>
      </c>
      <c r="Z61" s="32">
        <f t="shared" si="8"/>
        <v>73.986000000000004</v>
      </c>
      <c r="AA61" s="13">
        <f t="shared" si="4"/>
        <v>42</v>
      </c>
      <c r="AB61" s="13">
        <v>106</v>
      </c>
      <c r="AC61" s="13">
        <v>65</v>
      </c>
      <c r="AD61" s="32">
        <f t="shared" si="14"/>
        <v>78.653000000000006</v>
      </c>
      <c r="AE61" s="13">
        <f t="shared" si="15"/>
        <v>41</v>
      </c>
      <c r="AI61" s="31"/>
      <c r="AK61" s="33"/>
      <c r="AN61" s="34"/>
      <c r="AO61" s="33"/>
      <c r="AR61" s="34"/>
      <c r="AT61" s="34"/>
      <c r="AU61" s="33"/>
      <c r="AW61" s="31"/>
      <c r="AX61" s="32"/>
      <c r="AY61" s="34"/>
      <c r="AZ61" s="34"/>
      <c r="BA61" s="34"/>
      <c r="BB61" s="34"/>
      <c r="BC61" s="34"/>
      <c r="BD61" s="34"/>
      <c r="BE61" s="34"/>
      <c r="BF61" s="34"/>
      <c r="BG61" s="34"/>
      <c r="BH61" s="55">
        <v>87.5</v>
      </c>
      <c r="BI61" s="55">
        <v>69</v>
      </c>
      <c r="BJ61" s="55">
        <v>78.5</v>
      </c>
      <c r="BK61" s="55">
        <v>18.5</v>
      </c>
      <c r="BL61" s="32">
        <v>8.5</v>
      </c>
      <c r="BM61" s="55">
        <v>5</v>
      </c>
      <c r="BN61" s="55">
        <v>1.5</v>
      </c>
      <c r="BO61" s="55">
        <v>84.5</v>
      </c>
      <c r="BP61" s="55">
        <v>61</v>
      </c>
      <c r="BQ61" s="55">
        <v>73</v>
      </c>
      <c r="BR61" s="55">
        <v>23.5</v>
      </c>
      <c r="BS61" s="55">
        <v>0.5</v>
      </c>
      <c r="BT61" s="55">
        <v>-2</v>
      </c>
      <c r="BU61" s="55">
        <v>0</v>
      </c>
      <c r="BV61" s="55">
        <v>89</v>
      </c>
      <c r="BW61" s="55">
        <v>61.5</v>
      </c>
      <c r="BX61" s="55">
        <v>72</v>
      </c>
      <c r="BY61" s="55">
        <v>27.5</v>
      </c>
      <c r="BZ61" s="55">
        <v>3</v>
      </c>
      <c r="CA61" s="55">
        <v>-0.5</v>
      </c>
      <c r="CB61" s="55">
        <v>0.5</v>
      </c>
      <c r="CC61" s="31">
        <v>6.8</v>
      </c>
      <c r="CD61" s="31">
        <v>5.3</v>
      </c>
      <c r="CE61" s="57">
        <v>17</v>
      </c>
      <c r="CF61" s="55">
        <v>22.5</v>
      </c>
      <c r="CG61" s="32"/>
      <c r="CH61" s="32"/>
      <c r="CI61" s="55">
        <v>121.5</v>
      </c>
      <c r="CJ61" s="57">
        <v>68.5</v>
      </c>
      <c r="CK61" s="32">
        <v>68.5</v>
      </c>
      <c r="CL61" s="32">
        <v>193.5</v>
      </c>
      <c r="CM61" s="44"/>
      <c r="CN61" s="44"/>
      <c r="CO61" s="44"/>
    </row>
    <row r="62" spans="1:93" x14ac:dyDescent="0.25">
      <c r="A62" s="13" t="s">
        <v>173</v>
      </c>
      <c r="B62" s="13">
        <v>0</v>
      </c>
      <c r="C62" s="30" t="s">
        <v>174</v>
      </c>
      <c r="D62" s="31">
        <v>12.6</v>
      </c>
      <c r="E62" s="31">
        <v>165.5</v>
      </c>
      <c r="F62" s="31">
        <v>46.4</v>
      </c>
      <c r="G62" s="31">
        <f t="shared" si="0"/>
        <v>16.940334608117851</v>
      </c>
      <c r="H62" s="32">
        <v>0</v>
      </c>
      <c r="I62" s="31">
        <v>67</v>
      </c>
      <c r="J62" s="32">
        <v>0</v>
      </c>
      <c r="K62" s="31">
        <v>80</v>
      </c>
      <c r="L62" s="33">
        <f t="shared" si="1"/>
        <v>0.83750000000000002</v>
      </c>
      <c r="M62" s="33">
        <f t="shared" si="2"/>
        <v>0.40483383685800606</v>
      </c>
      <c r="N62" s="32">
        <v>0</v>
      </c>
      <c r="O62" s="31">
        <v>10</v>
      </c>
      <c r="P62" s="31"/>
      <c r="Q62" s="31"/>
      <c r="R62" s="38"/>
      <c r="S62" s="38"/>
      <c r="T62" s="32"/>
      <c r="X62" s="38"/>
      <c r="Y62" s="38"/>
      <c r="Z62" s="32"/>
      <c r="AD62" s="32"/>
      <c r="AI62" s="31"/>
      <c r="AK62" s="33"/>
      <c r="AN62" s="34"/>
      <c r="AO62" s="33"/>
      <c r="AR62" s="34"/>
      <c r="AT62" s="34"/>
      <c r="AU62" s="33"/>
      <c r="AW62" s="31"/>
      <c r="AX62" s="32"/>
      <c r="AY62" s="34"/>
      <c r="AZ62" s="34"/>
      <c r="BA62" s="34"/>
      <c r="BB62" s="34"/>
      <c r="BC62" s="34"/>
      <c r="BD62" s="34"/>
      <c r="BE62" s="34"/>
      <c r="BF62" s="34"/>
      <c r="BG62" s="34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E62" s="58"/>
      <c r="CF62" s="32"/>
      <c r="CG62" s="32"/>
      <c r="CH62" s="32"/>
      <c r="CI62" s="32"/>
      <c r="CJ62" s="56"/>
      <c r="CK62" s="32"/>
      <c r="CL62" s="32"/>
      <c r="CM62" s="44"/>
      <c r="CN62" s="44"/>
      <c r="CO62" s="44"/>
    </row>
    <row r="63" spans="1:93" x14ac:dyDescent="0.25">
      <c r="A63" s="13" t="s">
        <v>175</v>
      </c>
      <c r="B63" s="13">
        <v>0</v>
      </c>
      <c r="C63" s="30" t="s">
        <v>176</v>
      </c>
      <c r="D63" s="31">
        <v>12.1</v>
      </c>
      <c r="E63" s="31">
        <v>155.80000000000001</v>
      </c>
      <c r="F63" s="31">
        <v>71.900000000000006</v>
      </c>
      <c r="G63" s="31">
        <f t="shared" si="0"/>
        <v>29.6206090227918</v>
      </c>
      <c r="H63" s="32">
        <v>2</v>
      </c>
      <c r="I63" s="31">
        <v>94</v>
      </c>
      <c r="J63" s="32">
        <v>2</v>
      </c>
      <c r="K63" s="31">
        <v>100</v>
      </c>
      <c r="L63" s="33">
        <f t="shared" si="1"/>
        <v>0.94</v>
      </c>
      <c r="M63" s="33">
        <f t="shared" si="2"/>
        <v>0.60333761232349159</v>
      </c>
      <c r="N63" s="32">
        <v>2</v>
      </c>
      <c r="O63" s="31">
        <v>20</v>
      </c>
      <c r="P63" s="31"/>
      <c r="Q63" s="31"/>
      <c r="R63" s="38"/>
      <c r="S63" s="38"/>
      <c r="T63" s="32"/>
      <c r="X63" s="38"/>
      <c r="Y63" s="38"/>
      <c r="Z63" s="32"/>
      <c r="AD63" s="32"/>
      <c r="AI63" s="31"/>
      <c r="AK63" s="33"/>
      <c r="AN63" s="34"/>
      <c r="AO63" s="33"/>
      <c r="AR63" s="34"/>
      <c r="AT63" s="34"/>
      <c r="AU63" s="33"/>
      <c r="AW63" s="31"/>
      <c r="AX63" s="32"/>
      <c r="AY63" s="34"/>
      <c r="AZ63" s="34"/>
      <c r="BA63" s="34"/>
      <c r="BB63" s="34"/>
      <c r="BC63" s="34"/>
      <c r="BD63" s="34"/>
      <c r="BE63" s="34"/>
      <c r="BF63" s="34"/>
      <c r="BG63" s="34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E63" s="58"/>
      <c r="CF63" s="32"/>
      <c r="CG63" s="32"/>
      <c r="CH63" s="32"/>
      <c r="CI63" s="32"/>
      <c r="CJ63" s="56"/>
      <c r="CK63" s="32"/>
      <c r="CL63" s="32"/>
      <c r="CM63" s="44"/>
      <c r="CN63" s="44"/>
      <c r="CO63" s="44"/>
    </row>
    <row r="64" spans="1:93" x14ac:dyDescent="0.25">
      <c r="A64" s="13" t="s">
        <v>177</v>
      </c>
      <c r="B64" s="13">
        <v>0</v>
      </c>
      <c r="C64" s="30" t="s">
        <v>178</v>
      </c>
      <c r="D64" s="31">
        <v>11.78</v>
      </c>
      <c r="E64" s="31">
        <v>147</v>
      </c>
      <c r="F64" s="31">
        <v>51</v>
      </c>
      <c r="G64" s="31">
        <f t="shared" si="0"/>
        <v>23.601277245592115</v>
      </c>
      <c r="H64" s="32">
        <v>1</v>
      </c>
      <c r="I64" s="31">
        <v>83</v>
      </c>
      <c r="J64" s="32">
        <v>2</v>
      </c>
      <c r="K64" s="31">
        <v>87</v>
      </c>
      <c r="L64" s="33">
        <f t="shared" si="1"/>
        <v>0.95402298850574707</v>
      </c>
      <c r="M64" s="33">
        <f t="shared" si="2"/>
        <v>0.56462585034013602</v>
      </c>
      <c r="N64" s="32">
        <v>1</v>
      </c>
      <c r="O64" s="31">
        <v>26</v>
      </c>
      <c r="P64" s="31"/>
      <c r="Q64" s="31"/>
      <c r="R64" s="38"/>
      <c r="S64" s="38"/>
      <c r="T64" s="32"/>
      <c r="X64" s="38"/>
      <c r="Y64" s="38"/>
      <c r="Z64" s="32"/>
      <c r="AD64" s="32"/>
      <c r="AI64" s="31"/>
      <c r="AK64" s="33"/>
      <c r="AN64" s="34"/>
      <c r="AO64" s="33"/>
      <c r="AR64" s="34"/>
      <c r="AT64" s="34"/>
      <c r="AU64" s="33"/>
      <c r="AW64" s="31"/>
      <c r="AX64" s="32"/>
      <c r="AY64" s="34"/>
      <c r="AZ64" s="34"/>
      <c r="BA64" s="34"/>
      <c r="BB64" s="34"/>
      <c r="BC64" s="34"/>
      <c r="BD64" s="34"/>
      <c r="BE64" s="34"/>
      <c r="BF64" s="34"/>
      <c r="BG64" s="34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E64" s="58"/>
      <c r="CF64" s="32"/>
      <c r="CG64" s="32"/>
      <c r="CH64" s="32"/>
      <c r="CI64" s="32"/>
      <c r="CJ64" s="56"/>
      <c r="CK64" s="32"/>
      <c r="CL64" s="32"/>
      <c r="CM64" s="44"/>
      <c r="CN64" s="44"/>
      <c r="CO64" s="44"/>
    </row>
    <row r="65" spans="1:93" x14ac:dyDescent="0.25">
      <c r="A65" s="13" t="s">
        <v>179</v>
      </c>
      <c r="B65" s="13">
        <v>0</v>
      </c>
      <c r="C65" s="30" t="s">
        <v>180</v>
      </c>
      <c r="D65" s="31">
        <v>12</v>
      </c>
      <c r="E65" s="31">
        <v>164</v>
      </c>
      <c r="F65" s="31">
        <v>59</v>
      </c>
      <c r="G65" s="31">
        <f t="shared" si="0"/>
        <v>21.936347412254616</v>
      </c>
      <c r="H65" s="32">
        <v>1</v>
      </c>
      <c r="I65" s="31">
        <v>74</v>
      </c>
      <c r="J65" s="32">
        <v>2</v>
      </c>
      <c r="K65" s="31">
        <v>82</v>
      </c>
      <c r="L65" s="33">
        <f t="shared" si="1"/>
        <v>0.90243902439024393</v>
      </c>
      <c r="M65" s="33">
        <f t="shared" si="2"/>
        <v>0.45121951219512196</v>
      </c>
      <c r="N65" s="32">
        <v>0</v>
      </c>
      <c r="O65" s="31">
        <v>11</v>
      </c>
      <c r="P65" s="31"/>
      <c r="Q65" s="31"/>
      <c r="R65" s="38"/>
      <c r="S65" s="38"/>
      <c r="T65" s="32"/>
      <c r="X65" s="38"/>
      <c r="Y65" s="38"/>
      <c r="Z65" s="32"/>
      <c r="AD65" s="32"/>
      <c r="AI65" s="31"/>
      <c r="AK65" s="33"/>
      <c r="AN65" s="34"/>
      <c r="AO65" s="33"/>
      <c r="AR65" s="34"/>
      <c r="AT65" s="34"/>
      <c r="AU65" s="33"/>
      <c r="AW65" s="31"/>
      <c r="AX65" s="32"/>
      <c r="AY65" s="34"/>
      <c r="AZ65" s="34"/>
      <c r="BA65" s="34"/>
      <c r="BB65" s="34"/>
      <c r="BC65" s="34"/>
      <c r="BD65" s="34"/>
      <c r="BE65" s="34"/>
      <c r="BF65" s="34"/>
      <c r="BG65" s="34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E65" s="58"/>
      <c r="CF65" s="32"/>
      <c r="CG65" s="32"/>
      <c r="CH65" s="32"/>
      <c r="CI65" s="32"/>
      <c r="CJ65" s="56"/>
      <c r="CK65" s="32"/>
      <c r="CL65" s="32"/>
      <c r="CM65" s="44"/>
      <c r="CN65" s="44"/>
      <c r="CO65" s="44"/>
    </row>
    <row r="66" spans="1:93" x14ac:dyDescent="0.25">
      <c r="A66" s="13" t="s">
        <v>181</v>
      </c>
      <c r="B66" s="13">
        <v>0</v>
      </c>
      <c r="C66" s="30" t="s">
        <v>182</v>
      </c>
      <c r="D66" s="31">
        <v>13.19</v>
      </c>
      <c r="E66" s="31">
        <v>156</v>
      </c>
      <c r="F66" s="31">
        <v>74.3</v>
      </c>
      <c r="G66" s="31">
        <f t="shared" si="0"/>
        <v>30.530900723208411</v>
      </c>
      <c r="H66" s="32">
        <v>2</v>
      </c>
      <c r="I66" s="31">
        <v>98</v>
      </c>
      <c r="J66" s="32">
        <v>2</v>
      </c>
      <c r="K66" s="31">
        <v>102</v>
      </c>
      <c r="L66" s="33">
        <f t="shared" si="1"/>
        <v>0.96078431372549022</v>
      </c>
      <c r="M66" s="33">
        <f t="shared" si="2"/>
        <v>0.62820512820512819</v>
      </c>
      <c r="N66" s="32">
        <v>2</v>
      </c>
      <c r="O66" s="31">
        <v>32</v>
      </c>
      <c r="P66" s="31"/>
      <c r="Q66" s="31"/>
      <c r="R66" s="38"/>
      <c r="S66" s="38"/>
      <c r="T66" s="32"/>
      <c r="X66" s="38"/>
      <c r="Y66" s="38"/>
      <c r="Z66" s="32"/>
      <c r="AD66" s="32"/>
      <c r="AI66" s="31"/>
      <c r="AK66" s="33"/>
      <c r="AN66" s="34"/>
      <c r="AO66" s="33"/>
      <c r="AR66" s="34"/>
      <c r="AT66" s="34"/>
      <c r="AU66" s="33"/>
      <c r="AW66" s="31"/>
      <c r="AX66" s="32"/>
      <c r="AY66" s="34"/>
      <c r="AZ66" s="34"/>
      <c r="BA66" s="34"/>
      <c r="BB66" s="34"/>
      <c r="BC66" s="34"/>
      <c r="BD66" s="34"/>
      <c r="BE66" s="34"/>
      <c r="BF66" s="34"/>
      <c r="BG66" s="34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E66" s="58"/>
      <c r="CF66" s="32"/>
      <c r="CG66" s="32"/>
      <c r="CH66" s="32"/>
      <c r="CI66" s="32"/>
      <c r="CJ66" s="56"/>
      <c r="CK66" s="32"/>
      <c r="CL66" s="32"/>
      <c r="CM66" s="44"/>
      <c r="CN66" s="44"/>
      <c r="CO66" s="44"/>
    </row>
    <row r="67" spans="1:93" x14ac:dyDescent="0.25">
      <c r="A67" s="13" t="s">
        <v>183</v>
      </c>
      <c r="B67" s="13">
        <v>0</v>
      </c>
      <c r="C67" s="30" t="s">
        <v>184</v>
      </c>
      <c r="D67" s="31">
        <v>12.4</v>
      </c>
      <c r="E67" s="31">
        <v>154.6</v>
      </c>
      <c r="F67" s="31">
        <v>52.1</v>
      </c>
      <c r="G67" s="31">
        <f t="shared" si="0"/>
        <v>21.798105196567867</v>
      </c>
      <c r="H67" s="32">
        <v>1</v>
      </c>
      <c r="I67" s="31">
        <v>74</v>
      </c>
      <c r="J67" s="32">
        <v>2</v>
      </c>
      <c r="K67" s="31">
        <v>89</v>
      </c>
      <c r="L67" s="33">
        <f t="shared" si="1"/>
        <v>0.8314606741573034</v>
      </c>
      <c r="M67" s="33">
        <f t="shared" si="2"/>
        <v>0.47865459249676584</v>
      </c>
      <c r="N67" s="32">
        <v>0</v>
      </c>
      <c r="O67" s="31">
        <v>17</v>
      </c>
      <c r="P67" s="31"/>
      <c r="Q67" s="31"/>
      <c r="R67" s="38"/>
      <c r="S67" s="38"/>
      <c r="T67" s="32"/>
      <c r="X67" s="38"/>
      <c r="Y67" s="38"/>
      <c r="Z67" s="32"/>
      <c r="AD67" s="32"/>
      <c r="AI67" s="31"/>
      <c r="AK67" s="33"/>
      <c r="AN67" s="34"/>
      <c r="AO67" s="33"/>
      <c r="AR67" s="34"/>
      <c r="AT67" s="34"/>
      <c r="AU67" s="33"/>
      <c r="AW67" s="31"/>
      <c r="AX67" s="32"/>
      <c r="AY67" s="34"/>
      <c r="AZ67" s="34"/>
      <c r="BA67" s="34"/>
      <c r="BB67" s="34"/>
      <c r="BC67" s="34"/>
      <c r="BD67" s="34"/>
      <c r="BE67" s="34"/>
      <c r="BF67" s="34"/>
      <c r="BG67" s="34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E67" s="58"/>
      <c r="CF67" s="32"/>
      <c r="CG67" s="32"/>
      <c r="CH67" s="32"/>
      <c r="CI67" s="32"/>
      <c r="CJ67" s="56"/>
      <c r="CK67" s="32"/>
      <c r="CL67" s="32"/>
      <c r="CM67" s="44"/>
      <c r="CN67" s="44"/>
      <c r="CO67" s="44"/>
    </row>
    <row r="68" spans="1:93" x14ac:dyDescent="0.25">
      <c r="A68" s="13" t="s">
        <v>185</v>
      </c>
      <c r="B68" s="13">
        <v>0</v>
      </c>
      <c r="C68" s="30" t="s">
        <v>186</v>
      </c>
      <c r="D68" s="31">
        <v>12.8</v>
      </c>
      <c r="E68" s="31">
        <v>157.5</v>
      </c>
      <c r="F68" s="31">
        <v>69.099999999999994</v>
      </c>
      <c r="G68" s="31">
        <f t="shared" ref="G68:G125" si="18">F68/((E68/100)*(E68/100))</f>
        <v>27.855883093978331</v>
      </c>
      <c r="H68" s="32">
        <v>2</v>
      </c>
      <c r="I68" s="31">
        <v>89</v>
      </c>
      <c r="J68" s="32">
        <v>2</v>
      </c>
      <c r="K68" s="31">
        <v>104</v>
      </c>
      <c r="L68" s="33">
        <f t="shared" ref="L68:L80" si="19">I68/K68</f>
        <v>0.85576923076923073</v>
      </c>
      <c r="M68" s="33">
        <f t="shared" ref="M68:M121" si="20">(I68/E68)</f>
        <v>0.56507936507936507</v>
      </c>
      <c r="N68" s="32">
        <v>1</v>
      </c>
      <c r="O68" s="31">
        <v>15</v>
      </c>
      <c r="P68" s="31"/>
      <c r="Q68" s="31"/>
      <c r="R68" s="38"/>
      <c r="S68" s="38"/>
      <c r="T68" s="32"/>
      <c r="X68" s="38"/>
      <c r="Y68" s="38"/>
      <c r="Z68" s="32"/>
      <c r="AD68" s="32"/>
      <c r="AI68" s="31"/>
      <c r="AK68" s="33"/>
      <c r="AN68" s="34"/>
      <c r="AO68" s="33"/>
      <c r="AR68" s="34"/>
      <c r="AT68" s="34"/>
      <c r="AU68" s="33"/>
      <c r="AW68" s="31"/>
      <c r="AX68" s="32"/>
      <c r="AY68" s="34"/>
      <c r="AZ68" s="34"/>
      <c r="BA68" s="34"/>
      <c r="BB68" s="34"/>
      <c r="BC68" s="34"/>
      <c r="BD68" s="34"/>
      <c r="BE68" s="34"/>
      <c r="BF68" s="34"/>
      <c r="BG68" s="34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E68" s="58"/>
      <c r="CF68" s="32"/>
      <c r="CG68" s="32"/>
      <c r="CH68" s="32"/>
      <c r="CI68" s="32"/>
      <c r="CJ68" s="56"/>
      <c r="CK68" s="32"/>
      <c r="CL68" s="32"/>
      <c r="CM68" s="44"/>
      <c r="CN68" s="44"/>
      <c r="CO68" s="44"/>
    </row>
    <row r="69" spans="1:93" x14ac:dyDescent="0.25">
      <c r="A69" s="13" t="s">
        <v>187</v>
      </c>
      <c r="B69" s="13">
        <v>0</v>
      </c>
      <c r="C69" s="30" t="s">
        <v>188</v>
      </c>
      <c r="D69" s="31">
        <v>11.6</v>
      </c>
      <c r="E69" s="31">
        <v>141.4</v>
      </c>
      <c r="F69" s="31">
        <v>32.200000000000003</v>
      </c>
      <c r="G69" s="31">
        <f t="shared" si="18"/>
        <v>16.104863668827985</v>
      </c>
      <c r="H69" s="32">
        <v>0</v>
      </c>
      <c r="I69" s="31">
        <v>62</v>
      </c>
      <c r="J69" s="32">
        <v>0</v>
      </c>
      <c r="K69" s="31">
        <v>75</v>
      </c>
      <c r="L69" s="33">
        <f t="shared" si="19"/>
        <v>0.82666666666666666</v>
      </c>
      <c r="M69" s="33">
        <f t="shared" si="20"/>
        <v>0.43847241867043846</v>
      </c>
      <c r="N69" s="32">
        <v>0</v>
      </c>
      <c r="O69" s="31">
        <v>9.1</v>
      </c>
      <c r="P69" s="31"/>
      <c r="Q69" s="31"/>
      <c r="R69" s="38"/>
      <c r="S69" s="38"/>
      <c r="T69" s="32"/>
      <c r="X69" s="38"/>
      <c r="Y69" s="38"/>
      <c r="Z69" s="32"/>
      <c r="AD69" s="32"/>
      <c r="AI69" s="31"/>
      <c r="AK69" s="33"/>
      <c r="AN69" s="34"/>
      <c r="AO69" s="33"/>
      <c r="AR69" s="34"/>
      <c r="AT69" s="34"/>
      <c r="AU69" s="33"/>
      <c r="AW69" s="31"/>
      <c r="AX69" s="32"/>
      <c r="AY69" s="34"/>
      <c r="AZ69" s="34"/>
      <c r="BA69" s="34"/>
      <c r="BB69" s="34"/>
      <c r="BC69" s="34"/>
      <c r="BD69" s="34"/>
      <c r="BE69" s="34"/>
      <c r="BF69" s="34"/>
      <c r="BG69" s="34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E69" s="58"/>
      <c r="CF69" s="32"/>
      <c r="CG69" s="32"/>
      <c r="CH69" s="32"/>
      <c r="CI69" s="32"/>
      <c r="CJ69" s="56"/>
      <c r="CK69" s="32"/>
      <c r="CL69" s="32"/>
      <c r="CM69" s="44"/>
      <c r="CN69" s="44"/>
      <c r="CO69" s="44"/>
    </row>
    <row r="70" spans="1:93" x14ac:dyDescent="0.25">
      <c r="A70" s="13" t="s">
        <v>189</v>
      </c>
      <c r="B70" s="13">
        <v>0</v>
      </c>
      <c r="C70" s="30" t="s">
        <v>190</v>
      </c>
      <c r="D70" s="31">
        <v>12.6</v>
      </c>
      <c r="E70" s="31">
        <v>165.1</v>
      </c>
      <c r="F70" s="31">
        <v>52.2</v>
      </c>
      <c r="G70" s="31">
        <f t="shared" si="18"/>
        <v>19.150334158656484</v>
      </c>
      <c r="H70" s="32">
        <v>0</v>
      </c>
      <c r="I70" s="31">
        <v>71</v>
      </c>
      <c r="J70" s="32">
        <v>1</v>
      </c>
      <c r="K70" s="31">
        <v>78</v>
      </c>
      <c r="L70" s="33">
        <f t="shared" si="19"/>
        <v>0.91025641025641024</v>
      </c>
      <c r="M70" s="33">
        <f t="shared" si="20"/>
        <v>0.43004239854633558</v>
      </c>
      <c r="N70" s="32">
        <v>0</v>
      </c>
      <c r="O70" s="31">
        <v>13</v>
      </c>
      <c r="P70" s="31"/>
      <c r="Q70" s="31"/>
      <c r="R70" s="38"/>
      <c r="S70" s="38"/>
      <c r="T70" s="32"/>
      <c r="X70" s="38"/>
      <c r="Y70" s="38"/>
      <c r="Z70" s="32"/>
      <c r="AD70" s="32"/>
      <c r="AI70" s="31"/>
      <c r="AK70" s="33"/>
      <c r="AN70" s="34"/>
      <c r="AO70" s="33"/>
      <c r="AR70" s="34"/>
      <c r="AT70" s="34"/>
      <c r="AU70" s="33"/>
      <c r="AW70" s="31"/>
      <c r="AX70" s="32"/>
      <c r="AY70" s="34"/>
      <c r="AZ70" s="34"/>
      <c r="BA70" s="34"/>
      <c r="BB70" s="34"/>
      <c r="BC70" s="34"/>
      <c r="BD70" s="34"/>
      <c r="BE70" s="34"/>
      <c r="BF70" s="34"/>
      <c r="BG70" s="34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E70" s="58"/>
      <c r="CF70" s="32"/>
      <c r="CG70" s="32"/>
      <c r="CH70" s="32"/>
      <c r="CI70" s="32"/>
      <c r="CJ70" s="56"/>
      <c r="CK70" s="32"/>
      <c r="CL70" s="32"/>
      <c r="CM70" s="44"/>
      <c r="CN70" s="44"/>
      <c r="CO70" s="44"/>
    </row>
    <row r="71" spans="1:93" x14ac:dyDescent="0.25">
      <c r="A71" s="13" t="s">
        <v>191</v>
      </c>
      <c r="B71" s="13">
        <v>0</v>
      </c>
      <c r="C71" s="30" t="s">
        <v>192</v>
      </c>
      <c r="D71" s="31">
        <v>11.7</v>
      </c>
      <c r="E71" s="31">
        <v>146.19999999999999</v>
      </c>
      <c r="F71" s="31">
        <v>39.1</v>
      </c>
      <c r="G71" s="31">
        <f t="shared" si="18"/>
        <v>18.292876912798654</v>
      </c>
      <c r="H71" s="32">
        <v>0</v>
      </c>
      <c r="I71" s="31">
        <v>56</v>
      </c>
      <c r="J71" s="32">
        <v>0</v>
      </c>
      <c r="K71" s="31">
        <v>77</v>
      </c>
      <c r="L71" s="33">
        <f t="shared" si="19"/>
        <v>0.72727272727272729</v>
      </c>
      <c r="M71" s="33">
        <f t="shared" si="20"/>
        <v>0.38303693570451441</v>
      </c>
      <c r="N71" s="32">
        <v>0</v>
      </c>
      <c r="O71" s="31">
        <v>14</v>
      </c>
      <c r="P71" s="31"/>
      <c r="Q71" s="31"/>
      <c r="R71" s="38"/>
      <c r="S71" s="38"/>
      <c r="T71" s="32"/>
      <c r="X71" s="38"/>
      <c r="Y71" s="38"/>
      <c r="Z71" s="32"/>
      <c r="AD71" s="32"/>
      <c r="AI71" s="31"/>
      <c r="AK71" s="33"/>
      <c r="AN71" s="34"/>
      <c r="AO71" s="33"/>
      <c r="AR71" s="34"/>
      <c r="AT71" s="34"/>
      <c r="AU71" s="33"/>
      <c r="AW71" s="31"/>
      <c r="AX71" s="32"/>
      <c r="AY71" s="34"/>
      <c r="AZ71" s="34"/>
      <c r="BA71" s="34"/>
      <c r="BB71" s="34"/>
      <c r="BC71" s="34"/>
      <c r="BD71" s="34"/>
      <c r="BE71" s="34"/>
      <c r="BF71" s="34"/>
      <c r="BG71" s="34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E71" s="58"/>
      <c r="CF71" s="32"/>
      <c r="CG71" s="32"/>
      <c r="CH71" s="32"/>
      <c r="CI71" s="32"/>
      <c r="CJ71" s="56"/>
      <c r="CK71" s="32"/>
      <c r="CL71" s="32"/>
      <c r="CM71" s="44"/>
      <c r="CN71" s="44"/>
      <c r="CO71" s="44"/>
    </row>
    <row r="72" spans="1:93" x14ac:dyDescent="0.25">
      <c r="A72" s="13" t="s">
        <v>193</v>
      </c>
      <c r="B72" s="13">
        <v>0</v>
      </c>
      <c r="C72" s="30" t="s">
        <v>194</v>
      </c>
      <c r="D72" s="31">
        <v>12.9</v>
      </c>
      <c r="E72" s="31">
        <v>147.5</v>
      </c>
      <c r="F72" s="31">
        <v>41.7</v>
      </c>
      <c r="G72" s="31">
        <f t="shared" si="18"/>
        <v>19.166906061476588</v>
      </c>
      <c r="H72" s="32">
        <v>0</v>
      </c>
      <c r="I72" s="31">
        <v>73.2</v>
      </c>
      <c r="J72" s="32">
        <v>1</v>
      </c>
      <c r="K72" s="31">
        <v>80.7</v>
      </c>
      <c r="L72" s="33">
        <f t="shared" si="19"/>
        <v>0.90706319702602234</v>
      </c>
      <c r="M72" s="33">
        <f t="shared" si="20"/>
        <v>0.49627118644067797</v>
      </c>
      <c r="N72" s="32">
        <v>0</v>
      </c>
      <c r="O72" s="31">
        <v>24</v>
      </c>
      <c r="P72" s="31"/>
      <c r="Q72" s="31"/>
      <c r="R72" s="38"/>
      <c r="S72" s="38"/>
      <c r="T72" s="32"/>
      <c r="X72" s="38"/>
      <c r="Y72" s="38"/>
      <c r="Z72" s="32"/>
      <c r="AD72" s="32"/>
      <c r="AI72" s="31"/>
      <c r="AK72" s="33"/>
      <c r="AN72" s="34"/>
      <c r="AO72" s="33"/>
      <c r="AR72" s="34"/>
      <c r="AT72" s="34"/>
      <c r="AU72" s="33"/>
      <c r="AW72" s="31"/>
      <c r="AX72" s="32"/>
      <c r="AY72" s="34"/>
      <c r="AZ72" s="34"/>
      <c r="BA72" s="34"/>
      <c r="BB72" s="34"/>
      <c r="BC72" s="34"/>
      <c r="BD72" s="34"/>
      <c r="BE72" s="34"/>
      <c r="BF72" s="34"/>
      <c r="BG72" s="34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E72" s="58"/>
      <c r="CF72" s="32"/>
      <c r="CG72" s="32"/>
      <c r="CH72" s="32"/>
      <c r="CI72" s="32"/>
      <c r="CJ72" s="56"/>
      <c r="CK72" s="32"/>
      <c r="CL72" s="32"/>
      <c r="CM72" s="44"/>
      <c r="CN72" s="44"/>
      <c r="CO72" s="44"/>
    </row>
    <row r="73" spans="1:93" x14ac:dyDescent="0.25">
      <c r="A73" s="13" t="s">
        <v>195</v>
      </c>
      <c r="B73" s="13">
        <v>0</v>
      </c>
      <c r="C73" s="30" t="s">
        <v>196</v>
      </c>
      <c r="D73" s="31">
        <v>14</v>
      </c>
      <c r="E73" s="31">
        <v>174.5</v>
      </c>
      <c r="F73" s="31">
        <v>58.7</v>
      </c>
      <c r="G73" s="31">
        <f t="shared" si="18"/>
        <v>19.277345834599057</v>
      </c>
      <c r="H73" s="32">
        <v>0</v>
      </c>
      <c r="I73" s="31">
        <v>74</v>
      </c>
      <c r="J73" s="32">
        <v>1</v>
      </c>
      <c r="K73" s="31">
        <v>90</v>
      </c>
      <c r="L73" s="33">
        <f t="shared" si="19"/>
        <v>0.82222222222222219</v>
      </c>
      <c r="M73" s="33">
        <f t="shared" si="20"/>
        <v>0.42406876790830944</v>
      </c>
      <c r="N73" s="32">
        <v>0</v>
      </c>
      <c r="O73" s="31">
        <v>9.1</v>
      </c>
      <c r="P73" s="31"/>
      <c r="Q73" s="31"/>
      <c r="R73" s="38"/>
      <c r="S73" s="38"/>
      <c r="T73" s="32"/>
      <c r="X73" s="38"/>
      <c r="Y73" s="38"/>
      <c r="Z73" s="32"/>
      <c r="AD73" s="32"/>
      <c r="AI73" s="31"/>
      <c r="AK73" s="33"/>
      <c r="AN73" s="34"/>
      <c r="AO73" s="33"/>
      <c r="AR73" s="34"/>
      <c r="AT73" s="34"/>
      <c r="AU73" s="33"/>
      <c r="AW73" s="31"/>
      <c r="AX73" s="32"/>
      <c r="AY73" s="34"/>
      <c r="AZ73" s="34"/>
      <c r="BA73" s="34"/>
      <c r="BB73" s="34"/>
      <c r="BC73" s="34"/>
      <c r="BD73" s="34"/>
      <c r="BE73" s="34"/>
      <c r="BF73" s="34"/>
      <c r="BG73" s="34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E73" s="58"/>
      <c r="CF73" s="32"/>
      <c r="CG73" s="32"/>
      <c r="CH73" s="32"/>
      <c r="CI73" s="32"/>
      <c r="CJ73" s="56"/>
      <c r="CK73" s="32"/>
      <c r="CL73" s="32"/>
      <c r="CM73" s="44"/>
      <c r="CN73" s="44"/>
      <c r="CO73" s="44"/>
    </row>
    <row r="74" spans="1:93" x14ac:dyDescent="0.25">
      <c r="A74" s="13" t="s">
        <v>197</v>
      </c>
      <c r="B74" s="13">
        <v>0</v>
      </c>
      <c r="C74" s="30" t="s">
        <v>198</v>
      </c>
      <c r="D74" s="31">
        <v>11.8</v>
      </c>
      <c r="E74" s="31">
        <v>151</v>
      </c>
      <c r="F74" s="31">
        <v>42.1</v>
      </c>
      <c r="G74" s="31">
        <f t="shared" si="18"/>
        <v>18.464102451646859</v>
      </c>
      <c r="H74" s="32">
        <v>0</v>
      </c>
      <c r="I74" s="31">
        <v>69</v>
      </c>
      <c r="J74" s="32">
        <v>1</v>
      </c>
      <c r="K74" s="31">
        <v>77</v>
      </c>
      <c r="L74" s="33">
        <f t="shared" si="19"/>
        <v>0.89610389610389607</v>
      </c>
      <c r="M74" s="33">
        <f t="shared" si="20"/>
        <v>0.45695364238410596</v>
      </c>
      <c r="N74" s="32">
        <v>0</v>
      </c>
      <c r="O74" s="31">
        <v>13</v>
      </c>
      <c r="P74" s="31"/>
      <c r="Q74" s="31"/>
      <c r="R74" s="38"/>
      <c r="S74" s="38"/>
      <c r="T74" s="32"/>
      <c r="X74" s="38"/>
      <c r="Y74" s="38"/>
      <c r="Z74" s="32"/>
      <c r="AD74" s="32"/>
      <c r="AI74" s="31"/>
      <c r="AK74" s="33"/>
      <c r="AN74" s="34"/>
      <c r="AO74" s="33"/>
      <c r="AR74" s="34"/>
      <c r="AT74" s="34"/>
      <c r="AU74" s="33"/>
      <c r="AW74" s="31"/>
      <c r="AX74" s="32"/>
      <c r="AY74" s="34"/>
      <c r="AZ74" s="34"/>
      <c r="BA74" s="34"/>
      <c r="BB74" s="34"/>
      <c r="BC74" s="34"/>
      <c r="BD74" s="34"/>
      <c r="BE74" s="34"/>
      <c r="BF74" s="34"/>
      <c r="BG74" s="34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E74" s="58"/>
      <c r="CF74" s="32"/>
      <c r="CG74" s="32"/>
      <c r="CH74" s="32"/>
      <c r="CI74" s="32"/>
      <c r="CJ74" s="56"/>
      <c r="CK74" s="32"/>
      <c r="CL74" s="32"/>
      <c r="CM74" s="44"/>
      <c r="CN74" s="44"/>
      <c r="CO74" s="44"/>
    </row>
    <row r="75" spans="1:93" x14ac:dyDescent="0.25">
      <c r="A75" s="13" t="s">
        <v>199</v>
      </c>
      <c r="B75" s="13">
        <v>0</v>
      </c>
      <c r="C75" s="30" t="s">
        <v>200</v>
      </c>
      <c r="D75" s="31">
        <v>12.7</v>
      </c>
      <c r="E75" s="31">
        <v>161</v>
      </c>
      <c r="F75" s="31">
        <v>60</v>
      </c>
      <c r="G75" s="31">
        <f t="shared" si="18"/>
        <v>23.147255121330193</v>
      </c>
      <c r="H75" s="32">
        <v>1</v>
      </c>
      <c r="I75" s="31">
        <v>75</v>
      </c>
      <c r="J75" s="32">
        <v>2</v>
      </c>
      <c r="K75" s="31">
        <v>90</v>
      </c>
      <c r="L75" s="33">
        <f t="shared" si="19"/>
        <v>0.83333333333333337</v>
      </c>
      <c r="M75" s="33">
        <f t="shared" si="20"/>
        <v>0.46583850931677018</v>
      </c>
      <c r="N75" s="32">
        <v>0</v>
      </c>
      <c r="O75" s="31">
        <v>17</v>
      </c>
      <c r="P75" s="31"/>
      <c r="Q75" s="31"/>
      <c r="R75" s="38"/>
      <c r="S75" s="38"/>
      <c r="T75" s="32"/>
      <c r="X75" s="38"/>
      <c r="Y75" s="38"/>
      <c r="Z75" s="32"/>
      <c r="AD75" s="32"/>
      <c r="AI75" s="31"/>
      <c r="AK75" s="33"/>
      <c r="AN75" s="34"/>
      <c r="AO75" s="33"/>
      <c r="AR75" s="34"/>
      <c r="AT75" s="34"/>
      <c r="AU75" s="33"/>
      <c r="AW75" s="31"/>
      <c r="AX75" s="32"/>
      <c r="AY75" s="34"/>
      <c r="AZ75" s="34"/>
      <c r="BA75" s="34"/>
      <c r="BB75" s="34"/>
      <c r="BC75" s="34"/>
      <c r="BD75" s="34"/>
      <c r="BE75" s="34"/>
      <c r="BF75" s="34"/>
      <c r="BG75" s="34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E75" s="58"/>
      <c r="CF75" s="32"/>
      <c r="CG75" s="32"/>
      <c r="CH75" s="32"/>
      <c r="CI75" s="32"/>
      <c r="CJ75" s="56"/>
      <c r="CK75" s="32"/>
      <c r="CL75" s="32"/>
      <c r="CM75" s="44"/>
      <c r="CN75" s="44"/>
      <c r="CO75" s="44"/>
    </row>
    <row r="76" spans="1:93" x14ac:dyDescent="0.25">
      <c r="A76" s="13" t="s">
        <v>201</v>
      </c>
      <c r="B76" s="13">
        <v>0</v>
      </c>
      <c r="C76" s="30" t="s">
        <v>202</v>
      </c>
      <c r="D76" s="31">
        <v>13.08</v>
      </c>
      <c r="E76" s="31">
        <v>155.5</v>
      </c>
      <c r="F76" s="31">
        <v>44.7</v>
      </c>
      <c r="G76" s="31">
        <f t="shared" si="18"/>
        <v>18.486161226620904</v>
      </c>
      <c r="H76" s="32">
        <v>0</v>
      </c>
      <c r="I76" s="31">
        <v>68.599999999999994</v>
      </c>
      <c r="J76" s="32">
        <v>1</v>
      </c>
      <c r="K76" s="31">
        <v>82</v>
      </c>
      <c r="L76" s="33">
        <f t="shared" si="19"/>
        <v>0.8365853658536585</v>
      </c>
      <c r="M76" s="33">
        <f t="shared" si="20"/>
        <v>0.44115755627009645</v>
      </c>
      <c r="N76" s="32">
        <v>0</v>
      </c>
      <c r="O76" s="31">
        <v>10</v>
      </c>
      <c r="P76" s="31"/>
      <c r="Q76" s="31"/>
      <c r="R76" s="38"/>
      <c r="S76" s="38"/>
      <c r="T76" s="32"/>
      <c r="X76" s="38"/>
      <c r="Y76" s="38"/>
      <c r="Z76" s="32"/>
      <c r="AD76" s="32"/>
      <c r="AI76" s="31"/>
      <c r="AK76" s="33"/>
      <c r="AN76" s="34"/>
      <c r="AO76" s="33"/>
      <c r="AR76" s="34"/>
      <c r="AT76" s="34"/>
      <c r="AU76" s="33"/>
      <c r="AW76" s="31"/>
      <c r="AX76" s="32"/>
      <c r="AY76" s="34"/>
      <c r="AZ76" s="34"/>
      <c r="BA76" s="34"/>
      <c r="BB76" s="34"/>
      <c r="BC76" s="34"/>
      <c r="BD76" s="34"/>
      <c r="BE76" s="34"/>
      <c r="BF76" s="34"/>
      <c r="BG76" s="34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E76" s="58"/>
      <c r="CF76" s="32"/>
      <c r="CG76" s="32"/>
      <c r="CH76" s="32"/>
      <c r="CI76" s="32"/>
      <c r="CJ76" s="56"/>
      <c r="CK76" s="32"/>
      <c r="CL76" s="32"/>
      <c r="CM76" s="44"/>
      <c r="CN76" s="44"/>
      <c r="CO76" s="44"/>
    </row>
    <row r="77" spans="1:93" x14ac:dyDescent="0.25">
      <c r="A77" s="13" t="s">
        <v>203</v>
      </c>
      <c r="B77" s="13">
        <v>0</v>
      </c>
      <c r="C77" s="30" t="s">
        <v>204</v>
      </c>
      <c r="D77" s="31">
        <v>12.3</v>
      </c>
      <c r="E77" s="31">
        <v>146.5</v>
      </c>
      <c r="F77" s="31">
        <v>35.200000000000003</v>
      </c>
      <c r="G77" s="31">
        <f t="shared" si="18"/>
        <v>16.400889934652703</v>
      </c>
      <c r="H77" s="32">
        <v>0</v>
      </c>
      <c r="I77" s="31">
        <v>61</v>
      </c>
      <c r="J77" s="32">
        <v>0</v>
      </c>
      <c r="K77" s="31">
        <v>74.5</v>
      </c>
      <c r="L77" s="33">
        <f t="shared" si="19"/>
        <v>0.81879194630872487</v>
      </c>
      <c r="M77" s="33">
        <f t="shared" si="20"/>
        <v>0.41638225255972694</v>
      </c>
      <c r="N77" s="32">
        <v>0</v>
      </c>
      <c r="O77" s="31">
        <v>7.5</v>
      </c>
      <c r="P77" s="31"/>
      <c r="Q77" s="31"/>
      <c r="R77" s="38"/>
      <c r="S77" s="38"/>
      <c r="T77" s="32"/>
      <c r="X77" s="38"/>
      <c r="Y77" s="38"/>
      <c r="Z77" s="32"/>
      <c r="AD77" s="32"/>
      <c r="AI77" s="31"/>
      <c r="AK77" s="33"/>
      <c r="AN77" s="34"/>
      <c r="AO77" s="33"/>
      <c r="AR77" s="34"/>
      <c r="AT77" s="34"/>
      <c r="AU77" s="33"/>
      <c r="AW77" s="31"/>
      <c r="AX77" s="32"/>
      <c r="AY77" s="34"/>
      <c r="AZ77" s="34"/>
      <c r="BA77" s="34"/>
      <c r="BB77" s="34"/>
      <c r="BC77" s="34"/>
      <c r="BD77" s="34"/>
      <c r="BE77" s="34"/>
      <c r="BF77" s="34"/>
      <c r="BG77" s="34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E77" s="58"/>
      <c r="CF77" s="32"/>
      <c r="CG77" s="32"/>
      <c r="CH77" s="32"/>
      <c r="CI77" s="32"/>
      <c r="CJ77" s="56"/>
      <c r="CK77" s="32"/>
      <c r="CL77" s="32"/>
      <c r="CM77" s="44"/>
      <c r="CN77" s="44"/>
      <c r="CO77" s="44"/>
    </row>
    <row r="78" spans="1:93" x14ac:dyDescent="0.25">
      <c r="A78" s="13" t="s">
        <v>205</v>
      </c>
      <c r="B78" s="13">
        <v>0</v>
      </c>
      <c r="C78" s="30" t="s">
        <v>206</v>
      </c>
      <c r="D78" s="31">
        <v>12.3</v>
      </c>
      <c r="E78" s="31">
        <v>155.19999999999999</v>
      </c>
      <c r="F78" s="31">
        <v>42.6</v>
      </c>
      <c r="G78" s="31">
        <f t="shared" si="18"/>
        <v>17.685859283664584</v>
      </c>
      <c r="H78" s="32">
        <v>0</v>
      </c>
      <c r="I78" s="31">
        <v>64</v>
      </c>
      <c r="J78" s="32">
        <v>0</v>
      </c>
      <c r="K78" s="31">
        <v>78.5</v>
      </c>
      <c r="L78" s="33">
        <f t="shared" si="19"/>
        <v>0.8152866242038217</v>
      </c>
      <c r="M78" s="33">
        <f t="shared" si="20"/>
        <v>0.41237113402061859</v>
      </c>
      <c r="N78" s="32">
        <v>0</v>
      </c>
      <c r="O78" s="31">
        <v>6.7</v>
      </c>
      <c r="P78" s="31"/>
      <c r="Q78" s="31"/>
      <c r="R78" s="38"/>
      <c r="S78" s="38"/>
      <c r="T78" s="32"/>
      <c r="X78" s="38"/>
      <c r="Y78" s="38"/>
      <c r="Z78" s="32"/>
      <c r="AD78" s="32"/>
      <c r="AI78" s="31"/>
      <c r="AK78" s="33"/>
      <c r="AN78" s="34"/>
      <c r="AO78" s="33"/>
      <c r="AR78" s="34"/>
      <c r="AT78" s="34"/>
      <c r="AU78" s="33"/>
      <c r="AW78" s="31"/>
      <c r="AX78" s="32"/>
      <c r="AY78" s="34"/>
      <c r="AZ78" s="34"/>
      <c r="BA78" s="34"/>
      <c r="BB78" s="34"/>
      <c r="BC78" s="34"/>
      <c r="BD78" s="34"/>
      <c r="BE78" s="34"/>
      <c r="BF78" s="34"/>
      <c r="BG78" s="34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E78" s="58"/>
      <c r="CF78" s="32"/>
      <c r="CG78" s="32"/>
      <c r="CH78" s="32"/>
      <c r="CI78" s="32"/>
      <c r="CJ78" s="56"/>
      <c r="CK78" s="32"/>
      <c r="CL78" s="32"/>
      <c r="CM78" s="44"/>
      <c r="CN78" s="44"/>
      <c r="CO78" s="44"/>
    </row>
    <row r="79" spans="1:93" x14ac:dyDescent="0.25">
      <c r="A79" s="13" t="s">
        <v>207</v>
      </c>
      <c r="B79" s="13">
        <v>0</v>
      </c>
      <c r="C79" s="30" t="s">
        <v>208</v>
      </c>
      <c r="D79" s="31">
        <v>11.5</v>
      </c>
      <c r="E79" s="31">
        <v>147.4</v>
      </c>
      <c r="F79" s="31">
        <v>37</v>
      </c>
      <c r="G79" s="31">
        <f t="shared" si="18"/>
        <v>17.029690575124867</v>
      </c>
      <c r="H79" s="32">
        <v>0</v>
      </c>
      <c r="I79" s="31">
        <v>62.5</v>
      </c>
      <c r="J79" s="32">
        <v>0</v>
      </c>
      <c r="K79" s="31">
        <v>77</v>
      </c>
      <c r="L79" s="33">
        <f t="shared" si="19"/>
        <v>0.81168831168831168</v>
      </c>
      <c r="M79" s="33">
        <f t="shared" si="20"/>
        <v>0.42401628222523741</v>
      </c>
      <c r="N79" s="32">
        <v>0</v>
      </c>
      <c r="O79" s="31">
        <v>10</v>
      </c>
      <c r="P79" s="31"/>
      <c r="Q79" s="31"/>
      <c r="R79" s="38"/>
      <c r="S79" s="38"/>
      <c r="T79" s="32"/>
      <c r="X79" s="38"/>
      <c r="Y79" s="38"/>
      <c r="Z79" s="32"/>
      <c r="AD79" s="32"/>
      <c r="AI79" s="31"/>
      <c r="AK79" s="33"/>
      <c r="AN79" s="34"/>
      <c r="AO79" s="33"/>
      <c r="AR79" s="34"/>
      <c r="AT79" s="34"/>
      <c r="AU79" s="33"/>
      <c r="AW79" s="31"/>
      <c r="AX79" s="32"/>
      <c r="AY79" s="34"/>
      <c r="AZ79" s="34"/>
      <c r="BA79" s="34"/>
      <c r="BB79" s="34"/>
      <c r="BC79" s="34"/>
      <c r="BD79" s="34"/>
      <c r="BE79" s="34"/>
      <c r="BF79" s="34"/>
      <c r="BG79" s="34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E79" s="58"/>
      <c r="CF79" s="32"/>
      <c r="CG79" s="32"/>
      <c r="CH79" s="32"/>
      <c r="CI79" s="32"/>
      <c r="CJ79" s="56"/>
      <c r="CK79" s="32"/>
      <c r="CL79" s="32"/>
      <c r="CM79" s="44"/>
      <c r="CN79" s="44"/>
      <c r="CO79" s="44"/>
    </row>
    <row r="80" spans="1:93" x14ac:dyDescent="0.25">
      <c r="A80" s="13" t="s">
        <v>209</v>
      </c>
      <c r="B80" s="13">
        <v>0</v>
      </c>
      <c r="C80" s="30" t="s">
        <v>210</v>
      </c>
      <c r="D80" s="31">
        <v>13.1</v>
      </c>
      <c r="E80" s="31">
        <v>168</v>
      </c>
      <c r="F80" s="31">
        <v>67.8</v>
      </c>
      <c r="G80" s="31">
        <f t="shared" si="18"/>
        <v>24.022108843537417</v>
      </c>
      <c r="H80" s="32">
        <v>1</v>
      </c>
      <c r="I80" s="31">
        <v>86.5</v>
      </c>
      <c r="J80" s="32">
        <v>2</v>
      </c>
      <c r="K80" s="31">
        <v>95.2</v>
      </c>
      <c r="L80" s="33">
        <f t="shared" si="19"/>
        <v>0.90861344537815125</v>
      </c>
      <c r="M80" s="33">
        <f t="shared" si="20"/>
        <v>0.51488095238095233</v>
      </c>
      <c r="N80" s="32">
        <v>1</v>
      </c>
      <c r="O80" s="31">
        <v>14</v>
      </c>
      <c r="P80" s="31"/>
      <c r="Q80" s="31"/>
      <c r="R80" s="38"/>
      <c r="S80" s="38"/>
      <c r="T80" s="32"/>
      <c r="X80" s="38"/>
      <c r="Y80" s="38"/>
      <c r="Z80" s="32"/>
      <c r="AD80" s="32"/>
      <c r="AI80" s="31"/>
      <c r="AK80" s="33"/>
      <c r="AN80" s="34"/>
      <c r="AO80" s="33"/>
      <c r="AR80" s="34"/>
      <c r="AT80" s="34"/>
      <c r="AU80" s="33"/>
      <c r="AW80" s="31"/>
      <c r="AX80" s="32"/>
      <c r="AY80" s="34"/>
      <c r="AZ80" s="34"/>
      <c r="BA80" s="34"/>
      <c r="BB80" s="34"/>
      <c r="BC80" s="34"/>
      <c r="BD80" s="34"/>
      <c r="BE80" s="34"/>
      <c r="BF80" s="34"/>
      <c r="BG80" s="34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E80" s="58"/>
      <c r="CF80" s="32"/>
      <c r="CG80" s="32"/>
      <c r="CH80" s="32"/>
      <c r="CI80" s="32"/>
      <c r="CJ80" s="56"/>
      <c r="CK80" s="32"/>
      <c r="CL80" s="32"/>
      <c r="CM80" s="44"/>
      <c r="CN80" s="44"/>
      <c r="CO80" s="44"/>
    </row>
    <row r="81" spans="1:93" s="34" customFormat="1" x14ac:dyDescent="0.25">
      <c r="A81" s="34" t="s">
        <v>211</v>
      </c>
      <c r="B81" s="34">
        <v>0</v>
      </c>
      <c r="C81" s="45"/>
      <c r="D81" s="46">
        <v>13.9</v>
      </c>
      <c r="E81" s="46">
        <v>166.2</v>
      </c>
      <c r="F81" s="46">
        <v>53.7</v>
      </c>
      <c r="G81" s="46">
        <f t="shared" si="18"/>
        <v>19.440715592105551</v>
      </c>
      <c r="H81" s="47">
        <v>0</v>
      </c>
      <c r="I81" s="46">
        <v>67</v>
      </c>
      <c r="J81" s="47">
        <v>0</v>
      </c>
      <c r="M81" s="48">
        <f t="shared" si="20"/>
        <v>0.4031287605294826</v>
      </c>
      <c r="N81" s="47">
        <v>0</v>
      </c>
      <c r="O81" s="46">
        <v>7</v>
      </c>
      <c r="P81" s="34">
        <v>4</v>
      </c>
      <c r="Q81" s="34">
        <v>4</v>
      </c>
      <c r="R81" s="34">
        <v>125</v>
      </c>
      <c r="S81" s="34">
        <v>63</v>
      </c>
      <c r="T81" s="34">
        <v>84</v>
      </c>
      <c r="U81" s="34">
        <v>62</v>
      </c>
      <c r="V81" s="34">
        <v>0</v>
      </c>
      <c r="W81" s="34">
        <v>0</v>
      </c>
      <c r="X81" s="34">
        <v>120</v>
      </c>
      <c r="Y81" s="34">
        <v>75</v>
      </c>
      <c r="Z81" s="32">
        <f t="shared" ref="Z81:Z125" si="21">(Y81+(0.333*(X81-Y81)))</f>
        <v>89.984999999999999</v>
      </c>
      <c r="AA81" s="34">
        <v>45</v>
      </c>
      <c r="AB81" s="34">
        <v>121</v>
      </c>
      <c r="AC81" s="34">
        <v>87</v>
      </c>
      <c r="AD81" s="34">
        <v>98</v>
      </c>
      <c r="AE81" s="34">
        <v>34</v>
      </c>
      <c r="AF81" s="34">
        <v>8.5</v>
      </c>
      <c r="AG81" s="34">
        <v>66</v>
      </c>
      <c r="AH81" s="34">
        <v>41.8</v>
      </c>
      <c r="AI81" s="31">
        <f t="shared" ref="AI81:AI125" si="22">47.438+(AG81*0.142)+(B81*5.134)-(F81*0.197)</f>
        <v>46.231099999999998</v>
      </c>
      <c r="AJ81" s="34">
        <v>49.405000000000001</v>
      </c>
      <c r="AK81" s="33">
        <f t="shared" ref="AK81:AK125" si="23">AJ81/6</f>
        <v>8.2341666666666669</v>
      </c>
      <c r="AL81" s="34">
        <v>5.9</v>
      </c>
      <c r="AM81" s="34">
        <v>0</v>
      </c>
      <c r="AN81" s="34">
        <v>1</v>
      </c>
      <c r="AO81" s="33">
        <f t="shared" ref="AO81:AO124" si="24">(AL81*AK81)/22.5</f>
        <v>2.1591814814814816</v>
      </c>
      <c r="AP81" s="34">
        <v>4.43</v>
      </c>
      <c r="AQ81" s="34">
        <v>0.55000000000000004</v>
      </c>
      <c r="AR81" s="34">
        <v>0</v>
      </c>
      <c r="AS81" s="1">
        <v>1.69</v>
      </c>
      <c r="AT81" s="1">
        <v>0</v>
      </c>
      <c r="AU81" s="48">
        <v>2.4900000000000002</v>
      </c>
      <c r="AV81" s="34">
        <v>0.4</v>
      </c>
      <c r="AW81" s="31">
        <f>AV81*10</f>
        <v>4</v>
      </c>
      <c r="AX81" s="32">
        <v>2</v>
      </c>
      <c r="AY81" s="47">
        <v>141.69</v>
      </c>
      <c r="AZ81" s="46">
        <v>4.51</v>
      </c>
      <c r="BA81" s="47">
        <v>80.39</v>
      </c>
      <c r="BB81" s="46">
        <v>4.5199999999999996</v>
      </c>
      <c r="BC81" s="47">
        <v>72.67</v>
      </c>
      <c r="BD81" s="47">
        <v>43.25</v>
      </c>
      <c r="BE81" s="47">
        <v>329.53</v>
      </c>
      <c r="BF81" s="47">
        <v>16.09</v>
      </c>
      <c r="BG81" s="47">
        <v>19.29</v>
      </c>
      <c r="BH81" s="47"/>
      <c r="BI81" s="47"/>
      <c r="BJ81" s="47"/>
      <c r="BK81" s="47"/>
      <c r="BL81" s="47"/>
      <c r="BM81" s="47"/>
      <c r="BN81" s="47"/>
      <c r="BO81" s="47">
        <v>101</v>
      </c>
      <c r="BP81" s="47">
        <v>76</v>
      </c>
      <c r="BQ81" s="47">
        <v>86</v>
      </c>
      <c r="BR81" s="47">
        <v>25</v>
      </c>
      <c r="BS81" s="47">
        <v>-13</v>
      </c>
      <c r="BT81" s="47">
        <v>-12</v>
      </c>
      <c r="BU81" s="47">
        <v>-3.5</v>
      </c>
      <c r="BV81" s="47">
        <v>105.5</v>
      </c>
      <c r="BW81" s="47">
        <v>76</v>
      </c>
      <c r="BX81" s="47">
        <v>87</v>
      </c>
      <c r="BY81" s="47">
        <v>29.5</v>
      </c>
      <c r="BZ81" s="47">
        <v>-15.5</v>
      </c>
      <c r="CA81" s="47">
        <v>-11</v>
      </c>
      <c r="CB81" s="47">
        <v>-3.5</v>
      </c>
      <c r="CC81" s="34">
        <v>6.8</v>
      </c>
      <c r="CD81" s="34">
        <v>4.2</v>
      </c>
      <c r="CE81" s="58">
        <v>25</v>
      </c>
      <c r="CF81" s="47">
        <v>24.5</v>
      </c>
      <c r="CG81" s="47"/>
      <c r="CH81" s="47"/>
      <c r="CI81" s="47">
        <v>139.5</v>
      </c>
      <c r="CJ81" s="56">
        <v>78</v>
      </c>
      <c r="CK81" s="47">
        <v>83</v>
      </c>
      <c r="CL81" s="47">
        <v>135.5</v>
      </c>
      <c r="CM81" s="44">
        <v>10.7</v>
      </c>
      <c r="CN81" s="44">
        <v>6.7</v>
      </c>
      <c r="CO81" s="44">
        <v>103</v>
      </c>
    </row>
    <row r="82" spans="1:93" x14ac:dyDescent="0.25">
      <c r="A82" s="13" t="s">
        <v>212</v>
      </c>
      <c r="B82" s="13">
        <v>0</v>
      </c>
      <c r="C82" s="30"/>
      <c r="D82" s="31">
        <v>14.2</v>
      </c>
      <c r="E82" s="31">
        <v>158.80000000000001</v>
      </c>
      <c r="F82" s="31">
        <v>52.3</v>
      </c>
      <c r="G82" s="31">
        <f t="shared" si="18"/>
        <v>20.739615123501824</v>
      </c>
      <c r="H82" s="32">
        <v>0</v>
      </c>
      <c r="I82" s="31">
        <v>70</v>
      </c>
      <c r="J82" s="32">
        <v>0</v>
      </c>
      <c r="M82" s="33">
        <f t="shared" si="20"/>
        <v>0.44080604534005036</v>
      </c>
      <c r="N82" s="32">
        <v>0</v>
      </c>
      <c r="O82" s="31">
        <v>9</v>
      </c>
      <c r="P82" s="13">
        <v>3</v>
      </c>
      <c r="Q82" s="13">
        <v>3</v>
      </c>
      <c r="R82" s="13">
        <v>114</v>
      </c>
      <c r="S82" s="13">
        <v>55</v>
      </c>
      <c r="T82" s="13">
        <v>75</v>
      </c>
      <c r="U82" s="13">
        <v>59</v>
      </c>
      <c r="V82" s="13">
        <v>0</v>
      </c>
      <c r="W82" s="13">
        <v>0</v>
      </c>
      <c r="X82" s="13">
        <v>120</v>
      </c>
      <c r="Y82" s="13">
        <v>55</v>
      </c>
      <c r="Z82" s="32">
        <f t="shared" si="21"/>
        <v>76.644999999999996</v>
      </c>
      <c r="AA82" s="13">
        <v>65</v>
      </c>
      <c r="AB82" s="13">
        <v>110</v>
      </c>
      <c r="AC82" s="13">
        <v>73</v>
      </c>
      <c r="AD82" s="13">
        <v>85</v>
      </c>
      <c r="AE82" s="13">
        <v>37</v>
      </c>
      <c r="AF82" s="13">
        <v>10</v>
      </c>
      <c r="AG82" s="49">
        <v>83</v>
      </c>
      <c r="AH82" s="49">
        <v>46.8</v>
      </c>
      <c r="AI82" s="31">
        <f t="shared" si="22"/>
        <v>48.920900000000003</v>
      </c>
      <c r="AJ82" s="13">
        <v>34.185000000000002</v>
      </c>
      <c r="AK82" s="33">
        <f t="shared" si="23"/>
        <v>5.6975000000000007</v>
      </c>
      <c r="AL82" s="13">
        <v>3.6</v>
      </c>
      <c r="AM82" s="13">
        <v>0</v>
      </c>
      <c r="AN82" s="34">
        <v>0</v>
      </c>
      <c r="AO82" s="33">
        <f t="shared" si="24"/>
        <v>0.91160000000000008</v>
      </c>
      <c r="AP82" s="13">
        <v>3.77</v>
      </c>
      <c r="AQ82" s="13">
        <v>0.41</v>
      </c>
      <c r="AR82" s="34">
        <v>0</v>
      </c>
      <c r="AS82" s="1">
        <v>1.64</v>
      </c>
      <c r="AT82" s="1">
        <v>0</v>
      </c>
      <c r="AU82" s="33">
        <v>1.9436363636363636</v>
      </c>
      <c r="AV82" s="13">
        <v>0.1</v>
      </c>
      <c r="AW82" s="31">
        <f>AV82*10</f>
        <v>1</v>
      </c>
      <c r="AX82" s="32">
        <v>1</v>
      </c>
      <c r="AY82" s="32">
        <v>141.97</v>
      </c>
      <c r="AZ82" s="31">
        <v>4.53</v>
      </c>
      <c r="BA82" s="32">
        <v>72.489999999999995</v>
      </c>
      <c r="BB82" s="31">
        <v>5.85</v>
      </c>
      <c r="BC82" s="32">
        <v>70.69</v>
      </c>
      <c r="BD82" s="32">
        <v>45.48</v>
      </c>
      <c r="BE82" s="32">
        <v>297.52</v>
      </c>
      <c r="BF82" s="32">
        <v>19.12</v>
      </c>
      <c r="BG82" s="32">
        <v>17.760000000000002</v>
      </c>
      <c r="BH82" s="32"/>
      <c r="BI82" s="32"/>
      <c r="BJ82" s="32"/>
      <c r="BK82" s="32"/>
      <c r="BL82" s="32"/>
      <c r="BM82" s="32"/>
      <c r="BN82" s="32"/>
      <c r="BO82" s="32">
        <v>91.5</v>
      </c>
      <c r="BP82" s="32">
        <v>55</v>
      </c>
      <c r="BQ82" s="32">
        <v>66</v>
      </c>
      <c r="BR82" s="32">
        <v>36.5</v>
      </c>
      <c r="BS82" s="32">
        <v>-19.5</v>
      </c>
      <c r="BT82" s="32">
        <v>-22.5</v>
      </c>
      <c r="BU82" s="32">
        <v>-7.5</v>
      </c>
      <c r="BV82" s="32">
        <v>104</v>
      </c>
      <c r="BW82" s="32">
        <v>55</v>
      </c>
      <c r="BX82" s="32">
        <v>74</v>
      </c>
      <c r="BY82" s="32">
        <v>49</v>
      </c>
      <c r="BZ82" s="32">
        <v>-2.5</v>
      </c>
      <c r="CA82" s="32">
        <v>-6</v>
      </c>
      <c r="CB82" s="32">
        <v>-1</v>
      </c>
      <c r="CC82" s="13">
        <v>5.3</v>
      </c>
      <c r="CD82" s="13">
        <v>4.5999999999999996</v>
      </c>
      <c r="CE82" s="58"/>
      <c r="CF82" s="32">
        <v>40</v>
      </c>
      <c r="CG82" s="32"/>
      <c r="CH82" s="32"/>
      <c r="CI82" s="32">
        <v>120.5</v>
      </c>
      <c r="CJ82" s="56"/>
      <c r="CK82" s="32">
        <v>68.5</v>
      </c>
      <c r="CL82" s="32">
        <v>135</v>
      </c>
      <c r="CM82" s="44">
        <v>5.3</v>
      </c>
      <c r="CN82" s="44">
        <v>3.5</v>
      </c>
      <c r="CO82" s="44">
        <v>66</v>
      </c>
    </row>
    <row r="83" spans="1:93" x14ac:dyDescent="0.25">
      <c r="A83" s="13" t="s">
        <v>213</v>
      </c>
      <c r="B83" s="13">
        <v>0</v>
      </c>
      <c r="C83" s="30"/>
      <c r="D83" s="31">
        <v>14.2</v>
      </c>
      <c r="E83" s="31">
        <v>156.6</v>
      </c>
      <c r="F83" s="31">
        <v>40.4</v>
      </c>
      <c r="G83" s="31">
        <f t="shared" si="18"/>
        <v>16.473954026250677</v>
      </c>
      <c r="H83" s="32">
        <v>0</v>
      </c>
      <c r="I83" s="31">
        <v>63</v>
      </c>
      <c r="J83" s="32">
        <v>0</v>
      </c>
      <c r="M83" s="33">
        <f t="shared" si="20"/>
        <v>0.40229885057471265</v>
      </c>
      <c r="N83" s="32">
        <v>0</v>
      </c>
      <c r="O83" s="31">
        <v>9</v>
      </c>
      <c r="P83" s="13">
        <v>3</v>
      </c>
      <c r="Q83" s="13">
        <v>3</v>
      </c>
      <c r="R83" s="13">
        <v>109</v>
      </c>
      <c r="S83" s="13">
        <v>62</v>
      </c>
      <c r="T83" s="13">
        <v>78</v>
      </c>
      <c r="U83" s="13">
        <v>47</v>
      </c>
      <c r="V83" s="13">
        <v>0</v>
      </c>
      <c r="W83" s="13">
        <v>0</v>
      </c>
      <c r="X83" s="13">
        <v>121</v>
      </c>
      <c r="Y83" s="13">
        <v>78</v>
      </c>
      <c r="Z83" s="32">
        <f t="shared" si="21"/>
        <v>92.319000000000003</v>
      </c>
      <c r="AA83" s="13">
        <v>43</v>
      </c>
      <c r="AB83" s="13">
        <v>109</v>
      </c>
      <c r="AC83" s="13">
        <v>78</v>
      </c>
      <c r="AD83" s="13">
        <v>88</v>
      </c>
      <c r="AE83" s="13">
        <v>31</v>
      </c>
      <c r="AF83" s="13">
        <v>10</v>
      </c>
      <c r="AG83" s="49">
        <v>83</v>
      </c>
      <c r="AH83" s="49">
        <v>46.8</v>
      </c>
      <c r="AI83" s="31">
        <f t="shared" si="22"/>
        <v>51.265200000000007</v>
      </c>
      <c r="AJ83" s="13">
        <v>29.318999999999999</v>
      </c>
      <c r="AK83" s="33">
        <f t="shared" si="23"/>
        <v>4.8864999999999998</v>
      </c>
      <c r="AL83" s="13">
        <v>4.9000000000000004</v>
      </c>
      <c r="AM83" s="13">
        <v>0</v>
      </c>
      <c r="AN83" s="34">
        <v>0</v>
      </c>
      <c r="AO83" s="33">
        <f t="shared" si="24"/>
        <v>1.0641711111111112</v>
      </c>
      <c r="AP83" s="13">
        <v>5.21</v>
      </c>
      <c r="AQ83" s="13">
        <v>0.68</v>
      </c>
      <c r="AR83" s="34">
        <v>0</v>
      </c>
      <c r="AS83" s="1">
        <v>2.27</v>
      </c>
      <c r="AT83" s="1">
        <v>0</v>
      </c>
      <c r="AU83" s="33">
        <v>2.6309090909090909</v>
      </c>
      <c r="AV83" s="13" t="s">
        <v>62</v>
      </c>
      <c r="AW83" s="13" t="s">
        <v>62</v>
      </c>
      <c r="AX83" s="32">
        <v>0</v>
      </c>
      <c r="AY83" s="32">
        <v>141.27000000000001</v>
      </c>
      <c r="AZ83" s="31">
        <v>4.71</v>
      </c>
      <c r="BA83" s="32">
        <v>59.15</v>
      </c>
      <c r="BB83" s="31">
        <v>3.16</v>
      </c>
      <c r="BC83" s="32">
        <v>78.459999999999994</v>
      </c>
      <c r="BD83" s="32">
        <v>49.87</v>
      </c>
      <c r="BE83" s="32">
        <v>291.14</v>
      </c>
      <c r="BF83" s="32">
        <v>10.29</v>
      </c>
      <c r="BG83" s="32">
        <v>19.32</v>
      </c>
      <c r="BH83" s="32"/>
      <c r="BI83" s="32"/>
      <c r="BJ83" s="32"/>
      <c r="BK83" s="32"/>
      <c r="BL83" s="32"/>
      <c r="BM83" s="32"/>
      <c r="BN83" s="32"/>
      <c r="BO83" s="32">
        <v>103</v>
      </c>
      <c r="BP83" s="32">
        <v>79.5</v>
      </c>
      <c r="BQ83" s="32">
        <v>91.5</v>
      </c>
      <c r="BR83" s="32">
        <v>23.5</v>
      </c>
      <c r="BS83" s="32">
        <v>-3</v>
      </c>
      <c r="BT83" s="32">
        <v>-1.5</v>
      </c>
      <c r="BU83" s="32">
        <v>-0.5</v>
      </c>
      <c r="BV83" s="32">
        <v>108</v>
      </c>
      <c r="BW83" s="32">
        <v>79.5</v>
      </c>
      <c r="BX83" s="32">
        <v>91</v>
      </c>
      <c r="BY83" s="32">
        <v>28.5</v>
      </c>
      <c r="BZ83" s="32">
        <v>-12.5</v>
      </c>
      <c r="CA83" s="32">
        <v>-10.5</v>
      </c>
      <c r="CB83" s="32">
        <v>-3</v>
      </c>
      <c r="CC83" s="13">
        <v>5.9</v>
      </c>
      <c r="CD83" s="13">
        <v>4.7</v>
      </c>
      <c r="CE83" s="58">
        <v>24</v>
      </c>
      <c r="CF83" s="32">
        <v>23.5</v>
      </c>
      <c r="CG83" s="32"/>
      <c r="CH83" s="32"/>
      <c r="CI83" s="32">
        <v>140</v>
      </c>
      <c r="CJ83" s="56">
        <v>79</v>
      </c>
      <c r="CK83" s="32">
        <v>80</v>
      </c>
      <c r="CL83" s="32">
        <v>147</v>
      </c>
      <c r="CM83" s="44">
        <v>6</v>
      </c>
      <c r="CN83" s="44">
        <v>4.5</v>
      </c>
      <c r="CO83" s="44">
        <v>54</v>
      </c>
    </row>
    <row r="84" spans="1:93" x14ac:dyDescent="0.25">
      <c r="A84" s="13" t="s">
        <v>214</v>
      </c>
      <c r="B84" s="13">
        <v>0</v>
      </c>
      <c r="C84" s="30"/>
      <c r="D84" s="31">
        <v>14.2</v>
      </c>
      <c r="E84" s="31">
        <v>167.7</v>
      </c>
      <c r="F84" s="31">
        <v>68.599999999999994</v>
      </c>
      <c r="G84" s="31">
        <f t="shared" si="18"/>
        <v>24.39259418083731</v>
      </c>
      <c r="H84" s="32">
        <v>1</v>
      </c>
      <c r="I84" s="31">
        <v>86</v>
      </c>
      <c r="J84" s="32">
        <v>2</v>
      </c>
      <c r="M84" s="33">
        <f t="shared" si="20"/>
        <v>0.51282051282051289</v>
      </c>
      <c r="N84" s="32">
        <v>1</v>
      </c>
      <c r="O84" s="31">
        <v>15</v>
      </c>
      <c r="P84" s="13">
        <v>4</v>
      </c>
      <c r="Q84" s="13">
        <v>4</v>
      </c>
      <c r="R84" s="13">
        <v>116</v>
      </c>
      <c r="S84" s="13">
        <v>86</v>
      </c>
      <c r="T84" s="13">
        <v>96</v>
      </c>
      <c r="U84" s="13">
        <v>30</v>
      </c>
      <c r="V84" s="13">
        <v>0</v>
      </c>
      <c r="W84" s="13">
        <v>2</v>
      </c>
      <c r="X84" s="13">
        <v>106</v>
      </c>
      <c r="Y84" s="13">
        <v>62</v>
      </c>
      <c r="Z84" s="32">
        <f t="shared" si="21"/>
        <v>76.652000000000001</v>
      </c>
      <c r="AA84" s="13">
        <v>44</v>
      </c>
      <c r="AB84" s="13">
        <v>108</v>
      </c>
      <c r="AC84" s="13">
        <v>83</v>
      </c>
      <c r="AD84" s="13">
        <v>91</v>
      </c>
      <c r="AE84" s="13">
        <v>25</v>
      </c>
      <c r="AF84" s="13">
        <v>8.3000000000000007</v>
      </c>
      <c r="AG84" s="49">
        <v>64</v>
      </c>
      <c r="AH84" s="49">
        <v>41.1</v>
      </c>
      <c r="AI84" s="31">
        <f t="shared" si="22"/>
        <v>43.011800000000008</v>
      </c>
      <c r="AJ84" s="13">
        <v>57.12</v>
      </c>
      <c r="AK84" s="33">
        <f t="shared" si="23"/>
        <v>9.52</v>
      </c>
      <c r="AL84" s="13">
        <v>4.5999999999999996</v>
      </c>
      <c r="AM84" s="13">
        <v>0</v>
      </c>
      <c r="AN84" s="34">
        <v>0</v>
      </c>
      <c r="AO84" s="33">
        <f t="shared" si="24"/>
        <v>1.9463111111111109</v>
      </c>
      <c r="AP84" s="13">
        <v>4.96</v>
      </c>
      <c r="AQ84" s="13">
        <v>1.26</v>
      </c>
      <c r="AR84" s="34">
        <v>1</v>
      </c>
      <c r="AS84" s="1">
        <v>1.42</v>
      </c>
      <c r="AT84" s="1">
        <v>0</v>
      </c>
      <c r="AU84" s="33">
        <v>2.9672727272727273</v>
      </c>
      <c r="AV84" s="13">
        <v>0.6</v>
      </c>
      <c r="AW84" s="31">
        <f>AV84*10</f>
        <v>6</v>
      </c>
      <c r="AX84" s="32">
        <v>2</v>
      </c>
      <c r="AY84" s="32">
        <v>140.22999999999999</v>
      </c>
      <c r="AZ84" s="31">
        <v>4.6900000000000004</v>
      </c>
      <c r="BA84" s="32">
        <v>67.73</v>
      </c>
      <c r="BB84" s="31">
        <v>5.45</v>
      </c>
      <c r="BC84" s="32">
        <v>72.61</v>
      </c>
      <c r="BD84" s="32">
        <v>47</v>
      </c>
      <c r="BE84" s="32">
        <v>287.88</v>
      </c>
      <c r="BF84" s="32">
        <v>24.07</v>
      </c>
      <c r="BG84" s="32">
        <v>9.84</v>
      </c>
      <c r="BH84" s="32"/>
      <c r="BI84" s="32"/>
      <c r="BJ84" s="32"/>
      <c r="BK84" s="32"/>
      <c r="BL84" s="32"/>
      <c r="BM84" s="32"/>
      <c r="BN84" s="32"/>
      <c r="BO84" s="32">
        <v>90.5</v>
      </c>
      <c r="BP84" s="32">
        <v>62.5</v>
      </c>
      <c r="BQ84" s="32">
        <v>75</v>
      </c>
      <c r="BR84" s="32">
        <v>28</v>
      </c>
      <c r="BS84" s="32">
        <v>5</v>
      </c>
      <c r="BT84" s="32">
        <v>3.5</v>
      </c>
      <c r="BU84" s="32">
        <v>1.5</v>
      </c>
      <c r="BV84" s="32">
        <v>99.5</v>
      </c>
      <c r="BW84" s="32">
        <v>62.5</v>
      </c>
      <c r="BX84" s="32">
        <v>76</v>
      </c>
      <c r="BY84" s="32">
        <v>37</v>
      </c>
      <c r="BZ84" s="32">
        <v>-9.5</v>
      </c>
      <c r="CA84" s="32">
        <v>-9.5</v>
      </c>
      <c r="CB84" s="32">
        <v>-3</v>
      </c>
      <c r="CC84" s="13">
        <v>6.8</v>
      </c>
      <c r="CD84" s="13">
        <v>4.5999999999999996</v>
      </c>
      <c r="CE84" s="58"/>
      <c r="CF84" s="32">
        <v>30.5</v>
      </c>
      <c r="CG84" s="32"/>
      <c r="CH84" s="32"/>
      <c r="CI84" s="32">
        <v>158.5</v>
      </c>
      <c r="CJ84" s="56">
        <v>72</v>
      </c>
      <c r="CK84" s="32">
        <v>74.5</v>
      </c>
      <c r="CL84" s="32">
        <v>123</v>
      </c>
      <c r="CM84" s="44">
        <v>9.6</v>
      </c>
      <c r="CN84" s="44">
        <v>5.4</v>
      </c>
      <c r="CO84" s="44">
        <v>103</v>
      </c>
    </row>
    <row r="85" spans="1:93" x14ac:dyDescent="0.25">
      <c r="A85" s="13" t="s">
        <v>215</v>
      </c>
      <c r="B85" s="13">
        <v>0</v>
      </c>
      <c r="C85" s="30"/>
      <c r="D85" s="31">
        <v>14.3</v>
      </c>
      <c r="E85" s="31">
        <v>166.7</v>
      </c>
      <c r="F85" s="31">
        <v>53.1</v>
      </c>
      <c r="G85" s="31">
        <f t="shared" si="18"/>
        <v>19.108355893308445</v>
      </c>
      <c r="H85" s="32">
        <v>0</v>
      </c>
      <c r="I85" s="31">
        <v>70.5</v>
      </c>
      <c r="J85" s="32">
        <v>0</v>
      </c>
      <c r="M85" s="33">
        <f t="shared" si="20"/>
        <v>0.42291541691661672</v>
      </c>
      <c r="N85" s="32">
        <v>0</v>
      </c>
      <c r="O85" s="31">
        <v>12</v>
      </c>
      <c r="P85" s="13">
        <v>0</v>
      </c>
      <c r="Q85" s="13">
        <v>4</v>
      </c>
      <c r="R85" s="13">
        <v>114</v>
      </c>
      <c r="S85" s="13">
        <v>65</v>
      </c>
      <c r="T85" s="13">
        <v>81</v>
      </c>
      <c r="U85" s="13">
        <v>49</v>
      </c>
      <c r="V85" s="13">
        <v>0</v>
      </c>
      <c r="W85" s="13">
        <v>0</v>
      </c>
      <c r="X85" s="13">
        <v>111</v>
      </c>
      <c r="Y85" s="13">
        <v>59</v>
      </c>
      <c r="Z85" s="32">
        <f t="shared" si="21"/>
        <v>76.316000000000003</v>
      </c>
      <c r="AA85" s="13">
        <v>52</v>
      </c>
      <c r="AB85" s="13">
        <v>104</v>
      </c>
      <c r="AC85" s="13">
        <v>69</v>
      </c>
      <c r="AD85" s="13">
        <v>81</v>
      </c>
      <c r="AE85" s="13">
        <v>35</v>
      </c>
      <c r="AF85" s="13">
        <v>11</v>
      </c>
      <c r="AG85" s="13">
        <v>94</v>
      </c>
      <c r="AH85" s="49">
        <v>50.2</v>
      </c>
      <c r="AI85" s="31">
        <f t="shared" si="22"/>
        <v>50.325299999999999</v>
      </c>
      <c r="AJ85" s="13" t="s">
        <v>55</v>
      </c>
      <c r="AK85" s="33"/>
      <c r="AL85" s="13">
        <v>4.4000000000000004</v>
      </c>
      <c r="AM85" s="13">
        <v>0</v>
      </c>
      <c r="AN85" s="34">
        <v>0</v>
      </c>
      <c r="AO85" s="33">
        <f t="shared" si="24"/>
        <v>0</v>
      </c>
      <c r="AP85" s="13">
        <v>3.16</v>
      </c>
      <c r="AQ85" s="13">
        <v>0.47</v>
      </c>
      <c r="AR85" s="34">
        <v>0</v>
      </c>
      <c r="AS85" s="1">
        <v>1.36</v>
      </c>
      <c r="AT85" s="1">
        <v>0</v>
      </c>
      <c r="AU85" s="33">
        <v>1.5863636363636364</v>
      </c>
      <c r="AV85" s="13">
        <v>0.3</v>
      </c>
      <c r="AW85" s="31">
        <f>AV85*10</f>
        <v>3</v>
      </c>
      <c r="AX85" s="32">
        <v>1</v>
      </c>
      <c r="AY85" s="32">
        <v>141.47999999999999</v>
      </c>
      <c r="AZ85" s="31">
        <v>5.08</v>
      </c>
      <c r="BA85" s="32">
        <v>60.67</v>
      </c>
      <c r="BB85" s="31">
        <v>2.98</v>
      </c>
      <c r="BC85" s="32">
        <v>72.650000000000006</v>
      </c>
      <c r="BD85" s="32">
        <v>43.47</v>
      </c>
      <c r="BE85" s="32">
        <v>305.85000000000002</v>
      </c>
      <c r="BF85" s="32">
        <v>22.43</v>
      </c>
      <c r="BG85" s="32">
        <v>12.19</v>
      </c>
      <c r="BH85" s="32"/>
      <c r="BI85" s="32"/>
      <c r="BJ85" s="32"/>
      <c r="BK85" s="32"/>
      <c r="BL85" s="32"/>
      <c r="BM85" s="32"/>
      <c r="BN85" s="32"/>
      <c r="BO85" s="32">
        <v>89</v>
      </c>
      <c r="BP85" s="32">
        <v>60</v>
      </c>
      <c r="BQ85" s="32">
        <v>74</v>
      </c>
      <c r="BR85" s="32">
        <v>29</v>
      </c>
      <c r="BS85" s="32">
        <v>-2</v>
      </c>
      <c r="BT85" s="32">
        <v>-1.5</v>
      </c>
      <c r="BU85" s="32">
        <v>-0.5</v>
      </c>
      <c r="BV85" s="32">
        <v>95</v>
      </c>
      <c r="BW85" s="32">
        <v>60</v>
      </c>
      <c r="BX85" s="32">
        <v>72</v>
      </c>
      <c r="BY85" s="32">
        <v>35</v>
      </c>
      <c r="BZ85" s="32">
        <v>-5.5</v>
      </c>
      <c r="CA85" s="32">
        <v>-8</v>
      </c>
      <c r="CB85" s="32">
        <v>-2</v>
      </c>
      <c r="CC85" s="13">
        <v>7.2</v>
      </c>
      <c r="CD85" s="13">
        <v>3.8</v>
      </c>
      <c r="CE85" s="58">
        <v>29</v>
      </c>
      <c r="CF85" s="32">
        <v>28.5</v>
      </c>
      <c r="CG85" s="32"/>
      <c r="CH85" s="32"/>
      <c r="CI85" s="32">
        <v>138.5</v>
      </c>
      <c r="CJ85" s="56">
        <v>76</v>
      </c>
      <c r="CK85" s="32">
        <v>70.5</v>
      </c>
      <c r="CL85" s="32">
        <v>117.5</v>
      </c>
      <c r="CM85" s="44">
        <v>8.6</v>
      </c>
      <c r="CN85" s="44">
        <v>5.4</v>
      </c>
      <c r="CO85" s="44">
        <v>106</v>
      </c>
    </row>
    <row r="86" spans="1:93" x14ac:dyDescent="0.25">
      <c r="A86" s="13" t="s">
        <v>216</v>
      </c>
      <c r="B86" s="13">
        <v>0</v>
      </c>
      <c r="C86" s="30"/>
      <c r="D86" s="31">
        <v>14.3</v>
      </c>
      <c r="E86" s="31">
        <v>174.2</v>
      </c>
      <c r="F86" s="31">
        <v>53.8</v>
      </c>
      <c r="G86" s="31">
        <f t="shared" si="18"/>
        <v>17.729070798968152</v>
      </c>
      <c r="H86" s="32">
        <v>0</v>
      </c>
      <c r="I86" s="31">
        <v>74</v>
      </c>
      <c r="J86" s="32">
        <v>1</v>
      </c>
      <c r="M86" s="33">
        <f t="shared" si="20"/>
        <v>0.42479908151549944</v>
      </c>
      <c r="N86" s="32">
        <v>0</v>
      </c>
      <c r="O86" s="31">
        <v>9</v>
      </c>
      <c r="P86" s="13">
        <v>5</v>
      </c>
      <c r="Q86" s="13">
        <v>5</v>
      </c>
      <c r="R86" s="13">
        <v>116</v>
      </c>
      <c r="S86" s="13">
        <v>77</v>
      </c>
      <c r="T86" s="13">
        <v>90</v>
      </c>
      <c r="U86" s="13">
        <v>39</v>
      </c>
      <c r="V86" s="13">
        <v>0</v>
      </c>
      <c r="W86" s="13">
        <v>2</v>
      </c>
      <c r="X86" s="13">
        <v>112</v>
      </c>
      <c r="Y86" s="13">
        <v>70</v>
      </c>
      <c r="Z86" s="32">
        <f t="shared" si="21"/>
        <v>83.986000000000004</v>
      </c>
      <c r="AA86" s="13">
        <v>42</v>
      </c>
      <c r="AB86" s="13">
        <v>117</v>
      </c>
      <c r="AC86" s="13">
        <v>83</v>
      </c>
      <c r="AD86" s="13">
        <v>94</v>
      </c>
      <c r="AE86" s="13">
        <v>34</v>
      </c>
      <c r="AF86" s="13">
        <v>10</v>
      </c>
      <c r="AG86" s="13">
        <v>83</v>
      </c>
      <c r="AH86" s="49">
        <v>46.8</v>
      </c>
      <c r="AI86" s="31">
        <f t="shared" si="22"/>
        <v>48.625400000000006</v>
      </c>
      <c r="AJ86" s="13">
        <v>22.291</v>
      </c>
      <c r="AK86" s="33">
        <f t="shared" si="23"/>
        <v>3.7151666666666667</v>
      </c>
      <c r="AL86" s="13">
        <v>4.5999999999999996</v>
      </c>
      <c r="AM86" s="13">
        <v>0</v>
      </c>
      <c r="AN86" s="34">
        <v>0</v>
      </c>
      <c r="AO86" s="33">
        <f t="shared" si="24"/>
        <v>0.7595451851851851</v>
      </c>
      <c r="AP86" s="13">
        <v>3.72</v>
      </c>
      <c r="AQ86" s="13">
        <v>0.61</v>
      </c>
      <c r="AR86" s="34">
        <v>0</v>
      </c>
      <c r="AS86" s="1">
        <v>1.65</v>
      </c>
      <c r="AT86" s="1">
        <v>0</v>
      </c>
      <c r="AU86" s="33">
        <v>1.7927272727272729</v>
      </c>
      <c r="AV86" s="8">
        <v>6.9</v>
      </c>
      <c r="AW86" s="31">
        <f>AV86*10</f>
        <v>69</v>
      </c>
      <c r="AX86" s="32">
        <v>2</v>
      </c>
      <c r="AY86" s="32">
        <v>143</v>
      </c>
      <c r="AZ86" s="31">
        <v>4.71</v>
      </c>
      <c r="BA86" s="32">
        <v>62.77</v>
      </c>
      <c r="BB86" s="31">
        <v>2.8</v>
      </c>
      <c r="BC86" s="32">
        <v>78.78</v>
      </c>
      <c r="BD86" s="32">
        <v>43.72</v>
      </c>
      <c r="BE86" s="32">
        <v>282.55</v>
      </c>
      <c r="BF86" s="32">
        <v>20.239999999999998</v>
      </c>
      <c r="BG86" s="32">
        <v>11.12</v>
      </c>
      <c r="BH86" s="32"/>
      <c r="BI86" s="32"/>
      <c r="BJ86" s="32"/>
      <c r="BK86" s="32"/>
      <c r="BL86" s="32"/>
      <c r="BM86" s="32"/>
      <c r="BN86" s="32"/>
      <c r="BO86" s="32">
        <v>98</v>
      </c>
      <c r="BP86" s="32">
        <v>72</v>
      </c>
      <c r="BQ86" s="32">
        <v>85.5</v>
      </c>
      <c r="BR86" s="32">
        <v>26</v>
      </c>
      <c r="BS86" s="32">
        <v>10</v>
      </c>
      <c r="BT86" s="32">
        <v>11</v>
      </c>
      <c r="BU86" s="32">
        <v>3</v>
      </c>
      <c r="BV86" s="32">
        <v>104.5</v>
      </c>
      <c r="BW86" s="32">
        <v>71.5</v>
      </c>
      <c r="BX86" s="32">
        <v>85</v>
      </c>
      <c r="BY86" s="32">
        <v>33</v>
      </c>
      <c r="BZ86" s="32">
        <v>-14.5</v>
      </c>
      <c r="CA86" s="32">
        <v>-10.5</v>
      </c>
      <c r="CB86" s="32">
        <v>-3.5</v>
      </c>
      <c r="CC86" s="13">
        <v>6</v>
      </c>
      <c r="CD86" s="13">
        <v>4.9000000000000004</v>
      </c>
      <c r="CE86" s="58">
        <v>24</v>
      </c>
      <c r="CF86" s="32">
        <v>26.5</v>
      </c>
      <c r="CG86" s="32"/>
      <c r="CH86" s="32"/>
      <c r="CI86" s="32">
        <v>170</v>
      </c>
      <c r="CJ86" s="56">
        <v>77</v>
      </c>
      <c r="CK86" s="32">
        <v>82.5</v>
      </c>
      <c r="CL86" s="32">
        <v>134</v>
      </c>
      <c r="CM86" s="44">
        <v>7.6</v>
      </c>
      <c r="CN86" s="44">
        <v>4.5999999999999996</v>
      </c>
      <c r="CO86" s="44">
        <v>72</v>
      </c>
    </row>
    <row r="87" spans="1:93" x14ac:dyDescent="0.25">
      <c r="A87" s="13" t="s">
        <v>217</v>
      </c>
      <c r="B87" s="13">
        <v>0</v>
      </c>
      <c r="C87" s="30"/>
      <c r="D87" s="31">
        <v>14.7</v>
      </c>
      <c r="E87" s="31">
        <v>150</v>
      </c>
      <c r="F87" s="31">
        <v>40</v>
      </c>
      <c r="G87" s="31">
        <f t="shared" si="18"/>
        <v>17.777777777777779</v>
      </c>
      <c r="H87" s="32">
        <v>0</v>
      </c>
      <c r="I87" s="31">
        <v>61</v>
      </c>
      <c r="J87" s="32">
        <v>0</v>
      </c>
      <c r="M87" s="33">
        <f t="shared" si="20"/>
        <v>0.40666666666666668</v>
      </c>
      <c r="N87" s="32">
        <v>0</v>
      </c>
      <c r="O87" s="31">
        <v>11</v>
      </c>
      <c r="P87" s="13">
        <v>3</v>
      </c>
      <c r="Q87" s="13">
        <v>4</v>
      </c>
      <c r="R87" s="13">
        <v>123</v>
      </c>
      <c r="S87" s="13">
        <v>67</v>
      </c>
      <c r="T87" s="13">
        <v>86</v>
      </c>
      <c r="U87" s="13">
        <v>56</v>
      </c>
      <c r="V87" s="13">
        <v>0</v>
      </c>
      <c r="W87" s="13">
        <v>0</v>
      </c>
      <c r="X87" s="13">
        <v>105</v>
      </c>
      <c r="Y87" s="13">
        <v>60</v>
      </c>
      <c r="Z87" s="32">
        <f t="shared" si="21"/>
        <v>74.984999999999999</v>
      </c>
      <c r="AA87" s="13">
        <v>45</v>
      </c>
      <c r="AB87" s="13">
        <v>109</v>
      </c>
      <c r="AC87" s="13">
        <v>67</v>
      </c>
      <c r="AD87" s="13">
        <v>81</v>
      </c>
      <c r="AE87" s="13">
        <v>42</v>
      </c>
      <c r="AF87" s="13" t="s">
        <v>55</v>
      </c>
      <c r="AI87" s="31"/>
      <c r="AJ87" s="13">
        <v>13.151</v>
      </c>
      <c r="AK87" s="33">
        <f t="shared" si="23"/>
        <v>2.1918333333333333</v>
      </c>
      <c r="AL87" s="13">
        <v>4.4000000000000004</v>
      </c>
      <c r="AM87" s="13">
        <v>0</v>
      </c>
      <c r="AN87" s="34">
        <v>0</v>
      </c>
      <c r="AO87" s="33">
        <f t="shared" si="24"/>
        <v>0.42862518518518522</v>
      </c>
      <c r="AP87" s="13">
        <v>3.78</v>
      </c>
      <c r="AQ87" s="13">
        <v>0.46</v>
      </c>
      <c r="AR87" s="34">
        <v>0</v>
      </c>
      <c r="AS87" s="1">
        <v>2.15</v>
      </c>
      <c r="AT87" s="1">
        <v>0</v>
      </c>
      <c r="AU87" s="33">
        <v>1.4209090909090909</v>
      </c>
      <c r="AV87" s="13" t="s">
        <v>62</v>
      </c>
      <c r="AW87" s="13" t="s">
        <v>62</v>
      </c>
      <c r="AX87" s="32">
        <v>0</v>
      </c>
      <c r="AY87" s="32">
        <v>140.25</v>
      </c>
      <c r="AZ87" s="31">
        <v>4.66</v>
      </c>
      <c r="BA87" s="32">
        <v>59.73</v>
      </c>
      <c r="BB87" s="31">
        <v>4.9000000000000004</v>
      </c>
      <c r="BC87" s="32">
        <v>70.98</v>
      </c>
      <c r="BD87" s="32">
        <v>45.72</v>
      </c>
      <c r="BE87" s="32">
        <v>191.18</v>
      </c>
      <c r="BF87" s="32">
        <v>16.25</v>
      </c>
      <c r="BG87" s="32">
        <v>13.02</v>
      </c>
      <c r="BH87" s="32"/>
      <c r="BI87" s="32"/>
      <c r="BJ87" s="32"/>
      <c r="BK87" s="32"/>
      <c r="BL87" s="32"/>
      <c r="BM87" s="32"/>
      <c r="BN87" s="32"/>
      <c r="BO87" s="32">
        <v>86</v>
      </c>
      <c r="BP87" s="32">
        <v>60</v>
      </c>
      <c r="BQ87" s="32">
        <v>73</v>
      </c>
      <c r="BR87" s="32">
        <v>26</v>
      </c>
      <c r="BS87" s="32">
        <v>0.5</v>
      </c>
      <c r="BT87" s="32">
        <v>-5.5</v>
      </c>
      <c r="BU87" s="32">
        <v>0</v>
      </c>
      <c r="BV87" s="32">
        <v>88.5</v>
      </c>
      <c r="BW87" s="32">
        <v>60</v>
      </c>
      <c r="BX87" s="32">
        <v>73</v>
      </c>
      <c r="BY87" s="32">
        <v>28.5</v>
      </c>
      <c r="BZ87" s="32">
        <v>14.5</v>
      </c>
      <c r="CA87" s="32">
        <v>8</v>
      </c>
      <c r="CB87" s="32">
        <v>4</v>
      </c>
      <c r="CC87" s="13">
        <v>6.1</v>
      </c>
      <c r="CD87" s="13">
        <v>4</v>
      </c>
      <c r="CE87" s="56"/>
      <c r="CF87" s="32">
        <v>23.5</v>
      </c>
      <c r="CG87" s="32"/>
      <c r="CH87" s="32"/>
      <c r="CI87" s="32">
        <v>142</v>
      </c>
      <c r="CJ87" s="56"/>
      <c r="CK87" s="32">
        <v>62.5</v>
      </c>
      <c r="CL87" s="32">
        <v>166.5</v>
      </c>
      <c r="CM87" s="44">
        <v>7.8</v>
      </c>
      <c r="CN87" s="44">
        <v>6</v>
      </c>
      <c r="CO87" s="44">
        <v>73</v>
      </c>
    </row>
    <row r="88" spans="1:93" x14ac:dyDescent="0.25">
      <c r="A88" s="13" t="s">
        <v>218</v>
      </c>
      <c r="B88" s="13">
        <v>0</v>
      </c>
      <c r="C88" s="30"/>
      <c r="D88" s="31">
        <v>14.5</v>
      </c>
      <c r="E88" s="31">
        <v>155.9</v>
      </c>
      <c r="F88" s="31">
        <v>46.4</v>
      </c>
      <c r="G88" s="31">
        <f t="shared" si="18"/>
        <v>19.090871313126904</v>
      </c>
      <c r="H88" s="32">
        <v>0</v>
      </c>
      <c r="I88" s="31">
        <v>66.5</v>
      </c>
      <c r="J88" s="32">
        <v>0</v>
      </c>
      <c r="M88" s="33">
        <f t="shared" si="20"/>
        <v>0.42655548428479795</v>
      </c>
      <c r="N88" s="32">
        <v>0</v>
      </c>
      <c r="O88" s="31">
        <v>10.199999999999999</v>
      </c>
      <c r="P88" s="13">
        <v>4</v>
      </c>
      <c r="Q88" s="13">
        <v>4</v>
      </c>
      <c r="R88" s="13">
        <v>111</v>
      </c>
      <c r="S88" s="13">
        <v>51</v>
      </c>
      <c r="T88" s="13">
        <v>71</v>
      </c>
      <c r="U88" s="13">
        <v>60</v>
      </c>
      <c r="V88" s="13">
        <v>0</v>
      </c>
      <c r="W88" s="13">
        <v>0</v>
      </c>
      <c r="X88" s="13">
        <v>109</v>
      </c>
      <c r="Y88" s="13">
        <v>59</v>
      </c>
      <c r="Z88" s="32">
        <f t="shared" si="21"/>
        <v>75.650000000000006</v>
      </c>
      <c r="AA88" s="13">
        <v>50</v>
      </c>
      <c r="AB88" s="13">
        <v>113</v>
      </c>
      <c r="AC88" s="13">
        <v>66</v>
      </c>
      <c r="AD88" s="13">
        <v>82</v>
      </c>
      <c r="AE88" s="13">
        <v>47</v>
      </c>
      <c r="AF88" s="13">
        <v>9.4</v>
      </c>
      <c r="AG88" s="13">
        <v>76</v>
      </c>
      <c r="AH88" s="13">
        <v>44.5</v>
      </c>
      <c r="AI88" s="31">
        <f t="shared" si="22"/>
        <v>49.089200000000005</v>
      </c>
      <c r="AJ88" s="13">
        <v>110.65900000000001</v>
      </c>
      <c r="AK88" s="33">
        <f t="shared" si="23"/>
        <v>18.443166666666666</v>
      </c>
      <c r="AL88" s="13">
        <v>4.3</v>
      </c>
      <c r="AM88" s="13">
        <v>0</v>
      </c>
      <c r="AN88" s="34">
        <v>0</v>
      </c>
      <c r="AO88" s="33">
        <f t="shared" si="24"/>
        <v>3.5246940740740742</v>
      </c>
      <c r="AP88" s="13">
        <v>4.6399999999999997</v>
      </c>
      <c r="AQ88" s="13">
        <v>0.66</v>
      </c>
      <c r="AR88" s="34">
        <v>0</v>
      </c>
      <c r="AS88" s="1">
        <v>1.61</v>
      </c>
      <c r="AT88" s="1">
        <v>0</v>
      </c>
      <c r="AU88" s="33">
        <v>2.73</v>
      </c>
      <c r="AV88" s="13">
        <v>0.1</v>
      </c>
      <c r="AW88" s="31">
        <f>AV88*10</f>
        <v>1</v>
      </c>
      <c r="AX88" s="32">
        <v>1</v>
      </c>
      <c r="AY88" s="32">
        <v>129.88999999999999</v>
      </c>
      <c r="AZ88" s="31">
        <v>4.3899999999999997</v>
      </c>
      <c r="BA88" s="32">
        <v>45.87</v>
      </c>
      <c r="BB88" s="31">
        <v>3.9</v>
      </c>
      <c r="BC88" s="32">
        <v>67.319999999999993</v>
      </c>
      <c r="BD88" s="32">
        <v>40.06</v>
      </c>
      <c r="BE88" s="32">
        <v>196.9</v>
      </c>
      <c r="BF88" s="32">
        <v>14.68</v>
      </c>
      <c r="BG88" s="32">
        <v>18.38</v>
      </c>
      <c r="BH88" s="32"/>
      <c r="BI88" s="32"/>
      <c r="BJ88" s="32"/>
      <c r="BK88" s="32"/>
      <c r="BL88" s="32"/>
      <c r="BM88" s="32"/>
      <c r="BN88" s="32"/>
      <c r="BO88" s="32">
        <v>88</v>
      </c>
      <c r="BP88" s="32">
        <v>60</v>
      </c>
      <c r="BQ88" s="32">
        <v>73</v>
      </c>
      <c r="BR88" s="32">
        <v>28</v>
      </c>
      <c r="BS88" s="32">
        <v>-13.5</v>
      </c>
      <c r="BT88" s="32">
        <v>-17</v>
      </c>
      <c r="BU88" s="32">
        <v>-4</v>
      </c>
      <c r="BV88" s="32">
        <v>94</v>
      </c>
      <c r="BW88" s="32">
        <v>60</v>
      </c>
      <c r="BX88" s="32">
        <v>74</v>
      </c>
      <c r="BY88" s="32">
        <v>34</v>
      </c>
      <c r="BZ88" s="32">
        <v>-1.5</v>
      </c>
      <c r="CA88" s="32">
        <v>-5</v>
      </c>
      <c r="CB88" s="32">
        <v>0</v>
      </c>
      <c r="CC88" s="13">
        <v>6.5</v>
      </c>
      <c r="CD88" s="13">
        <v>4.2</v>
      </c>
      <c r="CE88" s="58">
        <v>28</v>
      </c>
      <c r="CF88" s="32">
        <v>28</v>
      </c>
      <c r="CG88" s="32"/>
      <c r="CH88" s="32"/>
      <c r="CI88" s="32">
        <v>141.5</v>
      </c>
      <c r="CJ88" s="56">
        <v>68</v>
      </c>
      <c r="CK88" s="32">
        <v>67</v>
      </c>
      <c r="CL88" s="32">
        <v>156.5</v>
      </c>
      <c r="CM88" s="44">
        <v>8.6</v>
      </c>
      <c r="CN88" s="44">
        <v>6</v>
      </c>
      <c r="CO88" s="44">
        <v>93</v>
      </c>
    </row>
    <row r="89" spans="1:93" x14ac:dyDescent="0.25">
      <c r="A89" s="13" t="s">
        <v>219</v>
      </c>
      <c r="B89" s="13">
        <v>0</v>
      </c>
      <c r="C89" s="30"/>
      <c r="D89" s="31">
        <v>14.1</v>
      </c>
      <c r="E89" s="31">
        <v>165</v>
      </c>
      <c r="F89" s="31">
        <v>77.2</v>
      </c>
      <c r="G89" s="31">
        <f t="shared" si="18"/>
        <v>28.356290174471997</v>
      </c>
      <c r="H89" s="32">
        <v>2</v>
      </c>
      <c r="I89" s="31">
        <v>103</v>
      </c>
      <c r="J89" s="32">
        <v>2</v>
      </c>
      <c r="M89" s="33">
        <f t="shared" si="20"/>
        <v>0.62424242424242427</v>
      </c>
      <c r="N89" s="32">
        <v>2</v>
      </c>
      <c r="O89" s="31">
        <v>24</v>
      </c>
      <c r="P89" s="13" t="s">
        <v>55</v>
      </c>
      <c r="Q89" s="13" t="s">
        <v>55</v>
      </c>
      <c r="Z89" s="32"/>
      <c r="AF89" s="13" t="s">
        <v>55</v>
      </c>
      <c r="AI89" s="31"/>
      <c r="AJ89" s="13">
        <v>99.200999999999993</v>
      </c>
      <c r="AK89" s="33">
        <f t="shared" si="23"/>
        <v>16.5335</v>
      </c>
      <c r="AL89" s="13">
        <v>4.9000000000000004</v>
      </c>
      <c r="AM89" s="13">
        <v>0</v>
      </c>
      <c r="AN89" s="34">
        <v>0</v>
      </c>
      <c r="AO89" s="33">
        <f t="shared" si="24"/>
        <v>3.6006288888888891</v>
      </c>
      <c r="AP89" s="13">
        <v>6.66</v>
      </c>
      <c r="AQ89" s="13">
        <v>2.13</v>
      </c>
      <c r="AR89" s="34">
        <v>1</v>
      </c>
      <c r="AS89" s="1">
        <v>1.61</v>
      </c>
      <c r="AT89" s="1">
        <v>0</v>
      </c>
      <c r="AU89" s="33">
        <v>4.081818181818182</v>
      </c>
      <c r="AV89" s="13">
        <v>0.9</v>
      </c>
      <c r="AW89" s="31">
        <f>AV89*10</f>
        <v>9</v>
      </c>
      <c r="AX89" s="32">
        <v>2</v>
      </c>
      <c r="AY89" s="32">
        <v>143.57</v>
      </c>
      <c r="AZ89" s="31">
        <v>5.33</v>
      </c>
      <c r="BA89" s="32">
        <v>62.12</v>
      </c>
      <c r="BB89" s="31">
        <v>5.26</v>
      </c>
      <c r="BC89" s="32">
        <v>84.21</v>
      </c>
      <c r="BD89" s="32">
        <v>49.68</v>
      </c>
      <c r="BE89" s="32">
        <v>242.85</v>
      </c>
      <c r="BF89" s="32">
        <v>21.5</v>
      </c>
      <c r="BG89" s="32">
        <v>13.62</v>
      </c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E89" s="58"/>
      <c r="CF89" s="32"/>
      <c r="CG89" s="32"/>
      <c r="CH89" s="32"/>
      <c r="CI89" s="32"/>
      <c r="CJ89" s="56"/>
      <c r="CK89" s="32"/>
      <c r="CL89" s="32"/>
      <c r="CM89" s="44"/>
      <c r="CN89" s="44"/>
      <c r="CO89" s="44"/>
    </row>
    <row r="90" spans="1:93" x14ac:dyDescent="0.25">
      <c r="A90" s="13" t="s">
        <v>220</v>
      </c>
      <c r="B90" s="13">
        <v>0</v>
      </c>
      <c r="C90" s="30"/>
      <c r="D90" s="31">
        <v>14.5</v>
      </c>
      <c r="E90" s="31">
        <v>160</v>
      </c>
      <c r="F90" s="31">
        <v>44</v>
      </c>
      <c r="G90" s="31">
        <f t="shared" si="18"/>
        <v>17.187499999999996</v>
      </c>
      <c r="H90" s="32">
        <v>0</v>
      </c>
      <c r="I90" s="31">
        <v>64.5</v>
      </c>
      <c r="J90" s="32">
        <v>0</v>
      </c>
      <c r="M90" s="33">
        <f t="shared" si="20"/>
        <v>0.40312500000000001</v>
      </c>
      <c r="N90" s="32">
        <v>0</v>
      </c>
      <c r="O90" s="31">
        <v>13</v>
      </c>
      <c r="P90" s="13">
        <v>3</v>
      </c>
      <c r="Q90" s="13">
        <v>3</v>
      </c>
      <c r="R90" s="13">
        <v>115</v>
      </c>
      <c r="S90" s="13">
        <v>61</v>
      </c>
      <c r="T90" s="13">
        <v>79</v>
      </c>
      <c r="U90" s="13">
        <v>54</v>
      </c>
      <c r="V90" s="13">
        <v>0</v>
      </c>
      <c r="W90" s="13">
        <v>0</v>
      </c>
      <c r="X90" s="13">
        <v>112</v>
      </c>
      <c r="Y90" s="13">
        <v>56</v>
      </c>
      <c r="Z90" s="32">
        <f t="shared" si="21"/>
        <v>74.647999999999996</v>
      </c>
      <c r="AA90" s="13">
        <v>56</v>
      </c>
      <c r="AB90" s="13">
        <v>108</v>
      </c>
      <c r="AC90" s="13">
        <v>65</v>
      </c>
      <c r="AD90" s="13">
        <v>79</v>
      </c>
      <c r="AE90" s="13">
        <v>43</v>
      </c>
      <c r="AF90" s="13">
        <v>12</v>
      </c>
      <c r="AG90" s="13">
        <v>106</v>
      </c>
      <c r="AH90" s="13">
        <v>53.7</v>
      </c>
      <c r="AI90" s="31">
        <f t="shared" si="22"/>
        <v>53.822000000000003</v>
      </c>
      <c r="AJ90" s="13">
        <v>187.69900000000001</v>
      </c>
      <c r="AK90" s="33">
        <f t="shared" si="23"/>
        <v>31.28316666666667</v>
      </c>
      <c r="AL90" s="13">
        <v>4.8</v>
      </c>
      <c r="AM90" s="13">
        <v>0</v>
      </c>
      <c r="AN90" s="34">
        <v>0</v>
      </c>
      <c r="AO90" s="33">
        <f t="shared" si="24"/>
        <v>6.6737422222222218</v>
      </c>
      <c r="AP90" s="13">
        <v>3.83</v>
      </c>
      <c r="AQ90" s="13">
        <v>0.81</v>
      </c>
      <c r="AR90" s="34">
        <v>0</v>
      </c>
      <c r="AS90" s="1">
        <v>1.0900000000000001</v>
      </c>
      <c r="AT90" s="1">
        <v>0</v>
      </c>
      <c r="AU90" s="33">
        <v>2.371818181818182</v>
      </c>
      <c r="AV90" s="13">
        <v>0.2</v>
      </c>
      <c r="AW90" s="31">
        <f>AV90*10</f>
        <v>2</v>
      </c>
      <c r="AX90" s="32">
        <v>1</v>
      </c>
      <c r="AY90" s="32">
        <v>137.6</v>
      </c>
      <c r="AZ90" s="31">
        <v>4.8099999999999996</v>
      </c>
      <c r="BA90" s="32">
        <v>56.51</v>
      </c>
      <c r="BB90" s="31">
        <v>2.91</v>
      </c>
      <c r="BC90" s="32">
        <v>77.17</v>
      </c>
      <c r="BD90" s="32">
        <v>47.09</v>
      </c>
      <c r="BE90" s="32">
        <v>418.09</v>
      </c>
      <c r="BF90" s="32">
        <v>27.11</v>
      </c>
      <c r="BG90" s="32">
        <v>12.85</v>
      </c>
      <c r="BH90" s="32"/>
      <c r="BI90" s="32"/>
      <c r="BJ90" s="32"/>
      <c r="BK90" s="32"/>
      <c r="BL90" s="32"/>
      <c r="BM90" s="32"/>
      <c r="BN90" s="32"/>
      <c r="BO90" s="32">
        <v>89</v>
      </c>
      <c r="BP90" s="32">
        <v>58</v>
      </c>
      <c r="BQ90" s="32">
        <v>70</v>
      </c>
      <c r="BR90" s="32">
        <v>31</v>
      </c>
      <c r="BS90" s="32">
        <v>-8</v>
      </c>
      <c r="BT90" s="32">
        <v>-4</v>
      </c>
      <c r="BU90" s="32">
        <v>-2</v>
      </c>
      <c r="BV90" s="32">
        <v>94.5</v>
      </c>
      <c r="BW90" s="32">
        <v>58</v>
      </c>
      <c r="BX90" s="32">
        <v>74</v>
      </c>
      <c r="BY90" s="32">
        <v>36.5</v>
      </c>
      <c r="BZ90" s="32">
        <v>3</v>
      </c>
      <c r="CA90" s="32">
        <v>-0.5</v>
      </c>
      <c r="CB90" s="32">
        <v>1</v>
      </c>
      <c r="CC90" s="13">
        <v>4.5999999999999996</v>
      </c>
      <c r="CD90" s="13">
        <v>3.5</v>
      </c>
      <c r="CE90" s="58"/>
      <c r="CF90" s="32">
        <v>31</v>
      </c>
      <c r="CG90" s="32"/>
      <c r="CH90" s="32"/>
      <c r="CI90" s="32">
        <v>104</v>
      </c>
      <c r="CJ90" s="56"/>
      <c r="CK90" s="32">
        <v>67.5</v>
      </c>
      <c r="CL90" s="32">
        <v>134</v>
      </c>
      <c r="CM90" s="44">
        <v>6.1</v>
      </c>
      <c r="CN90" s="44">
        <v>43</v>
      </c>
      <c r="CO90" s="44">
        <v>83</v>
      </c>
    </row>
    <row r="91" spans="1:93" x14ac:dyDescent="0.25">
      <c r="A91" s="13" t="s">
        <v>221</v>
      </c>
      <c r="B91" s="13">
        <v>0</v>
      </c>
      <c r="C91" s="30"/>
      <c r="D91" s="31">
        <v>14.4</v>
      </c>
      <c r="E91" s="31">
        <v>152.6</v>
      </c>
      <c r="F91" s="31">
        <v>56.3</v>
      </c>
      <c r="G91" s="31">
        <f t="shared" si="18"/>
        <v>24.176828378013941</v>
      </c>
      <c r="H91" s="32">
        <v>1</v>
      </c>
      <c r="I91" s="31">
        <v>82</v>
      </c>
      <c r="J91" s="32">
        <v>2</v>
      </c>
      <c r="M91" s="33">
        <f t="shared" si="20"/>
        <v>0.53735255570117957</v>
      </c>
      <c r="N91" s="32">
        <v>1</v>
      </c>
      <c r="O91" s="31">
        <v>13</v>
      </c>
      <c r="P91" s="13">
        <v>1</v>
      </c>
      <c r="Q91" s="13">
        <v>2</v>
      </c>
      <c r="R91" s="13">
        <v>117</v>
      </c>
      <c r="S91" s="13">
        <v>71</v>
      </c>
      <c r="T91" s="13">
        <v>86</v>
      </c>
      <c r="U91" s="13">
        <v>46</v>
      </c>
      <c r="V91" s="13">
        <v>0</v>
      </c>
      <c r="W91" s="13">
        <v>1</v>
      </c>
      <c r="X91" s="13">
        <v>110</v>
      </c>
      <c r="Y91" s="13">
        <v>73</v>
      </c>
      <c r="Z91" s="32">
        <f t="shared" si="21"/>
        <v>85.320999999999998</v>
      </c>
      <c r="AA91" s="13">
        <v>37</v>
      </c>
      <c r="AB91" s="13">
        <v>107</v>
      </c>
      <c r="AC91" s="13">
        <v>80</v>
      </c>
      <c r="AD91" s="13">
        <v>89</v>
      </c>
      <c r="AE91" s="13">
        <v>27</v>
      </c>
      <c r="AF91" s="13" t="s">
        <v>55</v>
      </c>
      <c r="AI91" s="31"/>
      <c r="AJ91" s="13">
        <v>87.798000000000002</v>
      </c>
      <c r="AK91" s="33">
        <f t="shared" si="23"/>
        <v>14.633000000000001</v>
      </c>
      <c r="AL91" s="13">
        <v>4.5999999999999996</v>
      </c>
      <c r="AM91" s="13">
        <v>0</v>
      </c>
      <c r="AN91" s="34">
        <v>0</v>
      </c>
      <c r="AO91" s="33">
        <f t="shared" si="24"/>
        <v>2.9916355555555558</v>
      </c>
      <c r="AP91" s="13">
        <v>4.68</v>
      </c>
      <c r="AQ91" s="13">
        <v>1.19</v>
      </c>
      <c r="AR91" s="34">
        <v>1</v>
      </c>
      <c r="AS91" s="1">
        <v>1.53</v>
      </c>
      <c r="AT91" s="1">
        <v>0</v>
      </c>
      <c r="AU91" s="33">
        <v>2.6090909090909085</v>
      </c>
      <c r="AV91" s="37">
        <v>1.2</v>
      </c>
      <c r="AW91" s="31">
        <f>AV91*10</f>
        <v>12</v>
      </c>
      <c r="AX91" s="32">
        <v>2</v>
      </c>
      <c r="AY91" s="32">
        <v>137.66999999999999</v>
      </c>
      <c r="AZ91" s="31">
        <v>4.8</v>
      </c>
      <c r="BA91" s="32">
        <v>74.62</v>
      </c>
      <c r="BB91" s="31">
        <v>5.24</v>
      </c>
      <c r="BC91" s="32">
        <v>79.36</v>
      </c>
      <c r="BD91" s="32">
        <v>46.06</v>
      </c>
      <c r="BE91" s="32">
        <v>204.27</v>
      </c>
      <c r="BF91" s="32">
        <v>19.93</v>
      </c>
      <c r="BG91" s="32">
        <v>10.16</v>
      </c>
      <c r="BH91" s="32"/>
      <c r="BI91" s="32"/>
      <c r="BJ91" s="32"/>
      <c r="BK91" s="32"/>
      <c r="BL91" s="32"/>
      <c r="BM91" s="32"/>
      <c r="BN91" s="32"/>
      <c r="BO91" s="32">
        <v>95</v>
      </c>
      <c r="BP91" s="32">
        <v>74</v>
      </c>
      <c r="BQ91" s="32">
        <v>84.5</v>
      </c>
      <c r="BR91" s="32">
        <v>21</v>
      </c>
      <c r="BS91" s="32">
        <v>0.5</v>
      </c>
      <c r="BT91" s="32">
        <v>2.5</v>
      </c>
      <c r="BU91" s="32">
        <v>0</v>
      </c>
      <c r="BV91" s="32">
        <v>97.5</v>
      </c>
      <c r="BW91" s="32">
        <v>74</v>
      </c>
      <c r="BX91" s="32">
        <v>85</v>
      </c>
      <c r="BY91" s="32">
        <v>23.5</v>
      </c>
      <c r="BZ91" s="32">
        <v>12</v>
      </c>
      <c r="CA91" s="32">
        <v>13</v>
      </c>
      <c r="CB91" s="32">
        <v>2.5</v>
      </c>
      <c r="CC91" s="13">
        <v>6.1</v>
      </c>
      <c r="CD91" s="13">
        <v>3.9</v>
      </c>
      <c r="CE91" s="58">
        <v>21</v>
      </c>
      <c r="CF91" s="32">
        <v>19</v>
      </c>
      <c r="CG91" s="32"/>
      <c r="CH91" s="32"/>
      <c r="CI91" s="32">
        <v>150.5</v>
      </c>
      <c r="CJ91" s="56">
        <v>79</v>
      </c>
      <c r="CK91" s="32">
        <v>77.5</v>
      </c>
      <c r="CL91" s="32">
        <v>121</v>
      </c>
      <c r="CM91" s="44">
        <v>6.8</v>
      </c>
      <c r="CN91" s="44">
        <v>4.4000000000000004</v>
      </c>
      <c r="CO91" s="44">
        <v>75</v>
      </c>
    </row>
    <row r="92" spans="1:93" x14ac:dyDescent="0.25">
      <c r="A92" s="13" t="s">
        <v>222</v>
      </c>
      <c r="B92" s="13">
        <v>0</v>
      </c>
      <c r="C92" s="30"/>
      <c r="D92" s="31">
        <v>14.1</v>
      </c>
      <c r="E92" s="31">
        <v>173</v>
      </c>
      <c r="F92" s="31">
        <v>66.599999999999994</v>
      </c>
      <c r="G92" s="31">
        <f t="shared" si="18"/>
        <v>22.252664639647161</v>
      </c>
      <c r="H92" s="32">
        <v>0</v>
      </c>
      <c r="I92" s="31">
        <v>82</v>
      </c>
      <c r="J92" s="32">
        <v>2</v>
      </c>
      <c r="M92" s="33">
        <f t="shared" si="20"/>
        <v>0.47398843930635837</v>
      </c>
      <c r="N92" s="32">
        <v>0</v>
      </c>
      <c r="O92" s="31">
        <v>19</v>
      </c>
      <c r="P92" s="13">
        <v>4</v>
      </c>
      <c r="Q92" s="13">
        <v>3</v>
      </c>
      <c r="R92" s="13">
        <v>118</v>
      </c>
      <c r="S92" s="13">
        <v>57</v>
      </c>
      <c r="T92" s="13">
        <v>77</v>
      </c>
      <c r="U92" s="13">
        <v>61</v>
      </c>
      <c r="V92" s="13">
        <v>0</v>
      </c>
      <c r="W92" s="13">
        <v>0</v>
      </c>
      <c r="X92" s="13">
        <v>107</v>
      </c>
      <c r="Y92" s="13">
        <v>61</v>
      </c>
      <c r="Z92" s="32">
        <f t="shared" si="21"/>
        <v>76.317999999999998</v>
      </c>
      <c r="AA92" s="13">
        <v>46</v>
      </c>
      <c r="AB92" s="13">
        <v>120</v>
      </c>
      <c r="AC92" s="13">
        <v>73</v>
      </c>
      <c r="AD92" s="13">
        <v>89</v>
      </c>
      <c r="AE92" s="13">
        <v>47</v>
      </c>
      <c r="AF92" s="13" t="s">
        <v>55</v>
      </c>
      <c r="AI92" s="31"/>
      <c r="AJ92" s="13">
        <v>78.084999999999994</v>
      </c>
      <c r="AK92" s="33">
        <f t="shared" si="23"/>
        <v>13.014166666666666</v>
      </c>
      <c r="AL92" s="13">
        <v>4</v>
      </c>
      <c r="AM92" s="13">
        <v>0</v>
      </c>
      <c r="AN92" s="34">
        <v>0</v>
      </c>
      <c r="AO92" s="33">
        <f t="shared" si="24"/>
        <v>2.3136296296296295</v>
      </c>
      <c r="AP92" s="13">
        <v>2.81</v>
      </c>
      <c r="AQ92" s="13">
        <v>0.68</v>
      </c>
      <c r="AR92" s="34">
        <v>0</v>
      </c>
      <c r="AS92" s="1">
        <v>1.33</v>
      </c>
      <c r="AT92" s="1">
        <v>0</v>
      </c>
      <c r="AU92" s="33">
        <v>1.1709090909090909</v>
      </c>
      <c r="AV92" s="13">
        <v>0.2</v>
      </c>
      <c r="AW92" s="31">
        <f>AV92*10</f>
        <v>2</v>
      </c>
      <c r="AX92" s="32">
        <v>1</v>
      </c>
      <c r="AY92" s="32">
        <v>139.36000000000001</v>
      </c>
      <c r="AZ92" s="31">
        <v>4.41</v>
      </c>
      <c r="BA92" s="32">
        <v>52.22</v>
      </c>
      <c r="BB92" s="31">
        <v>2.92</v>
      </c>
      <c r="BC92" s="32">
        <v>69.25</v>
      </c>
      <c r="BD92" s="32">
        <v>44.31</v>
      </c>
      <c r="BE92" s="32">
        <v>467.96</v>
      </c>
      <c r="BF92" s="32">
        <v>20.95</v>
      </c>
      <c r="BG92" s="32">
        <v>22.39</v>
      </c>
      <c r="BH92" s="32"/>
      <c r="BI92" s="32"/>
      <c r="BJ92" s="32"/>
      <c r="BK92" s="32"/>
      <c r="BL92" s="32"/>
      <c r="BM92" s="32"/>
      <c r="BN92" s="32"/>
      <c r="BO92" s="32">
        <v>88.5</v>
      </c>
      <c r="BP92" s="32">
        <v>61.5</v>
      </c>
      <c r="BQ92" s="32">
        <v>73</v>
      </c>
      <c r="BR92" s="32">
        <v>27</v>
      </c>
      <c r="BS92" s="32">
        <v>-4</v>
      </c>
      <c r="BT92" s="32">
        <v>-14.5</v>
      </c>
      <c r="BU92" s="32">
        <v>-1</v>
      </c>
      <c r="BV92" s="32">
        <v>93.5</v>
      </c>
      <c r="BW92" s="32">
        <v>61.5</v>
      </c>
      <c r="BX92" s="32">
        <v>72</v>
      </c>
      <c r="BY92" s="32">
        <v>32</v>
      </c>
      <c r="BZ92" s="32">
        <v>-8.5</v>
      </c>
      <c r="CA92" s="32">
        <v>-18.5</v>
      </c>
      <c r="CB92" s="32">
        <v>-2.5</v>
      </c>
      <c r="CC92" s="13">
        <v>5.8</v>
      </c>
      <c r="CD92" s="13">
        <v>4.8</v>
      </c>
      <c r="CE92" s="58">
        <v>27</v>
      </c>
      <c r="CF92" s="32">
        <v>26.5</v>
      </c>
      <c r="CG92" s="32"/>
      <c r="CH92" s="32"/>
      <c r="CI92" s="32">
        <v>147</v>
      </c>
      <c r="CJ92" s="56">
        <v>52</v>
      </c>
      <c r="CK92" s="32">
        <v>54</v>
      </c>
      <c r="CL92" s="32">
        <v>203.5</v>
      </c>
      <c r="CM92" s="44">
        <v>7</v>
      </c>
      <c r="CN92" s="44">
        <v>3.9</v>
      </c>
      <c r="CO92" s="44">
        <v>98</v>
      </c>
    </row>
    <row r="93" spans="1:93" x14ac:dyDescent="0.25">
      <c r="A93" s="13" t="s">
        <v>223</v>
      </c>
      <c r="B93" s="13">
        <v>0</v>
      </c>
      <c r="C93" s="30"/>
      <c r="D93" s="31">
        <v>14.6</v>
      </c>
      <c r="E93" s="31">
        <v>168.5</v>
      </c>
      <c r="F93" s="31">
        <v>52.9</v>
      </c>
      <c r="G93" s="31">
        <f t="shared" si="18"/>
        <v>18.631844957690916</v>
      </c>
      <c r="H93" s="32">
        <v>0</v>
      </c>
      <c r="I93" s="31">
        <v>68</v>
      </c>
      <c r="J93" s="32">
        <v>0</v>
      </c>
      <c r="M93" s="33">
        <f t="shared" si="20"/>
        <v>0.40356083086053413</v>
      </c>
      <c r="N93" s="32">
        <v>0</v>
      </c>
      <c r="O93" s="31">
        <v>9</v>
      </c>
      <c r="P93" s="13">
        <v>4</v>
      </c>
      <c r="Q93" s="13">
        <v>4</v>
      </c>
      <c r="R93" s="13">
        <v>120</v>
      </c>
      <c r="S93" s="13">
        <v>74</v>
      </c>
      <c r="T93" s="13">
        <v>89</v>
      </c>
      <c r="U93" s="13">
        <v>46</v>
      </c>
      <c r="V93" s="13">
        <v>0</v>
      </c>
      <c r="W93" s="13">
        <v>2</v>
      </c>
      <c r="X93" s="13">
        <v>105</v>
      </c>
      <c r="Y93" s="13">
        <v>54</v>
      </c>
      <c r="Z93" s="32">
        <f t="shared" si="21"/>
        <v>70.983000000000004</v>
      </c>
      <c r="AA93" s="13">
        <v>51</v>
      </c>
      <c r="AB93" s="13">
        <v>122</v>
      </c>
      <c r="AC93" s="13">
        <v>84</v>
      </c>
      <c r="AD93" s="13">
        <v>97</v>
      </c>
      <c r="AE93" s="13">
        <v>38</v>
      </c>
      <c r="AF93" s="13">
        <v>11</v>
      </c>
      <c r="AG93" s="13">
        <v>94</v>
      </c>
      <c r="AH93" s="13">
        <v>50.2</v>
      </c>
      <c r="AI93" s="31">
        <f t="shared" si="22"/>
        <v>50.364699999999999</v>
      </c>
      <c r="AJ93" s="13">
        <v>71.753</v>
      </c>
      <c r="AK93" s="33">
        <f t="shared" si="23"/>
        <v>11.958833333333333</v>
      </c>
      <c r="AL93" s="13">
        <v>5.0999999999999996</v>
      </c>
      <c r="AM93" s="13">
        <v>0</v>
      </c>
      <c r="AN93" s="34">
        <v>0</v>
      </c>
      <c r="AO93" s="33">
        <f t="shared" si="24"/>
        <v>2.7106688888888884</v>
      </c>
      <c r="AP93" s="13">
        <v>4.41</v>
      </c>
      <c r="AQ93" s="13">
        <v>0.74</v>
      </c>
      <c r="AR93" s="34">
        <v>0</v>
      </c>
      <c r="AS93" s="1">
        <v>1.78</v>
      </c>
      <c r="AT93" s="1">
        <v>0</v>
      </c>
      <c r="AU93" s="33">
        <v>2.2936363636363635</v>
      </c>
      <c r="AV93" s="13" t="s">
        <v>62</v>
      </c>
      <c r="AW93" s="13" t="s">
        <v>62</v>
      </c>
      <c r="AX93" s="32">
        <v>0</v>
      </c>
      <c r="AY93" s="32">
        <v>136.78</v>
      </c>
      <c r="AZ93" s="31">
        <v>4.72</v>
      </c>
      <c r="BA93" s="32">
        <v>77.650000000000006</v>
      </c>
      <c r="BB93" s="31">
        <v>4.63</v>
      </c>
      <c r="BC93" s="32">
        <v>69.739999999999995</v>
      </c>
      <c r="BD93" s="32">
        <v>42.7</v>
      </c>
      <c r="BE93" s="32">
        <v>290.31</v>
      </c>
      <c r="BF93" s="32">
        <v>14.42</v>
      </c>
      <c r="BG93" s="32">
        <v>15.86</v>
      </c>
      <c r="BH93" s="32"/>
      <c r="BI93" s="32"/>
      <c r="BJ93" s="32"/>
      <c r="BK93" s="32"/>
      <c r="BL93" s="32"/>
      <c r="BM93" s="32"/>
      <c r="BN93" s="32"/>
      <c r="BO93" s="32">
        <v>83.5</v>
      </c>
      <c r="BP93" s="32">
        <v>54.5</v>
      </c>
      <c r="BQ93" s="32">
        <v>63.5</v>
      </c>
      <c r="BR93" s="32">
        <v>29</v>
      </c>
      <c r="BS93" s="32">
        <v>-28</v>
      </c>
      <c r="BT93" s="32">
        <v>-35</v>
      </c>
      <c r="BU93" s="32">
        <v>-8.5</v>
      </c>
      <c r="BV93" s="32">
        <v>86</v>
      </c>
      <c r="BW93" s="32">
        <v>54</v>
      </c>
      <c r="BX93" s="32">
        <v>70</v>
      </c>
      <c r="BY93" s="32">
        <v>32</v>
      </c>
      <c r="BZ93" s="32">
        <v>10</v>
      </c>
      <c r="CA93" s="32">
        <v>4.5</v>
      </c>
      <c r="CB93" s="32">
        <v>2.5</v>
      </c>
      <c r="CC93" s="13">
        <v>6</v>
      </c>
      <c r="CD93" s="13">
        <v>4.5</v>
      </c>
      <c r="CE93" s="58"/>
      <c r="CF93" s="32">
        <v>26.5</v>
      </c>
      <c r="CG93" s="32"/>
      <c r="CH93" s="32"/>
      <c r="CI93" s="32">
        <v>127.5</v>
      </c>
      <c r="CJ93" s="56">
        <v>60</v>
      </c>
      <c r="CK93" s="32">
        <v>64.5</v>
      </c>
      <c r="CL93" s="32">
        <v>184</v>
      </c>
      <c r="CM93" s="44">
        <v>7.1</v>
      </c>
      <c r="CN93" s="44">
        <v>4.4000000000000004</v>
      </c>
      <c r="CO93" s="44">
        <v>70</v>
      </c>
    </row>
    <row r="94" spans="1:93" x14ac:dyDescent="0.25">
      <c r="A94" s="13" t="s">
        <v>224</v>
      </c>
      <c r="B94" s="13">
        <v>0</v>
      </c>
      <c r="C94" s="30"/>
      <c r="D94" s="31">
        <v>14.6</v>
      </c>
      <c r="E94" s="31">
        <v>156.30000000000001</v>
      </c>
      <c r="F94" s="31">
        <v>50</v>
      </c>
      <c r="G94" s="31">
        <f t="shared" si="18"/>
        <v>20.466899088772713</v>
      </c>
      <c r="H94" s="32">
        <v>0</v>
      </c>
      <c r="I94" s="31">
        <v>67.5</v>
      </c>
      <c r="J94" s="32">
        <v>0</v>
      </c>
      <c r="M94" s="33">
        <f t="shared" si="20"/>
        <v>0.43186180422264875</v>
      </c>
      <c r="N94" s="32">
        <v>0</v>
      </c>
      <c r="O94" s="31">
        <v>11.2</v>
      </c>
      <c r="P94" s="13">
        <v>5</v>
      </c>
      <c r="Q94" s="13">
        <v>4</v>
      </c>
      <c r="R94" s="13">
        <v>113</v>
      </c>
      <c r="S94" s="13">
        <v>67</v>
      </c>
      <c r="T94" s="13">
        <v>82</v>
      </c>
      <c r="U94" s="13">
        <v>46</v>
      </c>
      <c r="V94" s="13">
        <v>0</v>
      </c>
      <c r="W94" s="13">
        <v>0</v>
      </c>
      <c r="X94" s="13">
        <v>112</v>
      </c>
      <c r="Y94" s="13">
        <v>59</v>
      </c>
      <c r="Z94" s="32">
        <f t="shared" si="21"/>
        <v>76.649000000000001</v>
      </c>
      <c r="AA94" s="13">
        <v>53</v>
      </c>
      <c r="AB94" s="13">
        <v>111</v>
      </c>
      <c r="AC94" s="13">
        <v>60</v>
      </c>
      <c r="AD94" s="13">
        <v>77</v>
      </c>
      <c r="AE94" s="13">
        <v>51</v>
      </c>
      <c r="AF94" s="13">
        <v>13</v>
      </c>
      <c r="AG94" s="13">
        <v>118</v>
      </c>
      <c r="AH94" s="13">
        <v>57.1</v>
      </c>
      <c r="AI94" s="31">
        <f t="shared" si="22"/>
        <v>54.344000000000001</v>
      </c>
      <c r="AJ94" s="13">
        <v>39.213000000000001</v>
      </c>
      <c r="AK94" s="33">
        <f t="shared" si="23"/>
        <v>6.5354999999999999</v>
      </c>
      <c r="AL94" s="13">
        <v>4.5</v>
      </c>
      <c r="AM94" s="13">
        <v>0</v>
      </c>
      <c r="AN94" s="34">
        <v>0</v>
      </c>
      <c r="AO94" s="33">
        <f t="shared" si="24"/>
        <v>1.3070999999999999</v>
      </c>
      <c r="AP94" s="13">
        <v>3.66</v>
      </c>
      <c r="AQ94" s="13">
        <v>0.52</v>
      </c>
      <c r="AR94" s="34">
        <v>0</v>
      </c>
      <c r="AS94" s="1">
        <v>1.44</v>
      </c>
      <c r="AT94" s="1">
        <v>0</v>
      </c>
      <c r="AU94" s="33">
        <v>1.9836363636363639</v>
      </c>
      <c r="AV94" s="13" t="s">
        <v>62</v>
      </c>
      <c r="AW94" s="13" t="s">
        <v>62</v>
      </c>
      <c r="AX94" s="32">
        <v>0</v>
      </c>
      <c r="AY94" s="32">
        <v>138.59</v>
      </c>
      <c r="AZ94" s="31">
        <v>4.82</v>
      </c>
      <c r="BA94" s="32">
        <v>68.52</v>
      </c>
      <c r="BB94" s="31">
        <v>3.1</v>
      </c>
      <c r="BC94" s="32">
        <v>68.3</v>
      </c>
      <c r="BD94" s="32">
        <v>41.88</v>
      </c>
      <c r="BE94" s="32">
        <v>331.46</v>
      </c>
      <c r="BF94" s="32">
        <v>22.27</v>
      </c>
      <c r="BG94" s="32">
        <v>8.8800000000000008</v>
      </c>
      <c r="BH94" s="32"/>
      <c r="BI94" s="32"/>
      <c r="BJ94" s="32"/>
      <c r="BK94" s="32"/>
      <c r="BL94" s="32"/>
      <c r="BM94" s="32"/>
      <c r="BN94" s="32"/>
      <c r="BO94" s="32">
        <v>90</v>
      </c>
      <c r="BP94" s="32">
        <v>60</v>
      </c>
      <c r="BQ94" s="32">
        <v>74.5</v>
      </c>
      <c r="BR94" s="32">
        <v>30</v>
      </c>
      <c r="BS94" s="32">
        <v>-6</v>
      </c>
      <c r="BT94" s="32">
        <v>-8</v>
      </c>
      <c r="BU94" s="32">
        <v>-2</v>
      </c>
      <c r="BV94" s="32">
        <v>92</v>
      </c>
      <c r="BW94" s="32">
        <v>60</v>
      </c>
      <c r="BX94" s="32">
        <v>74</v>
      </c>
      <c r="BY94" s="32">
        <v>32</v>
      </c>
      <c r="BZ94" s="32">
        <v>-17.5</v>
      </c>
      <c r="CA94" s="32">
        <v>-19</v>
      </c>
      <c r="CB94" s="32">
        <v>-5.5</v>
      </c>
      <c r="CC94" s="13">
        <v>5.8</v>
      </c>
      <c r="CD94" s="13">
        <v>4</v>
      </c>
      <c r="CE94" s="58">
        <v>30</v>
      </c>
      <c r="CF94" s="32">
        <v>32</v>
      </c>
      <c r="CG94" s="32"/>
      <c r="CH94" s="32"/>
      <c r="CI94" s="32">
        <v>147.5</v>
      </c>
      <c r="CJ94" s="56">
        <v>72</v>
      </c>
      <c r="CK94" s="32">
        <v>72</v>
      </c>
      <c r="CL94" s="32">
        <v>154</v>
      </c>
      <c r="CM94" s="44">
        <v>7.4</v>
      </c>
      <c r="CN94" s="44">
        <v>5</v>
      </c>
      <c r="CO94" s="44">
        <v>101</v>
      </c>
    </row>
    <row r="95" spans="1:93" x14ac:dyDescent="0.25">
      <c r="A95" s="13" t="s">
        <v>225</v>
      </c>
      <c r="B95" s="13">
        <v>0</v>
      </c>
      <c r="C95" s="30"/>
      <c r="D95" s="31">
        <v>14.4</v>
      </c>
      <c r="E95" s="31">
        <v>168</v>
      </c>
      <c r="F95" s="31">
        <v>62.3</v>
      </c>
      <c r="G95" s="31">
        <f t="shared" si="18"/>
        <v>22.073412698412699</v>
      </c>
      <c r="H95" s="32">
        <v>0</v>
      </c>
      <c r="I95" s="31">
        <v>79</v>
      </c>
      <c r="J95" s="32">
        <v>2</v>
      </c>
      <c r="M95" s="33">
        <f t="shared" si="20"/>
        <v>0.47023809523809523</v>
      </c>
      <c r="N95" s="32">
        <v>0</v>
      </c>
      <c r="O95" s="31">
        <v>16.2</v>
      </c>
      <c r="P95" s="13">
        <v>4</v>
      </c>
      <c r="Q95" s="13">
        <v>4</v>
      </c>
      <c r="R95" s="13">
        <v>121</v>
      </c>
      <c r="S95" s="13">
        <v>70</v>
      </c>
      <c r="T95" s="13">
        <v>87</v>
      </c>
      <c r="U95" s="13">
        <v>51</v>
      </c>
      <c r="V95" s="13">
        <v>0</v>
      </c>
      <c r="W95" s="13">
        <v>1</v>
      </c>
      <c r="X95" s="13">
        <v>119</v>
      </c>
      <c r="Y95" s="13">
        <v>65</v>
      </c>
      <c r="Z95" s="32">
        <f t="shared" si="21"/>
        <v>82.981999999999999</v>
      </c>
      <c r="AA95" s="13">
        <v>54</v>
      </c>
      <c r="AB95" s="13">
        <v>119</v>
      </c>
      <c r="AC95" s="13">
        <v>86</v>
      </c>
      <c r="AD95" s="13">
        <v>97</v>
      </c>
      <c r="AE95" s="13">
        <v>33</v>
      </c>
      <c r="AF95" s="13">
        <v>10</v>
      </c>
      <c r="AG95" s="13">
        <v>83</v>
      </c>
      <c r="AH95" s="13">
        <v>46.8</v>
      </c>
      <c r="AI95" s="31">
        <f t="shared" si="22"/>
        <v>46.950900000000004</v>
      </c>
      <c r="AJ95" s="13">
        <v>43.460999999999999</v>
      </c>
      <c r="AK95" s="33">
        <f t="shared" si="23"/>
        <v>7.2435</v>
      </c>
      <c r="AL95" s="13">
        <v>4.5</v>
      </c>
      <c r="AM95" s="13">
        <v>0</v>
      </c>
      <c r="AN95" s="34">
        <v>0</v>
      </c>
      <c r="AO95" s="33">
        <f t="shared" si="24"/>
        <v>1.4487000000000001</v>
      </c>
      <c r="AP95" s="13">
        <v>5.45</v>
      </c>
      <c r="AQ95" s="13">
        <v>1.26</v>
      </c>
      <c r="AR95" s="34">
        <v>1</v>
      </c>
      <c r="AS95" s="1">
        <v>1.79</v>
      </c>
      <c r="AT95" s="1">
        <v>0</v>
      </c>
      <c r="AU95" s="33">
        <v>3.0872727272727274</v>
      </c>
      <c r="AV95" s="13">
        <v>0.5</v>
      </c>
      <c r="AW95" s="31">
        <f t="shared" ref="AW95:AW100" si="25">AV95*10</f>
        <v>5</v>
      </c>
      <c r="AX95" s="32">
        <v>2</v>
      </c>
      <c r="AY95" s="32">
        <v>137.91</v>
      </c>
      <c r="AZ95" s="31">
        <v>4.72</v>
      </c>
      <c r="BA95" s="32">
        <v>56.25</v>
      </c>
      <c r="BB95" s="31">
        <v>3.09</v>
      </c>
      <c r="BC95" s="32">
        <v>68.77</v>
      </c>
      <c r="BD95" s="32">
        <v>42.38</v>
      </c>
      <c r="BE95" s="32">
        <v>404.41</v>
      </c>
      <c r="BF95" s="32">
        <v>30.18</v>
      </c>
      <c r="BG95" s="32">
        <v>7.09</v>
      </c>
      <c r="BH95" s="32"/>
      <c r="BI95" s="32"/>
      <c r="BJ95" s="32"/>
      <c r="BK95" s="32"/>
      <c r="BL95" s="32"/>
      <c r="BM95" s="32"/>
      <c r="BN95" s="32"/>
      <c r="BO95" s="32">
        <v>96</v>
      </c>
      <c r="BP95" s="32">
        <v>66</v>
      </c>
      <c r="BQ95" s="32">
        <v>78</v>
      </c>
      <c r="BR95" s="32">
        <v>30</v>
      </c>
      <c r="BS95" s="32">
        <v>-11.5</v>
      </c>
      <c r="BT95" s="32">
        <v>-10.5</v>
      </c>
      <c r="BU95" s="32">
        <v>-3.5</v>
      </c>
      <c r="BV95" s="32">
        <v>105</v>
      </c>
      <c r="BW95" s="32">
        <v>66</v>
      </c>
      <c r="BX95" s="32">
        <v>81</v>
      </c>
      <c r="BY95" s="32">
        <v>39</v>
      </c>
      <c r="BZ95" s="32">
        <v>-9.5</v>
      </c>
      <c r="CA95" s="32">
        <v>-11</v>
      </c>
      <c r="CB95" s="32">
        <v>-3.5</v>
      </c>
      <c r="CC95" s="13">
        <v>6.4</v>
      </c>
      <c r="CD95" s="13">
        <v>4.5</v>
      </c>
      <c r="CE95" s="58">
        <v>30</v>
      </c>
      <c r="CF95" s="32">
        <v>32</v>
      </c>
      <c r="CG95" s="32"/>
      <c r="CH95" s="32"/>
      <c r="CI95" s="32">
        <v>140.5</v>
      </c>
      <c r="CJ95" s="56">
        <v>78</v>
      </c>
      <c r="CK95" s="32">
        <v>73</v>
      </c>
      <c r="CL95" s="32">
        <v>123.5</v>
      </c>
      <c r="CM95" s="44">
        <v>8</v>
      </c>
      <c r="CN95" s="44">
        <v>4.7</v>
      </c>
      <c r="CO95" s="44">
        <v>97</v>
      </c>
    </row>
    <row r="96" spans="1:93" x14ac:dyDescent="0.25">
      <c r="A96" s="13" t="s">
        <v>226</v>
      </c>
      <c r="B96" s="13">
        <v>0</v>
      </c>
      <c r="C96" s="30"/>
      <c r="D96" s="31">
        <v>14.3</v>
      </c>
      <c r="E96" s="31">
        <v>165.7</v>
      </c>
      <c r="F96" s="31">
        <v>56.3</v>
      </c>
      <c r="G96" s="31">
        <f t="shared" si="18"/>
        <v>20.505170180165059</v>
      </c>
      <c r="H96" s="32">
        <v>0</v>
      </c>
      <c r="I96" s="31">
        <v>70</v>
      </c>
      <c r="J96" s="32">
        <v>0</v>
      </c>
      <c r="M96" s="33">
        <f t="shared" si="20"/>
        <v>0.42245021122510562</v>
      </c>
      <c r="N96" s="32">
        <v>0</v>
      </c>
      <c r="O96" s="31">
        <v>7</v>
      </c>
      <c r="P96" s="13">
        <v>5</v>
      </c>
      <c r="Q96" s="13">
        <v>5</v>
      </c>
      <c r="R96" s="13">
        <v>122</v>
      </c>
      <c r="S96" s="13">
        <v>72</v>
      </c>
      <c r="T96" s="13">
        <v>89</v>
      </c>
      <c r="U96" s="13">
        <v>50</v>
      </c>
      <c r="V96" s="13">
        <v>0</v>
      </c>
      <c r="W96" s="13">
        <v>1</v>
      </c>
      <c r="X96" s="13">
        <v>125</v>
      </c>
      <c r="Y96" s="13">
        <v>70</v>
      </c>
      <c r="Z96" s="32">
        <f t="shared" si="21"/>
        <v>88.314999999999998</v>
      </c>
      <c r="AA96" s="13">
        <v>55</v>
      </c>
      <c r="AB96" s="13">
        <v>114</v>
      </c>
      <c r="AC96" s="13">
        <v>83</v>
      </c>
      <c r="AD96" s="13">
        <v>93</v>
      </c>
      <c r="AE96" s="13">
        <v>31</v>
      </c>
      <c r="AF96" s="13">
        <v>12</v>
      </c>
      <c r="AG96" s="13">
        <v>106</v>
      </c>
      <c r="AH96" s="13">
        <v>53.7</v>
      </c>
      <c r="AI96" s="31">
        <f t="shared" si="22"/>
        <v>51.398900000000005</v>
      </c>
      <c r="AJ96" s="13">
        <v>52.789000000000001</v>
      </c>
      <c r="AK96" s="33">
        <f t="shared" si="23"/>
        <v>8.7981666666666669</v>
      </c>
      <c r="AL96" s="13">
        <v>4.9000000000000004</v>
      </c>
      <c r="AM96" s="13">
        <v>0</v>
      </c>
      <c r="AN96" s="34">
        <v>0</v>
      </c>
      <c r="AO96" s="33">
        <f t="shared" si="24"/>
        <v>1.9160451851851854</v>
      </c>
      <c r="AP96" s="13">
        <v>3.8</v>
      </c>
      <c r="AQ96" s="13">
        <v>1.06</v>
      </c>
      <c r="AR96" s="34">
        <v>0</v>
      </c>
      <c r="AS96" s="1">
        <v>1.59</v>
      </c>
      <c r="AT96" s="1">
        <v>0</v>
      </c>
      <c r="AU96" s="33">
        <v>1.728181818181818</v>
      </c>
      <c r="AV96" s="8">
        <v>7.9</v>
      </c>
      <c r="AW96" s="31">
        <f t="shared" si="25"/>
        <v>79</v>
      </c>
      <c r="AX96" s="32">
        <v>2</v>
      </c>
      <c r="AY96" s="32">
        <v>138.15</v>
      </c>
      <c r="AZ96" s="31">
        <v>4.72</v>
      </c>
      <c r="BA96" s="32">
        <v>64.13</v>
      </c>
      <c r="BB96" s="31">
        <v>3.27</v>
      </c>
      <c r="BC96" s="32">
        <v>76.849999999999994</v>
      </c>
      <c r="BD96" s="32">
        <v>46.37</v>
      </c>
      <c r="BE96" s="32">
        <v>231.21</v>
      </c>
      <c r="BF96" s="32">
        <v>13.61</v>
      </c>
      <c r="BG96" s="32">
        <v>9.39</v>
      </c>
      <c r="BH96" s="32"/>
      <c r="BI96" s="32"/>
      <c r="BJ96" s="32"/>
      <c r="BK96" s="32"/>
      <c r="BL96" s="32"/>
      <c r="BM96" s="32"/>
      <c r="BN96" s="32"/>
      <c r="BO96" s="32">
        <v>101</v>
      </c>
      <c r="BP96" s="32">
        <v>71</v>
      </c>
      <c r="BQ96" s="32">
        <v>83</v>
      </c>
      <c r="BR96" s="32">
        <v>30</v>
      </c>
      <c r="BS96" s="32">
        <v>-9</v>
      </c>
      <c r="BT96" s="32">
        <v>-5</v>
      </c>
      <c r="BU96" s="32">
        <v>-3</v>
      </c>
      <c r="BV96" s="32">
        <v>111.5</v>
      </c>
      <c r="BW96" s="32">
        <v>72</v>
      </c>
      <c r="BX96" s="32">
        <v>85</v>
      </c>
      <c r="BY96" s="32">
        <v>39.5</v>
      </c>
      <c r="BZ96" s="32">
        <v>-14</v>
      </c>
      <c r="CA96" s="32">
        <v>-14</v>
      </c>
      <c r="CB96" s="32">
        <v>-5</v>
      </c>
      <c r="CC96" s="13">
        <v>5.4</v>
      </c>
      <c r="CD96" s="13">
        <v>4.5999999999999996</v>
      </c>
      <c r="CE96" s="58"/>
      <c r="CF96" s="32">
        <v>32</v>
      </c>
      <c r="CG96" s="32"/>
      <c r="CH96" s="32"/>
      <c r="CI96" s="32">
        <v>115</v>
      </c>
      <c r="CJ96" s="56">
        <v>84</v>
      </c>
      <c r="CK96" s="32">
        <v>75</v>
      </c>
      <c r="CL96" s="32">
        <v>118</v>
      </c>
      <c r="CM96" s="44">
        <v>8.9</v>
      </c>
      <c r="CN96" s="44">
        <v>5.5</v>
      </c>
      <c r="CO96" s="44">
        <v>91</v>
      </c>
    </row>
    <row r="97" spans="1:93" x14ac:dyDescent="0.25">
      <c r="A97" s="13" t="s">
        <v>227</v>
      </c>
      <c r="B97" s="13">
        <v>0</v>
      </c>
      <c r="C97" s="30"/>
      <c r="D97" s="31">
        <v>13.8</v>
      </c>
      <c r="E97" s="31">
        <v>166</v>
      </c>
      <c r="F97" s="31">
        <v>51.7</v>
      </c>
      <c r="G97" s="31">
        <f t="shared" si="18"/>
        <v>18.761794164610251</v>
      </c>
      <c r="H97" s="32">
        <v>0</v>
      </c>
      <c r="I97" s="31">
        <v>68.5</v>
      </c>
      <c r="J97" s="32">
        <v>0</v>
      </c>
      <c r="M97" s="33">
        <f t="shared" si="20"/>
        <v>0.41265060240963858</v>
      </c>
      <c r="N97" s="32">
        <v>0</v>
      </c>
      <c r="O97" s="31">
        <v>10</v>
      </c>
      <c r="P97" s="13">
        <v>5</v>
      </c>
      <c r="Q97" s="13">
        <v>3</v>
      </c>
      <c r="R97" s="13">
        <v>117</v>
      </c>
      <c r="S97" s="13">
        <v>64</v>
      </c>
      <c r="T97" s="13">
        <v>82</v>
      </c>
      <c r="U97" s="13">
        <v>53</v>
      </c>
      <c r="V97" s="13">
        <v>0</v>
      </c>
      <c r="W97" s="13">
        <v>0</v>
      </c>
      <c r="X97" s="13">
        <v>115</v>
      </c>
      <c r="Y97" s="13">
        <v>66</v>
      </c>
      <c r="Z97" s="32">
        <f t="shared" si="21"/>
        <v>82.317000000000007</v>
      </c>
      <c r="AA97" s="13">
        <v>49</v>
      </c>
      <c r="AB97" s="13">
        <v>107</v>
      </c>
      <c r="AC97" s="13">
        <v>63</v>
      </c>
      <c r="AD97" s="13">
        <v>78</v>
      </c>
      <c r="AE97" s="13">
        <v>44</v>
      </c>
      <c r="AF97" s="13">
        <v>12</v>
      </c>
      <c r="AG97" s="13">
        <v>106</v>
      </c>
      <c r="AH97" s="13">
        <v>53.7</v>
      </c>
      <c r="AI97" s="31">
        <f t="shared" si="22"/>
        <v>52.305100000000003</v>
      </c>
      <c r="AJ97" s="13">
        <v>17.273</v>
      </c>
      <c r="AK97" s="33">
        <f t="shared" si="23"/>
        <v>2.8788333333333331</v>
      </c>
      <c r="AL97" s="13">
        <v>4.0999999999999996</v>
      </c>
      <c r="AM97" s="13">
        <v>0</v>
      </c>
      <c r="AN97" s="34">
        <v>0</v>
      </c>
      <c r="AO97" s="33">
        <f t="shared" si="24"/>
        <v>0.52458740740740728</v>
      </c>
      <c r="AP97" s="13">
        <v>3.46</v>
      </c>
      <c r="AQ97" s="13">
        <v>1.08</v>
      </c>
      <c r="AR97" s="34">
        <v>0</v>
      </c>
      <c r="AS97" s="1">
        <v>1.53</v>
      </c>
      <c r="AT97" s="1">
        <v>0</v>
      </c>
      <c r="AU97" s="33">
        <v>1.439090909090909</v>
      </c>
      <c r="AV97" s="13">
        <v>0.2</v>
      </c>
      <c r="AW97" s="31">
        <f t="shared" si="25"/>
        <v>2</v>
      </c>
      <c r="AX97" s="32">
        <v>1</v>
      </c>
      <c r="AY97" s="32">
        <v>137.07</v>
      </c>
      <c r="AZ97" s="31">
        <v>4.3</v>
      </c>
      <c r="BA97" s="32">
        <v>55.04</v>
      </c>
      <c r="BB97" s="31">
        <v>2.62</v>
      </c>
      <c r="BC97" s="32">
        <v>74.099999999999994</v>
      </c>
      <c r="BD97" s="32">
        <v>41.1</v>
      </c>
      <c r="BE97" s="32">
        <v>305.68</v>
      </c>
      <c r="BF97" s="32">
        <v>24.53</v>
      </c>
      <c r="BG97" s="32">
        <v>8.85</v>
      </c>
      <c r="BH97" s="32"/>
      <c r="BI97" s="32"/>
      <c r="BJ97" s="32"/>
      <c r="BK97" s="32"/>
      <c r="BL97" s="32"/>
      <c r="BM97" s="32"/>
      <c r="BN97" s="32"/>
      <c r="BO97" s="32">
        <v>95.5</v>
      </c>
      <c r="BP97" s="32">
        <v>67.5</v>
      </c>
      <c r="BQ97" s="32">
        <v>80</v>
      </c>
      <c r="BR97" s="32">
        <v>28</v>
      </c>
      <c r="BS97" s="32">
        <v>5</v>
      </c>
      <c r="BT97" s="32">
        <v>9</v>
      </c>
      <c r="BU97" s="32">
        <v>1.5</v>
      </c>
      <c r="BV97" s="32">
        <v>102</v>
      </c>
      <c r="BW97" s="32">
        <v>67.5</v>
      </c>
      <c r="BX97" s="32">
        <v>79</v>
      </c>
      <c r="BY97" s="32">
        <v>34.5</v>
      </c>
      <c r="BZ97" s="32">
        <v>-26</v>
      </c>
      <c r="CA97" s="32">
        <v>-20.5</v>
      </c>
      <c r="CB97" s="32">
        <v>-7.5</v>
      </c>
      <c r="CC97" s="13">
        <v>6</v>
      </c>
      <c r="CD97" s="13">
        <v>4.7</v>
      </c>
      <c r="CE97" s="58">
        <v>28</v>
      </c>
      <c r="CF97" s="32">
        <v>28.5</v>
      </c>
      <c r="CG97" s="32"/>
      <c r="CH97" s="32"/>
      <c r="CI97" s="32">
        <v>135</v>
      </c>
      <c r="CJ97" s="56">
        <v>84</v>
      </c>
      <c r="CK97" s="32">
        <v>86.5</v>
      </c>
      <c r="CL97" s="32">
        <v>98</v>
      </c>
      <c r="CM97" s="44">
        <v>8.6999999999999993</v>
      </c>
      <c r="CN97" s="44">
        <v>5.6</v>
      </c>
      <c r="CO97" s="44">
        <v>94</v>
      </c>
    </row>
    <row r="98" spans="1:93" x14ac:dyDescent="0.25">
      <c r="A98" s="13" t="s">
        <v>228</v>
      </c>
      <c r="B98" s="13">
        <v>0</v>
      </c>
      <c r="C98" s="30"/>
      <c r="D98" s="31">
        <v>14.2</v>
      </c>
      <c r="E98" s="31">
        <v>165</v>
      </c>
      <c r="F98" s="31">
        <v>59.8</v>
      </c>
      <c r="G98" s="31">
        <f t="shared" si="18"/>
        <v>21.96510560146924</v>
      </c>
      <c r="H98" s="32">
        <v>0</v>
      </c>
      <c r="I98" s="31">
        <v>71</v>
      </c>
      <c r="J98" s="32">
        <v>0</v>
      </c>
      <c r="M98" s="33">
        <f t="shared" si="20"/>
        <v>0.4303030303030303</v>
      </c>
      <c r="N98" s="32">
        <v>0</v>
      </c>
      <c r="O98" s="31">
        <v>8</v>
      </c>
      <c r="P98" s="13">
        <v>4</v>
      </c>
      <c r="Q98" s="13">
        <v>4</v>
      </c>
      <c r="R98" s="13">
        <v>147</v>
      </c>
      <c r="S98" s="13">
        <v>82</v>
      </c>
      <c r="T98" s="13">
        <v>104</v>
      </c>
      <c r="U98" s="13">
        <v>65</v>
      </c>
      <c r="V98" s="13">
        <v>2</v>
      </c>
      <c r="W98" s="13">
        <v>2</v>
      </c>
      <c r="X98" s="13">
        <v>132</v>
      </c>
      <c r="Y98" s="13">
        <v>69</v>
      </c>
      <c r="Z98" s="32">
        <f t="shared" si="21"/>
        <v>89.978999999999999</v>
      </c>
      <c r="AA98" s="13">
        <v>63</v>
      </c>
      <c r="AB98" s="13" t="s">
        <v>55</v>
      </c>
      <c r="AC98" s="13" t="s">
        <v>55</v>
      </c>
      <c r="AD98" s="13" t="s">
        <v>55</v>
      </c>
      <c r="AE98" s="13" t="s">
        <v>55</v>
      </c>
      <c r="AF98" s="13">
        <v>9.9</v>
      </c>
      <c r="AG98" s="13">
        <v>81</v>
      </c>
      <c r="AH98" s="13">
        <v>46.8</v>
      </c>
      <c r="AI98" s="31">
        <f t="shared" si="22"/>
        <v>47.159399999999998</v>
      </c>
      <c r="AJ98" s="13">
        <v>141.62799999999999</v>
      </c>
      <c r="AK98" s="33">
        <f t="shared" si="23"/>
        <v>23.604666666666663</v>
      </c>
      <c r="AL98" s="13">
        <v>4.5</v>
      </c>
      <c r="AM98" s="13">
        <v>0</v>
      </c>
      <c r="AN98" s="34">
        <v>0</v>
      </c>
      <c r="AO98" s="33">
        <f t="shared" si="24"/>
        <v>4.720933333333333</v>
      </c>
      <c r="AP98" s="13">
        <v>3.63</v>
      </c>
      <c r="AQ98" s="13">
        <v>0.62</v>
      </c>
      <c r="AR98" s="34">
        <v>0</v>
      </c>
      <c r="AS98" s="1">
        <v>1.56</v>
      </c>
      <c r="AT98" s="1">
        <v>0</v>
      </c>
      <c r="AU98" s="33">
        <v>1.7881818181818181</v>
      </c>
      <c r="AV98" s="13">
        <v>0.3</v>
      </c>
      <c r="AW98" s="31">
        <f t="shared" si="25"/>
        <v>3</v>
      </c>
      <c r="AX98" s="32">
        <v>1</v>
      </c>
      <c r="AY98" s="32">
        <v>142.30000000000001</v>
      </c>
      <c r="AZ98" s="31">
        <v>4.97</v>
      </c>
      <c r="BA98" s="32">
        <v>92.12</v>
      </c>
      <c r="BB98" s="31">
        <v>4.12</v>
      </c>
      <c r="BC98" s="32">
        <v>71.59</v>
      </c>
      <c r="BD98" s="32">
        <v>47.3</v>
      </c>
      <c r="BE98" s="32">
        <v>138.21</v>
      </c>
      <c r="BF98" s="32">
        <v>33.22</v>
      </c>
      <c r="BG98" s="32">
        <v>15.1</v>
      </c>
      <c r="BH98" s="32"/>
      <c r="BI98" s="32"/>
      <c r="BJ98" s="32"/>
      <c r="BK98" s="32"/>
      <c r="BL98" s="32"/>
      <c r="BM98" s="32"/>
      <c r="BN98" s="32"/>
      <c r="BO98" s="32">
        <v>105</v>
      </c>
      <c r="BP98" s="32">
        <v>70</v>
      </c>
      <c r="BQ98" s="32">
        <v>85.5</v>
      </c>
      <c r="BR98" s="32">
        <v>35</v>
      </c>
      <c r="BS98" s="32">
        <v>-14.5</v>
      </c>
      <c r="BT98" s="32">
        <v>-12.5</v>
      </c>
      <c r="BU98" s="32">
        <v>-5</v>
      </c>
      <c r="BV98" s="32">
        <v>114.5</v>
      </c>
      <c r="BW98" s="32">
        <v>70</v>
      </c>
      <c r="BX98" s="32">
        <v>85</v>
      </c>
      <c r="BY98" s="32">
        <v>44.5</v>
      </c>
      <c r="BZ98" s="32">
        <v>-23</v>
      </c>
      <c r="CA98" s="32">
        <v>-22</v>
      </c>
      <c r="CB98" s="32">
        <v>-8.5</v>
      </c>
      <c r="CC98" s="13">
        <v>8.6</v>
      </c>
      <c r="CD98" s="13">
        <v>5.5</v>
      </c>
      <c r="CE98" s="58">
        <v>36</v>
      </c>
      <c r="CF98" s="32">
        <v>37.5</v>
      </c>
      <c r="CG98" s="32"/>
      <c r="CH98" s="32"/>
      <c r="CI98" s="32">
        <v>147</v>
      </c>
      <c r="CJ98" s="56">
        <v>79</v>
      </c>
      <c r="CK98" s="32">
        <v>76.5</v>
      </c>
      <c r="CL98" s="32">
        <v>138.5</v>
      </c>
      <c r="CM98" s="44">
        <v>8.1</v>
      </c>
      <c r="CN98" s="44">
        <v>4.9000000000000004</v>
      </c>
      <c r="CO98" s="44">
        <v>91</v>
      </c>
    </row>
    <row r="99" spans="1:93" x14ac:dyDescent="0.25">
      <c r="A99" s="13" t="s">
        <v>229</v>
      </c>
      <c r="B99" s="13">
        <v>0</v>
      </c>
      <c r="C99" s="30"/>
      <c r="D99" s="31">
        <v>14</v>
      </c>
      <c r="E99" s="31">
        <v>155.9</v>
      </c>
      <c r="F99" s="31">
        <v>47.8</v>
      </c>
      <c r="G99" s="31">
        <f t="shared" si="18"/>
        <v>19.666888982057458</v>
      </c>
      <c r="H99" s="32">
        <v>0</v>
      </c>
      <c r="I99" s="31">
        <v>73.5</v>
      </c>
      <c r="J99" s="32">
        <v>1</v>
      </c>
      <c r="M99" s="33">
        <f t="shared" si="20"/>
        <v>0.47145606157793457</v>
      </c>
      <c r="N99" s="32">
        <v>0</v>
      </c>
      <c r="O99" s="31">
        <v>9.1999999999999993</v>
      </c>
      <c r="P99" s="13">
        <v>4</v>
      </c>
      <c r="Q99" s="13">
        <v>4</v>
      </c>
      <c r="R99" s="13">
        <v>120</v>
      </c>
      <c r="S99" s="13">
        <v>69</v>
      </c>
      <c r="T99" s="13">
        <v>86</v>
      </c>
      <c r="U99" s="13">
        <v>51</v>
      </c>
      <c r="V99" s="13">
        <v>0</v>
      </c>
      <c r="W99" s="13">
        <v>1</v>
      </c>
      <c r="X99" s="13">
        <v>109</v>
      </c>
      <c r="Y99" s="13">
        <v>59</v>
      </c>
      <c r="Z99" s="32">
        <f t="shared" si="21"/>
        <v>75.650000000000006</v>
      </c>
      <c r="AA99" s="13">
        <v>50</v>
      </c>
      <c r="AB99" s="13">
        <v>107</v>
      </c>
      <c r="AC99" s="13">
        <v>64</v>
      </c>
      <c r="AD99" s="13">
        <v>78</v>
      </c>
      <c r="AE99" s="13">
        <v>43</v>
      </c>
      <c r="AF99" s="13">
        <v>10</v>
      </c>
      <c r="AG99" s="13">
        <v>83</v>
      </c>
      <c r="AH99" s="13">
        <v>46.8</v>
      </c>
      <c r="AI99" s="31">
        <f t="shared" si="22"/>
        <v>49.807400000000001</v>
      </c>
      <c r="AJ99" s="13">
        <v>15.167999999999999</v>
      </c>
      <c r="AK99" s="33">
        <f t="shared" si="23"/>
        <v>2.528</v>
      </c>
      <c r="AL99" s="13">
        <v>4.3</v>
      </c>
      <c r="AM99" s="13">
        <v>0</v>
      </c>
      <c r="AN99" s="34">
        <v>0</v>
      </c>
      <c r="AO99" s="33">
        <f t="shared" si="24"/>
        <v>0.48312888888888889</v>
      </c>
      <c r="AP99" s="13">
        <v>4.3099999999999996</v>
      </c>
      <c r="AQ99" s="13">
        <v>0.83</v>
      </c>
      <c r="AR99" s="34">
        <v>0</v>
      </c>
      <c r="AS99" s="1">
        <v>1.5</v>
      </c>
      <c r="AT99" s="1">
        <v>0</v>
      </c>
      <c r="AU99" s="33">
        <v>2.4327272727272726</v>
      </c>
      <c r="AV99" s="8">
        <v>5.9</v>
      </c>
      <c r="AW99" s="31">
        <f t="shared" si="25"/>
        <v>59</v>
      </c>
      <c r="AX99" s="32">
        <v>2</v>
      </c>
      <c r="AY99" s="32">
        <v>139.63999999999999</v>
      </c>
      <c r="AZ99" s="31">
        <v>4.6399999999999997</v>
      </c>
      <c r="BA99" s="32">
        <v>51.79</v>
      </c>
      <c r="BB99" s="31">
        <v>3.5</v>
      </c>
      <c r="BC99" s="32">
        <v>68.36</v>
      </c>
      <c r="BD99" s="32">
        <v>40.200000000000003</v>
      </c>
      <c r="BE99" s="32">
        <v>252.38</v>
      </c>
      <c r="BF99" s="32">
        <v>18.61</v>
      </c>
      <c r="BG99" s="32">
        <v>6.5</v>
      </c>
      <c r="BH99" s="32"/>
      <c r="BI99" s="32"/>
      <c r="BJ99" s="32"/>
      <c r="BK99" s="32"/>
      <c r="BL99" s="32"/>
      <c r="BM99" s="32"/>
      <c r="BN99" s="32"/>
      <c r="BO99" s="32">
        <v>89.5</v>
      </c>
      <c r="BP99" s="32">
        <v>61</v>
      </c>
      <c r="BQ99" s="32">
        <v>75.5</v>
      </c>
      <c r="BR99" s="32">
        <v>28.5</v>
      </c>
      <c r="BS99" s="32">
        <v>3.5</v>
      </c>
      <c r="BT99" s="32">
        <v>8.5</v>
      </c>
      <c r="BU99" s="32">
        <v>1</v>
      </c>
      <c r="BV99" s="32">
        <v>96.5</v>
      </c>
      <c r="BW99" s="32">
        <v>61</v>
      </c>
      <c r="BX99" s="32">
        <v>77</v>
      </c>
      <c r="BY99" s="32">
        <v>35.5</v>
      </c>
      <c r="BZ99" s="32">
        <v>-2.5</v>
      </c>
      <c r="CA99" s="32">
        <v>1</v>
      </c>
      <c r="CB99" s="32">
        <v>-1</v>
      </c>
      <c r="CC99" s="13">
        <v>6.3</v>
      </c>
      <c r="CD99" s="13">
        <v>4.4000000000000004</v>
      </c>
      <c r="CE99" s="58"/>
      <c r="CF99" s="32">
        <v>29.5</v>
      </c>
      <c r="CG99" s="32"/>
      <c r="CH99" s="32"/>
      <c r="CI99" s="32">
        <v>141.5</v>
      </c>
      <c r="CJ99" s="56">
        <v>85</v>
      </c>
      <c r="CK99" s="32">
        <v>82</v>
      </c>
      <c r="CL99" s="32">
        <v>110.5</v>
      </c>
      <c r="CM99" s="44">
        <v>7.8</v>
      </c>
      <c r="CN99" s="44">
        <v>5.4</v>
      </c>
      <c r="CO99" s="44">
        <v>107</v>
      </c>
    </row>
    <row r="100" spans="1:93" x14ac:dyDescent="0.25">
      <c r="A100" s="13" t="s">
        <v>230</v>
      </c>
      <c r="B100" s="13">
        <v>0</v>
      </c>
      <c r="C100" s="30"/>
      <c r="D100" s="31">
        <v>14</v>
      </c>
      <c r="E100" s="31">
        <v>172</v>
      </c>
      <c r="F100" s="31">
        <v>63</v>
      </c>
      <c r="G100" s="31">
        <f t="shared" si="18"/>
        <v>21.295294753921041</v>
      </c>
      <c r="H100" s="32">
        <v>0</v>
      </c>
      <c r="I100" s="31">
        <v>74.5</v>
      </c>
      <c r="J100" s="32">
        <v>1</v>
      </c>
      <c r="M100" s="33">
        <f t="shared" si="20"/>
        <v>0.43313953488372092</v>
      </c>
      <c r="N100" s="32">
        <v>0</v>
      </c>
      <c r="O100" s="31">
        <v>12</v>
      </c>
      <c r="P100" s="13">
        <v>5</v>
      </c>
      <c r="Q100" s="13">
        <v>4</v>
      </c>
      <c r="R100" s="13">
        <v>131</v>
      </c>
      <c r="S100" s="13">
        <v>80</v>
      </c>
      <c r="T100" s="13">
        <v>97</v>
      </c>
      <c r="U100" s="13">
        <v>51</v>
      </c>
      <c r="V100" s="13">
        <v>1</v>
      </c>
      <c r="W100" s="13">
        <v>2</v>
      </c>
      <c r="X100" s="13">
        <v>123</v>
      </c>
      <c r="Y100" s="13">
        <v>56</v>
      </c>
      <c r="Z100" s="32">
        <f t="shared" si="21"/>
        <v>78.311000000000007</v>
      </c>
      <c r="AA100" s="13">
        <v>67</v>
      </c>
      <c r="AB100" s="13">
        <v>126</v>
      </c>
      <c r="AC100" s="13">
        <v>80</v>
      </c>
      <c r="AD100" s="13">
        <v>95</v>
      </c>
      <c r="AE100" s="13">
        <v>46</v>
      </c>
      <c r="AF100" s="13">
        <v>8.5</v>
      </c>
      <c r="AG100" s="13">
        <v>66</v>
      </c>
      <c r="AH100" s="13">
        <v>41.8</v>
      </c>
      <c r="AI100" s="31">
        <f t="shared" si="22"/>
        <v>44.399000000000001</v>
      </c>
      <c r="AJ100" s="13" t="s">
        <v>55</v>
      </c>
      <c r="AK100" s="33"/>
      <c r="AL100" s="13">
        <v>4.9000000000000004</v>
      </c>
      <c r="AM100" s="13">
        <v>0</v>
      </c>
      <c r="AN100" s="34">
        <v>0</v>
      </c>
      <c r="AO100" s="33">
        <f t="shared" si="24"/>
        <v>0</v>
      </c>
      <c r="AP100" s="13">
        <v>4.0599999999999996</v>
      </c>
      <c r="AQ100" s="13">
        <v>0.55000000000000004</v>
      </c>
      <c r="AR100" s="34">
        <v>0</v>
      </c>
      <c r="AS100" s="1">
        <v>1.72</v>
      </c>
      <c r="AT100" s="1">
        <v>0</v>
      </c>
      <c r="AU100" s="33">
        <v>2.09</v>
      </c>
      <c r="AV100" s="13">
        <v>0.4</v>
      </c>
      <c r="AW100" s="31">
        <f t="shared" si="25"/>
        <v>4</v>
      </c>
      <c r="AX100" s="32">
        <v>2</v>
      </c>
      <c r="AY100" s="32">
        <v>137.94999999999999</v>
      </c>
      <c r="AZ100" s="31">
        <v>5.01</v>
      </c>
      <c r="BA100" s="32">
        <v>66.34</v>
      </c>
      <c r="BB100" s="31">
        <v>4.87</v>
      </c>
      <c r="BC100" s="32">
        <v>68.16</v>
      </c>
      <c r="BD100" s="32">
        <v>42.34</v>
      </c>
      <c r="BE100" s="32">
        <v>281.91000000000003</v>
      </c>
      <c r="BF100" s="32">
        <v>23.16</v>
      </c>
      <c r="BG100" s="32">
        <v>17.97</v>
      </c>
      <c r="BH100" s="32"/>
      <c r="BI100" s="32"/>
      <c r="BJ100" s="32"/>
      <c r="BK100" s="32"/>
      <c r="BL100" s="32"/>
      <c r="BM100" s="32"/>
      <c r="BN100" s="32"/>
      <c r="BO100" s="32">
        <v>95</v>
      </c>
      <c r="BP100" s="32">
        <v>57</v>
      </c>
      <c r="BQ100" s="32">
        <v>71</v>
      </c>
      <c r="BR100" s="32">
        <v>38</v>
      </c>
      <c r="BS100" s="32">
        <v>-22.5</v>
      </c>
      <c r="BT100" s="32">
        <v>-17.5</v>
      </c>
      <c r="BU100" s="32">
        <v>-8.5</v>
      </c>
      <c r="BV100" s="32">
        <v>104</v>
      </c>
      <c r="BW100" s="32">
        <v>56</v>
      </c>
      <c r="BX100" s="32">
        <v>75</v>
      </c>
      <c r="BY100" s="32">
        <v>48</v>
      </c>
      <c r="BZ100" s="32">
        <v>-17</v>
      </c>
      <c r="CA100" s="32">
        <v>-13.5</v>
      </c>
      <c r="CB100" s="32">
        <v>-6.5</v>
      </c>
      <c r="CC100" s="13">
        <v>7.1</v>
      </c>
      <c r="CD100" s="13">
        <v>5</v>
      </c>
      <c r="CE100" s="58">
        <v>38</v>
      </c>
      <c r="CF100" s="32">
        <v>39</v>
      </c>
      <c r="CG100" s="32"/>
      <c r="CH100" s="32"/>
      <c r="CI100" s="32">
        <v>148</v>
      </c>
      <c r="CJ100" s="56">
        <v>86</v>
      </c>
      <c r="CK100" s="32">
        <v>82.5</v>
      </c>
      <c r="CL100" s="32">
        <v>96.5</v>
      </c>
      <c r="CM100" s="44">
        <v>7</v>
      </c>
      <c r="CN100" s="44">
        <v>4</v>
      </c>
      <c r="CO100" s="44">
        <v>79</v>
      </c>
    </row>
    <row r="101" spans="1:93" x14ac:dyDescent="0.25">
      <c r="A101" s="13" t="s">
        <v>231</v>
      </c>
      <c r="B101" s="13">
        <v>0</v>
      </c>
      <c r="C101" s="30"/>
      <c r="D101" s="31">
        <v>13.9</v>
      </c>
      <c r="E101" s="31">
        <v>171</v>
      </c>
      <c r="F101" s="31">
        <v>57</v>
      </c>
      <c r="G101" s="31">
        <f t="shared" si="18"/>
        <v>19.493177387914233</v>
      </c>
      <c r="H101" s="32">
        <v>0</v>
      </c>
      <c r="I101" s="31">
        <v>70.5</v>
      </c>
      <c r="J101" s="32">
        <v>0</v>
      </c>
      <c r="M101" s="33">
        <f t="shared" si="20"/>
        <v>0.41228070175438597</v>
      </c>
      <c r="N101" s="32">
        <v>0</v>
      </c>
      <c r="O101" s="31">
        <v>8.1999999999999993</v>
      </c>
      <c r="P101" s="13">
        <v>4</v>
      </c>
      <c r="Q101" s="13">
        <v>4</v>
      </c>
      <c r="R101" s="13">
        <v>129</v>
      </c>
      <c r="S101" s="13">
        <v>80</v>
      </c>
      <c r="T101" s="13">
        <v>96</v>
      </c>
      <c r="U101" s="13">
        <v>49</v>
      </c>
      <c r="V101" s="13">
        <v>0</v>
      </c>
      <c r="W101" s="13">
        <v>2</v>
      </c>
      <c r="X101" s="13">
        <v>126</v>
      </c>
      <c r="Y101" s="13">
        <v>65</v>
      </c>
      <c r="Z101" s="32">
        <f t="shared" si="21"/>
        <v>85.313000000000002</v>
      </c>
      <c r="AA101" s="13">
        <v>61</v>
      </c>
      <c r="AB101" s="13" t="s">
        <v>55</v>
      </c>
      <c r="AC101" s="13" t="s">
        <v>55</v>
      </c>
      <c r="AD101" s="13" t="s">
        <v>55</v>
      </c>
      <c r="AE101" s="13" t="s">
        <v>55</v>
      </c>
      <c r="AF101" s="13">
        <v>12</v>
      </c>
      <c r="AG101" s="13">
        <v>106</v>
      </c>
      <c r="AH101" s="13">
        <v>53.7</v>
      </c>
      <c r="AI101" s="31">
        <f t="shared" si="22"/>
        <v>51.261000000000003</v>
      </c>
      <c r="AJ101" s="13">
        <v>24.29</v>
      </c>
      <c r="AK101" s="33">
        <f t="shared" si="23"/>
        <v>4.0483333333333329</v>
      </c>
      <c r="AL101" s="13">
        <v>4.9000000000000004</v>
      </c>
      <c r="AM101" s="13">
        <v>0</v>
      </c>
      <c r="AN101" s="34">
        <v>0</v>
      </c>
      <c r="AO101" s="33">
        <f t="shared" si="24"/>
        <v>0.88163703703703689</v>
      </c>
      <c r="AP101" s="13">
        <v>3.61</v>
      </c>
      <c r="AQ101" s="13">
        <v>0.8</v>
      </c>
      <c r="AR101" s="34">
        <v>0</v>
      </c>
      <c r="AS101" s="1">
        <v>1.57</v>
      </c>
      <c r="AT101" s="1">
        <v>0</v>
      </c>
      <c r="AU101" s="33">
        <v>1.6763636363636363</v>
      </c>
      <c r="AV101" s="13" t="s">
        <v>62</v>
      </c>
      <c r="AW101" s="13" t="s">
        <v>62</v>
      </c>
      <c r="AX101" s="32">
        <v>0</v>
      </c>
      <c r="AY101" s="32">
        <v>128.36000000000001</v>
      </c>
      <c r="AZ101" s="31">
        <v>3.88</v>
      </c>
      <c r="BA101" s="32">
        <v>59.1</v>
      </c>
      <c r="BB101" s="31">
        <v>4.6100000000000003</v>
      </c>
      <c r="BC101" s="32">
        <v>68.02</v>
      </c>
      <c r="BD101" s="32">
        <v>40.159999999999997</v>
      </c>
      <c r="BE101" s="32">
        <v>233.85</v>
      </c>
      <c r="BF101" s="32">
        <v>17.78</v>
      </c>
      <c r="BG101" s="32">
        <v>9.0299999999999994</v>
      </c>
      <c r="BH101" s="32"/>
      <c r="BI101" s="32"/>
      <c r="BJ101" s="32"/>
      <c r="BK101" s="32"/>
      <c r="BL101" s="32"/>
      <c r="BM101" s="32"/>
      <c r="BN101" s="32"/>
      <c r="BO101" s="32">
        <v>99.5</v>
      </c>
      <c r="BP101" s="32">
        <v>66</v>
      </c>
      <c r="BQ101" s="32">
        <v>74.5</v>
      </c>
      <c r="BR101" s="32">
        <v>33.5</v>
      </c>
      <c r="BS101" s="32">
        <v>-33.5</v>
      </c>
      <c r="BT101" s="32">
        <v>-33</v>
      </c>
      <c r="BU101" s="32">
        <v>-11.5</v>
      </c>
      <c r="BV101" s="32">
        <v>108</v>
      </c>
      <c r="BW101" s="32">
        <v>65.5</v>
      </c>
      <c r="BX101" s="32">
        <v>80</v>
      </c>
      <c r="BY101" s="32">
        <v>42.5</v>
      </c>
      <c r="BZ101" s="32">
        <v>-29</v>
      </c>
      <c r="CA101" s="32">
        <v>-26</v>
      </c>
      <c r="CB101" s="32">
        <v>-9.5</v>
      </c>
      <c r="CC101" s="13">
        <v>7.5</v>
      </c>
      <c r="CD101" s="13">
        <v>4.7</v>
      </c>
      <c r="CE101" s="58"/>
      <c r="CF101" s="32">
        <v>35.5</v>
      </c>
      <c r="CG101" s="32"/>
      <c r="CH101" s="32"/>
      <c r="CI101" s="32">
        <v>117.5</v>
      </c>
      <c r="CJ101" s="56">
        <v>75</v>
      </c>
      <c r="CK101" s="32">
        <v>76.5</v>
      </c>
      <c r="CL101" s="32">
        <v>135</v>
      </c>
      <c r="CM101" s="44">
        <v>7.7</v>
      </c>
      <c r="CN101" s="44">
        <v>4.5999999999999996</v>
      </c>
      <c r="CO101" s="44">
        <v>87</v>
      </c>
    </row>
    <row r="102" spans="1:93" x14ac:dyDescent="0.25">
      <c r="A102" s="13" t="s">
        <v>232</v>
      </c>
      <c r="B102" s="13">
        <v>0</v>
      </c>
      <c r="C102" s="30"/>
      <c r="D102" s="31">
        <v>14.2</v>
      </c>
      <c r="E102" s="31">
        <v>147.30000000000001</v>
      </c>
      <c r="F102" s="31">
        <v>42.7</v>
      </c>
      <c r="G102" s="31">
        <f t="shared" si="18"/>
        <v>19.679877072205791</v>
      </c>
      <c r="H102" s="32">
        <v>0</v>
      </c>
      <c r="I102" s="31">
        <v>65</v>
      </c>
      <c r="J102" s="32">
        <v>0</v>
      </c>
      <c r="M102" s="33">
        <f t="shared" si="20"/>
        <v>0.4412763068567549</v>
      </c>
      <c r="N102" s="32">
        <v>0</v>
      </c>
      <c r="O102" s="31">
        <v>13.5</v>
      </c>
      <c r="P102" s="13">
        <v>4</v>
      </c>
      <c r="Q102" s="13">
        <v>4</v>
      </c>
      <c r="R102" s="13">
        <v>117</v>
      </c>
      <c r="S102" s="13">
        <v>54</v>
      </c>
      <c r="T102" s="13">
        <v>75</v>
      </c>
      <c r="U102" s="13">
        <v>63</v>
      </c>
      <c r="V102" s="13">
        <v>0</v>
      </c>
      <c r="W102" s="13">
        <v>0</v>
      </c>
      <c r="X102" s="13">
        <v>111</v>
      </c>
      <c r="Y102" s="13">
        <v>65</v>
      </c>
      <c r="Z102" s="32">
        <f t="shared" si="21"/>
        <v>80.317999999999998</v>
      </c>
      <c r="AA102" s="13">
        <v>46</v>
      </c>
      <c r="AB102" s="13">
        <v>96</v>
      </c>
      <c r="AC102" s="13">
        <v>67</v>
      </c>
      <c r="AD102" s="13">
        <v>77</v>
      </c>
      <c r="AE102" s="13">
        <v>29</v>
      </c>
      <c r="AF102" s="13">
        <v>10</v>
      </c>
      <c r="AG102" s="13">
        <v>83</v>
      </c>
      <c r="AH102" s="13">
        <v>46.8</v>
      </c>
      <c r="AI102" s="31">
        <f t="shared" si="22"/>
        <v>50.812100000000001</v>
      </c>
      <c r="AJ102" s="13">
        <v>38.975999999999999</v>
      </c>
      <c r="AK102" s="33">
        <f t="shared" si="23"/>
        <v>6.4959999999999996</v>
      </c>
      <c r="AL102" s="13" t="s">
        <v>55</v>
      </c>
      <c r="AM102" s="13" t="s">
        <v>55</v>
      </c>
      <c r="AN102" s="34" t="s">
        <v>55</v>
      </c>
      <c r="AO102" s="33"/>
      <c r="AP102" s="13">
        <v>4.04</v>
      </c>
      <c r="AQ102" s="13">
        <v>0.66</v>
      </c>
      <c r="AR102" s="34">
        <v>0</v>
      </c>
      <c r="AT102" s="34"/>
      <c r="AU102" s="33"/>
      <c r="AV102" s="13">
        <v>0.4</v>
      </c>
      <c r="AW102" s="31">
        <f>AV102*10</f>
        <v>4</v>
      </c>
      <c r="AX102" s="32">
        <v>2</v>
      </c>
      <c r="AY102" s="32">
        <v>144.97</v>
      </c>
      <c r="AZ102" s="31">
        <v>5.01</v>
      </c>
      <c r="BA102" s="32">
        <v>71.09</v>
      </c>
      <c r="BB102" s="31">
        <v>4.88</v>
      </c>
      <c r="BC102" s="32">
        <v>81.13</v>
      </c>
      <c r="BD102" s="32">
        <v>49.4</v>
      </c>
      <c r="BE102" s="32">
        <v>206.19</v>
      </c>
      <c r="BF102" s="32">
        <v>19.190000000000001</v>
      </c>
      <c r="BG102" s="32">
        <v>13.87</v>
      </c>
      <c r="BH102" s="32"/>
      <c r="BI102" s="32"/>
      <c r="BJ102" s="32"/>
      <c r="BK102" s="32"/>
      <c r="BL102" s="32"/>
      <c r="BM102" s="32"/>
      <c r="BN102" s="32"/>
      <c r="BO102" s="32">
        <v>91.5</v>
      </c>
      <c r="BP102" s="32">
        <v>66</v>
      </c>
      <c r="BQ102" s="32">
        <v>79</v>
      </c>
      <c r="BR102" s="32">
        <v>25.5</v>
      </c>
      <c r="BS102" s="32">
        <v>-2.5</v>
      </c>
      <c r="BT102" s="32">
        <v>-7.5</v>
      </c>
      <c r="BU102" s="32">
        <v>-0.5</v>
      </c>
      <c r="BV102" s="32">
        <v>95</v>
      </c>
      <c r="BW102" s="32">
        <v>66</v>
      </c>
      <c r="BX102" s="32">
        <v>78</v>
      </c>
      <c r="BY102" s="32">
        <v>29</v>
      </c>
      <c r="BZ102" s="32">
        <v>10</v>
      </c>
      <c r="CA102" s="32">
        <v>4.5</v>
      </c>
      <c r="CB102" s="32">
        <v>2.5</v>
      </c>
      <c r="CC102" s="13">
        <v>6.2</v>
      </c>
      <c r="CD102" s="13">
        <v>5.9</v>
      </c>
      <c r="CE102" s="58">
        <v>25</v>
      </c>
      <c r="CF102" s="32">
        <v>23.5</v>
      </c>
      <c r="CG102" s="32"/>
      <c r="CH102" s="32"/>
      <c r="CI102" s="32">
        <v>122.5</v>
      </c>
      <c r="CJ102" s="56">
        <v>65</v>
      </c>
      <c r="CK102" s="32">
        <v>64</v>
      </c>
      <c r="CL102" s="32">
        <v>170</v>
      </c>
      <c r="CM102" s="44">
        <v>4.0999999999999996</v>
      </c>
      <c r="CN102" s="44">
        <v>3.1</v>
      </c>
      <c r="CO102" s="44">
        <v>58</v>
      </c>
    </row>
    <row r="103" spans="1:93" x14ac:dyDescent="0.25">
      <c r="A103" s="13" t="s">
        <v>233</v>
      </c>
      <c r="B103" s="13">
        <v>0</v>
      </c>
      <c r="C103" s="30"/>
      <c r="D103" s="31">
        <v>14.7</v>
      </c>
      <c r="E103" s="31">
        <v>152.5</v>
      </c>
      <c r="F103" s="31">
        <v>42</v>
      </c>
      <c r="G103" s="31">
        <f t="shared" si="18"/>
        <v>18.059661381349102</v>
      </c>
      <c r="H103" s="32">
        <v>0</v>
      </c>
      <c r="I103" s="31">
        <v>64</v>
      </c>
      <c r="J103" s="32">
        <v>0</v>
      </c>
      <c r="M103" s="33">
        <f t="shared" si="20"/>
        <v>0.41967213114754098</v>
      </c>
      <c r="N103" s="32">
        <v>0</v>
      </c>
      <c r="O103" s="31">
        <v>12</v>
      </c>
      <c r="P103" s="13">
        <v>4</v>
      </c>
      <c r="Q103" s="13">
        <v>4</v>
      </c>
      <c r="R103" s="13">
        <v>115</v>
      </c>
      <c r="S103" s="13">
        <v>68</v>
      </c>
      <c r="T103" s="13">
        <v>84</v>
      </c>
      <c r="U103" s="13">
        <v>47</v>
      </c>
      <c r="V103" s="13">
        <v>0</v>
      </c>
      <c r="W103" s="13">
        <v>1</v>
      </c>
      <c r="X103" s="13">
        <v>115</v>
      </c>
      <c r="Y103" s="13">
        <v>54</v>
      </c>
      <c r="Z103" s="32">
        <f t="shared" si="21"/>
        <v>74.313000000000002</v>
      </c>
      <c r="AA103" s="13">
        <v>61</v>
      </c>
      <c r="AB103" s="13">
        <v>113</v>
      </c>
      <c r="AC103" s="13">
        <v>72</v>
      </c>
      <c r="AD103" s="13">
        <v>86</v>
      </c>
      <c r="AE103" s="13">
        <v>41</v>
      </c>
      <c r="AF103" s="13">
        <v>11</v>
      </c>
      <c r="AG103" s="13">
        <v>94</v>
      </c>
      <c r="AH103" s="13">
        <v>50.2</v>
      </c>
      <c r="AI103" s="31">
        <f t="shared" si="22"/>
        <v>52.512</v>
      </c>
      <c r="AJ103" s="13">
        <v>34.311999999999998</v>
      </c>
      <c r="AK103" s="33">
        <f t="shared" si="23"/>
        <v>5.7186666666666666</v>
      </c>
      <c r="AL103" s="13">
        <v>4.9000000000000004</v>
      </c>
      <c r="AM103" s="13">
        <v>0</v>
      </c>
      <c r="AN103" s="34">
        <v>0</v>
      </c>
      <c r="AO103" s="33">
        <f t="shared" si="24"/>
        <v>1.2453985185185186</v>
      </c>
      <c r="AP103" s="13">
        <v>3.77</v>
      </c>
      <c r="AQ103" s="13">
        <v>0.83</v>
      </c>
      <c r="AR103" s="34">
        <v>0</v>
      </c>
      <c r="AS103" s="1">
        <v>1.43</v>
      </c>
      <c r="AT103" s="1">
        <v>0</v>
      </c>
      <c r="AU103" s="33">
        <v>1.9627272727272727</v>
      </c>
      <c r="AV103" s="13" t="s">
        <v>62</v>
      </c>
      <c r="AW103" s="13" t="s">
        <v>62</v>
      </c>
      <c r="AX103" s="32">
        <v>0</v>
      </c>
      <c r="AY103" s="32">
        <v>125.6</v>
      </c>
      <c r="AZ103" s="31">
        <v>3.68</v>
      </c>
      <c r="BA103" s="32">
        <v>54.98</v>
      </c>
      <c r="BB103" s="31">
        <v>3.23</v>
      </c>
      <c r="BC103" s="32">
        <v>69.95</v>
      </c>
      <c r="BD103" s="32">
        <v>42.85</v>
      </c>
      <c r="BE103" s="32">
        <v>228.73</v>
      </c>
      <c r="BF103" s="32">
        <v>10.76</v>
      </c>
      <c r="BG103" s="32">
        <v>12.1</v>
      </c>
      <c r="BH103" s="32"/>
      <c r="BI103" s="32"/>
      <c r="BJ103" s="32"/>
      <c r="BK103" s="32"/>
      <c r="BL103" s="32"/>
      <c r="BM103" s="32"/>
      <c r="BN103" s="32"/>
      <c r="BO103" s="32">
        <v>90</v>
      </c>
      <c r="BP103" s="32">
        <v>55</v>
      </c>
      <c r="BQ103" s="32">
        <v>63.5</v>
      </c>
      <c r="BR103" s="32">
        <v>35</v>
      </c>
      <c r="BS103" s="32">
        <v>-43.5</v>
      </c>
      <c r="BT103" s="32">
        <v>-44.5</v>
      </c>
      <c r="BU103" s="32">
        <v>-15.5</v>
      </c>
      <c r="BV103" s="32">
        <v>94</v>
      </c>
      <c r="BW103" s="32">
        <v>54</v>
      </c>
      <c r="BX103" s="32">
        <v>71</v>
      </c>
      <c r="BY103" s="32">
        <v>40</v>
      </c>
      <c r="BZ103" s="32">
        <v>4.5</v>
      </c>
      <c r="CA103" s="32">
        <v>3.5</v>
      </c>
      <c r="CB103" s="32">
        <v>1.5</v>
      </c>
      <c r="CC103" s="13">
        <v>5.9</v>
      </c>
      <c r="CD103" s="13">
        <v>4.5</v>
      </c>
      <c r="CE103" s="58"/>
      <c r="CF103" s="32">
        <v>32.5</v>
      </c>
      <c r="CG103" s="32"/>
      <c r="CH103" s="32"/>
      <c r="CI103" s="32">
        <v>114</v>
      </c>
      <c r="CJ103" s="56">
        <v>73</v>
      </c>
      <c r="CK103" s="32">
        <v>73</v>
      </c>
      <c r="CL103" s="32">
        <v>132.5</v>
      </c>
      <c r="CM103" s="44">
        <v>7.6</v>
      </c>
      <c r="CN103" s="44">
        <v>5.0999999999999996</v>
      </c>
      <c r="CO103" s="44">
        <v>80</v>
      </c>
    </row>
    <row r="104" spans="1:93" x14ac:dyDescent="0.25">
      <c r="A104" s="13" t="s">
        <v>234</v>
      </c>
      <c r="B104" s="13">
        <v>0</v>
      </c>
      <c r="C104" s="30"/>
      <c r="D104" s="31">
        <v>14.8</v>
      </c>
      <c r="E104" s="31">
        <v>171.6</v>
      </c>
      <c r="F104" s="31">
        <v>61.4</v>
      </c>
      <c r="G104" s="31">
        <f t="shared" si="18"/>
        <v>20.85133204014323</v>
      </c>
      <c r="H104" s="32">
        <v>0</v>
      </c>
      <c r="I104" s="31">
        <v>71</v>
      </c>
      <c r="J104" s="32">
        <v>0</v>
      </c>
      <c r="M104" s="33">
        <f t="shared" si="20"/>
        <v>0.41375291375291379</v>
      </c>
      <c r="N104" s="32">
        <v>0</v>
      </c>
      <c r="O104" s="31">
        <v>11.2</v>
      </c>
      <c r="P104" s="13">
        <v>5</v>
      </c>
      <c r="Q104" s="13">
        <v>4</v>
      </c>
      <c r="R104" s="13">
        <v>136</v>
      </c>
      <c r="S104" s="13">
        <v>67</v>
      </c>
      <c r="T104" s="13">
        <v>90</v>
      </c>
      <c r="U104" s="13">
        <v>69</v>
      </c>
      <c r="V104" s="13">
        <v>1</v>
      </c>
      <c r="W104" s="13">
        <v>0</v>
      </c>
      <c r="X104" s="13">
        <v>123</v>
      </c>
      <c r="Y104" s="13">
        <v>61</v>
      </c>
      <c r="Z104" s="32">
        <f t="shared" si="21"/>
        <v>81.646000000000001</v>
      </c>
      <c r="AA104" s="13">
        <v>62</v>
      </c>
      <c r="AB104" s="13">
        <v>128</v>
      </c>
      <c r="AC104" s="13">
        <v>77</v>
      </c>
      <c r="AD104" s="13">
        <v>94</v>
      </c>
      <c r="AE104" s="13">
        <v>51</v>
      </c>
      <c r="AF104" s="13">
        <v>9</v>
      </c>
      <c r="AG104" s="13">
        <v>72</v>
      </c>
      <c r="AH104" s="13">
        <v>43.3</v>
      </c>
      <c r="AI104" s="31">
        <f t="shared" si="22"/>
        <v>45.566199999999995</v>
      </c>
      <c r="AJ104" s="13" t="s">
        <v>55</v>
      </c>
      <c r="AK104" s="33"/>
      <c r="AL104" s="13" t="s">
        <v>55</v>
      </c>
      <c r="AM104" s="13" t="s">
        <v>55</v>
      </c>
      <c r="AN104" s="34" t="s">
        <v>55</v>
      </c>
      <c r="AO104" s="33"/>
      <c r="AP104" s="13">
        <v>2.59</v>
      </c>
      <c r="AQ104" s="13">
        <v>0.51</v>
      </c>
      <c r="AR104" s="34">
        <v>0</v>
      </c>
      <c r="AT104" s="34"/>
      <c r="AU104" s="33"/>
      <c r="AV104" s="13" t="s">
        <v>62</v>
      </c>
      <c r="AW104" s="13" t="s">
        <v>62</v>
      </c>
      <c r="AX104" s="32">
        <v>0</v>
      </c>
      <c r="AY104" s="32">
        <v>139.96</v>
      </c>
      <c r="AZ104" s="31">
        <v>4.24</v>
      </c>
      <c r="BA104" s="32">
        <v>90.56</v>
      </c>
      <c r="BB104" s="31">
        <v>4.26</v>
      </c>
      <c r="BC104" s="32">
        <v>71.73</v>
      </c>
      <c r="BD104" s="32">
        <v>44.07</v>
      </c>
      <c r="BE104" s="32">
        <v>175.47</v>
      </c>
      <c r="BF104" s="32">
        <v>27.72</v>
      </c>
      <c r="BG104" s="32">
        <v>13.68</v>
      </c>
      <c r="BH104" s="32"/>
      <c r="BI104" s="32"/>
      <c r="BJ104" s="32"/>
      <c r="BK104" s="32"/>
      <c r="BL104" s="32"/>
      <c r="BM104" s="32"/>
      <c r="BN104" s="32"/>
      <c r="BO104" s="32">
        <v>98.5</v>
      </c>
      <c r="BP104" s="32">
        <v>67</v>
      </c>
      <c r="BQ104" s="32">
        <v>78.5</v>
      </c>
      <c r="BR104" s="32">
        <v>31.5</v>
      </c>
      <c r="BS104" s="32">
        <v>-14.5</v>
      </c>
      <c r="BT104" s="32">
        <v>-4</v>
      </c>
      <c r="BU104" s="32">
        <v>-4.5</v>
      </c>
      <c r="BV104" s="32">
        <v>106.5</v>
      </c>
      <c r="BW104" s="32">
        <v>66</v>
      </c>
      <c r="BX104" s="32">
        <v>80</v>
      </c>
      <c r="BY104" s="32">
        <v>40.5</v>
      </c>
      <c r="BZ104" s="32">
        <v>-29</v>
      </c>
      <c r="CA104" s="32">
        <v>-23</v>
      </c>
      <c r="CB104" s="32">
        <v>-9.5</v>
      </c>
      <c r="CC104" s="13">
        <v>6.8</v>
      </c>
      <c r="CD104" s="13">
        <v>3.5</v>
      </c>
      <c r="CE104" s="58"/>
      <c r="CF104" s="32">
        <v>33</v>
      </c>
      <c r="CG104" s="32"/>
      <c r="CH104" s="32"/>
      <c r="CI104" s="32">
        <v>132</v>
      </c>
      <c r="CJ104" s="56"/>
      <c r="CK104" s="32">
        <v>87</v>
      </c>
      <c r="CL104" s="32">
        <v>89</v>
      </c>
      <c r="CM104" s="44">
        <v>7.3</v>
      </c>
      <c r="CN104" s="44">
        <v>4.3</v>
      </c>
      <c r="CO104" s="44">
        <v>65</v>
      </c>
    </row>
    <row r="105" spans="1:93" x14ac:dyDescent="0.25">
      <c r="A105" s="13" t="s">
        <v>235</v>
      </c>
      <c r="B105" s="13">
        <v>0</v>
      </c>
      <c r="C105" s="30"/>
      <c r="D105" s="31">
        <v>14.6</v>
      </c>
      <c r="E105" s="31">
        <v>180.5</v>
      </c>
      <c r="F105" s="31">
        <v>65.3</v>
      </c>
      <c r="G105" s="31">
        <f t="shared" si="18"/>
        <v>20.042817351002522</v>
      </c>
      <c r="H105" s="32">
        <v>0</v>
      </c>
      <c r="I105" s="31">
        <v>74</v>
      </c>
      <c r="J105" s="32">
        <v>1</v>
      </c>
      <c r="M105" s="33">
        <f t="shared" si="20"/>
        <v>0.4099722991689751</v>
      </c>
      <c r="N105" s="32">
        <v>0</v>
      </c>
      <c r="O105" s="31">
        <v>11</v>
      </c>
      <c r="P105" s="13">
        <v>0</v>
      </c>
      <c r="Q105" s="13">
        <v>4</v>
      </c>
      <c r="R105" s="13">
        <v>124</v>
      </c>
      <c r="S105" s="13">
        <v>74</v>
      </c>
      <c r="T105" s="13">
        <v>91</v>
      </c>
      <c r="U105" s="13">
        <v>50</v>
      </c>
      <c r="V105" s="13">
        <v>0</v>
      </c>
      <c r="W105" s="13">
        <v>2</v>
      </c>
      <c r="X105" s="13">
        <v>123</v>
      </c>
      <c r="Y105" s="13">
        <v>65</v>
      </c>
      <c r="Z105" s="32">
        <f t="shared" si="21"/>
        <v>84.313999999999993</v>
      </c>
      <c r="AA105" s="13">
        <v>58</v>
      </c>
      <c r="AB105" s="13">
        <v>135</v>
      </c>
      <c r="AC105" s="13">
        <v>74</v>
      </c>
      <c r="AD105" s="13">
        <v>94</v>
      </c>
      <c r="AE105" s="13">
        <v>61</v>
      </c>
      <c r="AF105" s="13" t="s">
        <v>55</v>
      </c>
      <c r="AI105" s="31"/>
      <c r="AJ105" s="13">
        <v>54.137</v>
      </c>
      <c r="AK105" s="33">
        <f t="shared" si="23"/>
        <v>9.0228333333333328</v>
      </c>
      <c r="AL105" s="13">
        <v>4.8</v>
      </c>
      <c r="AM105" s="13">
        <v>0</v>
      </c>
      <c r="AN105" s="34">
        <v>0</v>
      </c>
      <c r="AO105" s="33">
        <f t="shared" si="24"/>
        <v>1.924871111111111</v>
      </c>
      <c r="AP105" s="13">
        <v>3.11</v>
      </c>
      <c r="AQ105" s="13">
        <v>0.76</v>
      </c>
      <c r="AR105" s="34">
        <v>0</v>
      </c>
      <c r="AS105" s="1">
        <v>1.08</v>
      </c>
      <c r="AT105" s="1">
        <v>1</v>
      </c>
      <c r="AU105" s="33">
        <v>1.6845454545454543</v>
      </c>
      <c r="AV105" s="13">
        <v>0.2</v>
      </c>
      <c r="AW105" s="31">
        <f>AV105*10</f>
        <v>2</v>
      </c>
      <c r="AX105" s="32">
        <v>1</v>
      </c>
      <c r="AY105" s="32">
        <v>143.16999999999999</v>
      </c>
      <c r="AZ105" s="31">
        <v>4.93</v>
      </c>
      <c r="BA105" s="32">
        <v>57.09</v>
      </c>
      <c r="BB105" s="31">
        <v>3.15</v>
      </c>
      <c r="BC105" s="32">
        <v>69.8</v>
      </c>
      <c r="BD105" s="32">
        <v>44.36</v>
      </c>
      <c r="BE105" s="32">
        <v>235.58</v>
      </c>
      <c r="BF105" s="32">
        <v>40.36</v>
      </c>
      <c r="BG105" s="32">
        <v>8.9</v>
      </c>
      <c r="BH105" s="32"/>
      <c r="BI105" s="32"/>
      <c r="BJ105" s="32"/>
      <c r="BK105" s="32"/>
      <c r="BL105" s="32"/>
      <c r="BM105" s="32"/>
      <c r="BN105" s="32"/>
      <c r="BO105" s="32">
        <v>100</v>
      </c>
      <c r="BP105" s="32">
        <v>68.5</v>
      </c>
      <c r="BQ105" s="32">
        <v>81.5</v>
      </c>
      <c r="BR105" s="32">
        <v>31.5</v>
      </c>
      <c r="BS105" s="32">
        <v>-3</v>
      </c>
      <c r="BT105" s="32">
        <v>5</v>
      </c>
      <c r="BU105" s="32">
        <v>-1</v>
      </c>
      <c r="BV105" s="32">
        <v>108</v>
      </c>
      <c r="BW105" s="32">
        <v>67.5</v>
      </c>
      <c r="BX105" s="32">
        <v>84</v>
      </c>
      <c r="BY105" s="32">
        <v>40.5</v>
      </c>
      <c r="BZ105" s="32">
        <v>-17</v>
      </c>
      <c r="CA105" s="32">
        <v>-9</v>
      </c>
      <c r="CB105" s="32">
        <v>-5</v>
      </c>
      <c r="CC105" s="13">
        <v>6.1</v>
      </c>
      <c r="CD105" s="13">
        <v>2.4</v>
      </c>
      <c r="CE105" s="58">
        <v>32</v>
      </c>
      <c r="CF105" s="32">
        <v>32.5</v>
      </c>
      <c r="CG105" s="32"/>
      <c r="CH105" s="32"/>
      <c r="CI105" s="32">
        <v>148.5</v>
      </c>
      <c r="CJ105" s="56">
        <v>93</v>
      </c>
      <c r="CK105" s="32">
        <v>90.5</v>
      </c>
      <c r="CL105" s="32">
        <v>83</v>
      </c>
      <c r="CM105" s="44">
        <v>10.5</v>
      </c>
      <c r="CN105" s="44">
        <v>5.7</v>
      </c>
      <c r="CO105" s="44">
        <v>98</v>
      </c>
    </row>
    <row r="106" spans="1:93" x14ac:dyDescent="0.25">
      <c r="A106" s="13" t="s">
        <v>236</v>
      </c>
      <c r="B106" s="13">
        <v>0</v>
      </c>
      <c r="C106" s="30"/>
      <c r="D106" s="31">
        <v>14.6</v>
      </c>
      <c r="E106" s="31">
        <v>154.9</v>
      </c>
      <c r="F106" s="31">
        <v>44</v>
      </c>
      <c r="G106" s="31">
        <f t="shared" si="18"/>
        <v>18.337910170079944</v>
      </c>
      <c r="H106" s="32">
        <v>0</v>
      </c>
      <c r="I106" s="31">
        <v>69</v>
      </c>
      <c r="J106" s="32">
        <v>0</v>
      </c>
      <c r="M106" s="33">
        <f t="shared" si="20"/>
        <v>0.44544867656552611</v>
      </c>
      <c r="N106" s="32">
        <v>0</v>
      </c>
      <c r="O106" s="31">
        <v>15</v>
      </c>
      <c r="P106" s="13">
        <v>3</v>
      </c>
      <c r="Q106" s="13">
        <v>3</v>
      </c>
      <c r="R106" s="13">
        <v>106</v>
      </c>
      <c r="S106" s="13">
        <v>63</v>
      </c>
      <c r="T106" s="13">
        <v>77</v>
      </c>
      <c r="U106" s="13">
        <v>43</v>
      </c>
      <c r="V106" s="13">
        <v>0</v>
      </c>
      <c r="W106" s="13">
        <v>0</v>
      </c>
      <c r="X106" s="13">
        <v>109</v>
      </c>
      <c r="Y106" s="13">
        <v>60</v>
      </c>
      <c r="Z106" s="32">
        <f t="shared" si="21"/>
        <v>76.317000000000007</v>
      </c>
      <c r="AA106" s="13">
        <v>49</v>
      </c>
      <c r="AB106" s="13">
        <v>104</v>
      </c>
      <c r="AC106" s="13">
        <v>67</v>
      </c>
      <c r="AD106" s="13">
        <v>79</v>
      </c>
      <c r="AE106" s="13">
        <v>37</v>
      </c>
      <c r="AF106" s="13">
        <v>11</v>
      </c>
      <c r="AG106" s="13">
        <v>94</v>
      </c>
      <c r="AH106" s="13">
        <v>50.2</v>
      </c>
      <c r="AI106" s="31">
        <f t="shared" si="22"/>
        <v>52.118000000000002</v>
      </c>
      <c r="AJ106" s="13">
        <v>54.389000000000003</v>
      </c>
      <c r="AK106" s="33">
        <f t="shared" si="23"/>
        <v>9.0648333333333344</v>
      </c>
      <c r="AL106" s="13">
        <v>4.5</v>
      </c>
      <c r="AM106" s="13">
        <v>0</v>
      </c>
      <c r="AN106" s="34">
        <v>0</v>
      </c>
      <c r="AO106" s="33">
        <f t="shared" si="24"/>
        <v>1.8129666666666671</v>
      </c>
      <c r="AP106" s="13">
        <v>3.65</v>
      </c>
      <c r="AQ106" s="13">
        <v>0.55000000000000004</v>
      </c>
      <c r="AR106" s="34">
        <v>0</v>
      </c>
      <c r="AS106" s="1">
        <v>1.46</v>
      </c>
      <c r="AT106" s="1">
        <v>0</v>
      </c>
      <c r="AU106" s="33">
        <v>1.94</v>
      </c>
      <c r="AV106" s="13" t="s">
        <v>62</v>
      </c>
      <c r="AW106" s="13" t="s">
        <v>62</v>
      </c>
      <c r="AX106" s="32">
        <v>0</v>
      </c>
      <c r="AY106" s="32">
        <v>139.27000000000001</v>
      </c>
      <c r="AZ106" s="31">
        <v>4.46</v>
      </c>
      <c r="BA106" s="32">
        <v>48.51</v>
      </c>
      <c r="BB106" s="31">
        <v>3.49</v>
      </c>
      <c r="BC106" s="32">
        <v>75.28</v>
      </c>
      <c r="BD106" s="32">
        <v>47.05</v>
      </c>
      <c r="BE106" s="32">
        <v>305.19</v>
      </c>
      <c r="BF106" s="32">
        <v>23.66</v>
      </c>
      <c r="BG106" s="32">
        <v>13.08</v>
      </c>
      <c r="BH106" s="32"/>
      <c r="BI106" s="32"/>
      <c r="BJ106" s="32"/>
      <c r="BK106" s="32"/>
      <c r="BL106" s="32"/>
      <c r="BM106" s="32"/>
      <c r="BN106" s="32"/>
      <c r="BO106" s="32">
        <v>91</v>
      </c>
      <c r="BP106" s="32">
        <v>61</v>
      </c>
      <c r="BQ106" s="32">
        <v>76</v>
      </c>
      <c r="BR106" s="32">
        <v>30</v>
      </c>
      <c r="BS106" s="32">
        <v>8.5</v>
      </c>
      <c r="BT106" s="32">
        <v>2.5</v>
      </c>
      <c r="BU106" s="32">
        <v>2.5</v>
      </c>
      <c r="BV106" s="32">
        <v>96.5</v>
      </c>
      <c r="BW106" s="32">
        <v>61</v>
      </c>
      <c r="BX106" s="32">
        <v>76</v>
      </c>
      <c r="BY106" s="32">
        <v>35.5</v>
      </c>
      <c r="BZ106" s="32">
        <v>2</v>
      </c>
      <c r="CA106" s="32">
        <v>-3.5</v>
      </c>
      <c r="CB106" s="32">
        <v>0.5</v>
      </c>
      <c r="CC106" s="13">
        <v>7.2</v>
      </c>
      <c r="CD106" s="13">
        <v>4.2</v>
      </c>
      <c r="CE106" s="58">
        <v>28</v>
      </c>
      <c r="CF106" s="32">
        <v>29.5</v>
      </c>
      <c r="CG106" s="32"/>
      <c r="CH106" s="32"/>
      <c r="CI106" s="32">
        <v>138.5</v>
      </c>
      <c r="CJ106" s="56">
        <v>65</v>
      </c>
      <c r="CK106" s="32">
        <v>62.5</v>
      </c>
      <c r="CL106" s="32">
        <v>163</v>
      </c>
      <c r="CM106" s="44">
        <v>3.8</v>
      </c>
      <c r="CN106" s="44">
        <v>2.7</v>
      </c>
      <c r="CO106" s="44">
        <v>59</v>
      </c>
    </row>
    <row r="107" spans="1:93" x14ac:dyDescent="0.25">
      <c r="A107" s="13" t="s">
        <v>237</v>
      </c>
      <c r="B107" s="13">
        <v>0</v>
      </c>
      <c r="C107" s="30"/>
      <c r="D107" s="31">
        <v>14.2</v>
      </c>
      <c r="E107" s="31">
        <v>164.4</v>
      </c>
      <c r="F107" s="31">
        <v>61</v>
      </c>
      <c r="G107" s="31">
        <f t="shared" si="18"/>
        <v>22.569721941025684</v>
      </c>
      <c r="H107" s="32">
        <v>0</v>
      </c>
      <c r="I107" s="31">
        <v>72</v>
      </c>
      <c r="J107" s="32">
        <v>1</v>
      </c>
      <c r="M107" s="33">
        <f t="shared" si="20"/>
        <v>0.43795620437956201</v>
      </c>
      <c r="N107" s="32">
        <v>0</v>
      </c>
      <c r="O107" s="31">
        <v>13</v>
      </c>
      <c r="P107" s="13">
        <v>5</v>
      </c>
      <c r="Q107" s="13">
        <v>4</v>
      </c>
      <c r="R107" s="13">
        <v>125</v>
      </c>
      <c r="S107" s="13">
        <v>67</v>
      </c>
      <c r="T107" s="13">
        <v>86</v>
      </c>
      <c r="U107" s="13">
        <v>58</v>
      </c>
      <c r="V107" s="13">
        <v>0</v>
      </c>
      <c r="W107" s="13">
        <v>0</v>
      </c>
      <c r="X107" s="13">
        <v>120</v>
      </c>
      <c r="Y107" s="13">
        <v>62</v>
      </c>
      <c r="Z107" s="32">
        <f t="shared" si="21"/>
        <v>81.313999999999993</v>
      </c>
      <c r="AA107" s="13">
        <v>58</v>
      </c>
      <c r="AB107" s="13">
        <v>119</v>
      </c>
      <c r="AC107" s="13">
        <v>73</v>
      </c>
      <c r="AD107" s="13">
        <v>88</v>
      </c>
      <c r="AE107" s="13">
        <v>46</v>
      </c>
      <c r="AF107" s="13">
        <v>9.1</v>
      </c>
      <c r="AG107" s="13">
        <v>73</v>
      </c>
      <c r="AH107" s="13">
        <v>43.3</v>
      </c>
      <c r="AI107" s="31">
        <f t="shared" si="22"/>
        <v>45.786999999999999</v>
      </c>
      <c r="AJ107" s="13" t="s">
        <v>55</v>
      </c>
      <c r="AK107" s="33"/>
      <c r="AL107" s="13">
        <v>5</v>
      </c>
      <c r="AM107" s="13">
        <v>0</v>
      </c>
      <c r="AN107" s="34">
        <v>0</v>
      </c>
      <c r="AO107" s="33">
        <f t="shared" si="24"/>
        <v>0</v>
      </c>
      <c r="AP107" s="13">
        <v>3.12</v>
      </c>
      <c r="AQ107" s="13">
        <v>0.7</v>
      </c>
      <c r="AR107" s="34">
        <v>0</v>
      </c>
      <c r="AS107" s="1">
        <v>1.23</v>
      </c>
      <c r="AT107" s="1">
        <v>1</v>
      </c>
      <c r="AU107" s="33">
        <v>1.571818181818182</v>
      </c>
      <c r="AV107" s="50" t="s">
        <v>62</v>
      </c>
      <c r="AW107" s="50" t="s">
        <v>62</v>
      </c>
      <c r="AX107" s="51">
        <v>0</v>
      </c>
      <c r="AY107" s="51">
        <v>92.05</v>
      </c>
      <c r="AZ107" s="52">
        <v>2.97</v>
      </c>
      <c r="BA107" s="51">
        <v>40.54</v>
      </c>
      <c r="BB107" s="52">
        <v>2.62</v>
      </c>
      <c r="BC107" s="51">
        <v>49.01</v>
      </c>
      <c r="BD107" s="51">
        <v>23.31</v>
      </c>
      <c r="BE107" s="51">
        <v>126.21</v>
      </c>
      <c r="BF107" s="51">
        <v>15.8</v>
      </c>
      <c r="BG107" s="51">
        <v>3.9</v>
      </c>
      <c r="BH107" s="32"/>
      <c r="BI107" s="32"/>
      <c r="BJ107" s="32"/>
      <c r="BK107" s="32"/>
      <c r="BL107" s="32"/>
      <c r="BM107" s="32"/>
      <c r="BN107" s="32"/>
      <c r="BO107" s="32">
        <v>99.5</v>
      </c>
      <c r="BP107" s="32">
        <v>64</v>
      </c>
      <c r="BQ107" s="32">
        <v>81.5</v>
      </c>
      <c r="BR107" s="32">
        <v>35.5</v>
      </c>
      <c r="BS107" s="32">
        <v>10.5</v>
      </c>
      <c r="BT107" s="32">
        <v>11</v>
      </c>
      <c r="BU107" s="32">
        <v>3.5</v>
      </c>
      <c r="BV107" s="32">
        <v>106.5</v>
      </c>
      <c r="BW107" s="32">
        <v>64</v>
      </c>
      <c r="BX107" s="32">
        <v>80</v>
      </c>
      <c r="BY107" s="32">
        <v>42.5</v>
      </c>
      <c r="BZ107" s="32">
        <v>-3.5</v>
      </c>
      <c r="CA107" s="32">
        <v>-2.5</v>
      </c>
      <c r="CB107" s="32">
        <v>-1</v>
      </c>
      <c r="CC107" s="13">
        <v>5.9</v>
      </c>
      <c r="CD107" s="13">
        <v>4.5</v>
      </c>
      <c r="CE107" s="58"/>
      <c r="CF107" s="32">
        <v>35</v>
      </c>
      <c r="CG107" s="32"/>
      <c r="CH107" s="32"/>
      <c r="CI107" s="32">
        <v>136</v>
      </c>
      <c r="CJ107" s="56">
        <v>76</v>
      </c>
      <c r="CK107" s="32">
        <v>77.5</v>
      </c>
      <c r="CL107" s="32">
        <v>127.5</v>
      </c>
      <c r="CM107" s="44">
        <v>9.6</v>
      </c>
      <c r="CN107" s="44">
        <v>5.8</v>
      </c>
      <c r="CO107" s="44">
        <v>99</v>
      </c>
    </row>
    <row r="108" spans="1:93" x14ac:dyDescent="0.25">
      <c r="A108" s="13" t="s">
        <v>238</v>
      </c>
      <c r="B108" s="13">
        <v>0</v>
      </c>
      <c r="C108" s="30"/>
      <c r="D108" s="31">
        <v>14</v>
      </c>
      <c r="E108" s="31">
        <v>153.30000000000001</v>
      </c>
      <c r="F108" s="31">
        <v>44.5</v>
      </c>
      <c r="G108" s="31">
        <f t="shared" si="18"/>
        <v>18.935453082840688</v>
      </c>
      <c r="H108" s="32">
        <v>0</v>
      </c>
      <c r="I108" s="31">
        <v>68</v>
      </c>
      <c r="J108" s="32">
        <v>0</v>
      </c>
      <c r="M108" s="33">
        <f t="shared" si="20"/>
        <v>0.44357469015003259</v>
      </c>
      <c r="N108" s="32">
        <v>0</v>
      </c>
      <c r="O108" s="31">
        <v>13</v>
      </c>
      <c r="P108" s="13">
        <v>4</v>
      </c>
      <c r="Q108" s="13">
        <v>4</v>
      </c>
      <c r="R108" s="13">
        <v>117</v>
      </c>
      <c r="S108" s="13">
        <v>77</v>
      </c>
      <c r="T108" s="13">
        <v>90</v>
      </c>
      <c r="U108" s="13">
        <v>40</v>
      </c>
      <c r="V108" s="13">
        <v>0</v>
      </c>
      <c r="W108" s="13">
        <v>2</v>
      </c>
      <c r="X108" s="13">
        <v>108</v>
      </c>
      <c r="Y108" s="13">
        <v>74</v>
      </c>
      <c r="Z108" s="32">
        <f t="shared" si="21"/>
        <v>85.322000000000003</v>
      </c>
      <c r="AA108" s="13">
        <v>34</v>
      </c>
      <c r="AB108" s="13" t="s">
        <v>55</v>
      </c>
      <c r="AC108" s="13" t="s">
        <v>55</v>
      </c>
      <c r="AD108" s="13" t="s">
        <v>55</v>
      </c>
      <c r="AE108" s="13" t="s">
        <v>55</v>
      </c>
      <c r="AF108" s="13">
        <v>11</v>
      </c>
      <c r="AG108" s="13">
        <v>94</v>
      </c>
      <c r="AH108" s="13">
        <v>50.2</v>
      </c>
      <c r="AI108" s="31">
        <f t="shared" si="22"/>
        <v>52.019500000000001</v>
      </c>
      <c r="AJ108" s="13">
        <v>27.826000000000001</v>
      </c>
      <c r="AK108" s="33">
        <f t="shared" si="23"/>
        <v>4.637666666666667</v>
      </c>
      <c r="AL108" s="13">
        <v>4.8</v>
      </c>
      <c r="AM108" s="13">
        <v>0</v>
      </c>
      <c r="AN108" s="34">
        <v>0</v>
      </c>
      <c r="AO108" s="33">
        <f t="shared" si="24"/>
        <v>0.98936888888888885</v>
      </c>
      <c r="AP108" s="13">
        <v>4.7300000000000004</v>
      </c>
      <c r="AQ108" s="13">
        <v>0.68</v>
      </c>
      <c r="AR108" s="34">
        <v>0</v>
      </c>
      <c r="AS108" s="1">
        <v>1.67</v>
      </c>
      <c r="AT108" s="1">
        <v>0</v>
      </c>
      <c r="AU108" s="33">
        <v>2.7509090909090914</v>
      </c>
      <c r="AV108" s="13" t="s">
        <v>62</v>
      </c>
      <c r="AW108" s="13" t="s">
        <v>62</v>
      </c>
      <c r="AX108" s="32">
        <v>0</v>
      </c>
      <c r="AY108" s="32">
        <v>138.03</v>
      </c>
      <c r="AZ108" s="31">
        <v>3.92</v>
      </c>
      <c r="BA108" s="32">
        <v>69.040000000000006</v>
      </c>
      <c r="BB108" s="31">
        <v>6.31</v>
      </c>
      <c r="BC108" s="32">
        <v>75.52</v>
      </c>
      <c r="BD108" s="32">
        <v>46.6</v>
      </c>
      <c r="BE108" s="32">
        <v>276.42</v>
      </c>
      <c r="BF108" s="32">
        <v>18.579999999999998</v>
      </c>
      <c r="BG108" s="32">
        <v>28.38</v>
      </c>
      <c r="BH108" s="32"/>
      <c r="BI108" s="32"/>
      <c r="BJ108" s="32"/>
      <c r="BK108" s="32"/>
      <c r="BL108" s="32"/>
      <c r="BM108" s="32"/>
      <c r="BN108" s="32"/>
      <c r="BO108" s="32">
        <v>94</v>
      </c>
      <c r="BP108" s="32">
        <v>75</v>
      </c>
      <c r="BQ108" s="32">
        <v>85</v>
      </c>
      <c r="BR108" s="32">
        <v>19</v>
      </c>
      <c r="BS108" s="32">
        <v>-6</v>
      </c>
      <c r="BT108" s="32">
        <v>-0.5</v>
      </c>
      <c r="BU108" s="32">
        <v>-1</v>
      </c>
      <c r="BV108" s="32">
        <v>100</v>
      </c>
      <c r="BW108" s="32">
        <v>75</v>
      </c>
      <c r="BX108" s="32">
        <v>85</v>
      </c>
      <c r="BY108" s="32">
        <v>25</v>
      </c>
      <c r="BZ108" s="32">
        <v>-11.5</v>
      </c>
      <c r="CA108" s="32">
        <v>-9.5</v>
      </c>
      <c r="CB108" s="32">
        <v>-2.5</v>
      </c>
      <c r="CC108" s="13">
        <v>8.1</v>
      </c>
      <c r="CD108" s="13">
        <v>5.3</v>
      </c>
      <c r="CE108" s="58">
        <v>18</v>
      </c>
      <c r="CF108" s="32">
        <v>20.5</v>
      </c>
      <c r="CG108" s="32"/>
      <c r="CH108" s="32"/>
      <c r="CI108" s="32">
        <v>143.5</v>
      </c>
      <c r="CJ108" s="56">
        <v>86</v>
      </c>
      <c r="CK108" s="32">
        <v>79</v>
      </c>
      <c r="CL108" s="32">
        <v>115.5</v>
      </c>
      <c r="CM108" s="44">
        <v>5.8</v>
      </c>
      <c r="CN108" s="44">
        <v>4.2</v>
      </c>
      <c r="CO108" s="44">
        <v>64</v>
      </c>
    </row>
    <row r="109" spans="1:93" x14ac:dyDescent="0.25">
      <c r="A109" s="13" t="s">
        <v>239</v>
      </c>
      <c r="B109" s="13">
        <v>0</v>
      </c>
      <c r="C109" s="30"/>
      <c r="D109" s="31">
        <v>14.7</v>
      </c>
      <c r="E109" s="31">
        <v>172.2</v>
      </c>
      <c r="F109" s="31">
        <v>61.9</v>
      </c>
      <c r="G109" s="31">
        <f t="shared" si="18"/>
        <v>20.874897648926712</v>
      </c>
      <c r="H109" s="32">
        <v>0</v>
      </c>
      <c r="I109" s="31">
        <v>72.5</v>
      </c>
      <c r="J109" s="32">
        <v>1</v>
      </c>
      <c r="M109" s="33">
        <f t="shared" si="20"/>
        <v>0.42102206736353082</v>
      </c>
      <c r="N109" s="32">
        <v>0</v>
      </c>
      <c r="O109" s="31">
        <v>13</v>
      </c>
      <c r="P109" s="13">
        <v>5</v>
      </c>
      <c r="Q109" s="13">
        <v>5</v>
      </c>
      <c r="R109" s="13">
        <v>107</v>
      </c>
      <c r="S109" s="13">
        <v>79</v>
      </c>
      <c r="T109" s="13">
        <v>88</v>
      </c>
      <c r="U109" s="13">
        <v>28</v>
      </c>
      <c r="V109" s="13">
        <v>0</v>
      </c>
      <c r="W109" s="13">
        <v>2</v>
      </c>
      <c r="X109" s="13">
        <v>115</v>
      </c>
      <c r="Y109" s="13">
        <v>65</v>
      </c>
      <c r="Z109" s="32">
        <f t="shared" si="21"/>
        <v>81.650000000000006</v>
      </c>
      <c r="AA109" s="13">
        <v>50</v>
      </c>
      <c r="AB109" s="13">
        <v>90</v>
      </c>
      <c r="AC109" s="13">
        <v>69</v>
      </c>
      <c r="AD109" s="13">
        <v>76</v>
      </c>
      <c r="AE109" s="13">
        <v>21</v>
      </c>
      <c r="AF109" s="13">
        <v>9.8000000000000007</v>
      </c>
      <c r="AG109" s="13">
        <v>80</v>
      </c>
      <c r="AH109" s="13">
        <v>45.8</v>
      </c>
      <c r="AI109" s="31">
        <f t="shared" si="22"/>
        <v>46.603700000000003</v>
      </c>
      <c r="AJ109" s="13">
        <v>68.948999999999998</v>
      </c>
      <c r="AK109" s="33">
        <f t="shared" si="23"/>
        <v>11.4915</v>
      </c>
      <c r="AL109" s="13">
        <v>5.2</v>
      </c>
      <c r="AM109" s="13">
        <v>0</v>
      </c>
      <c r="AN109" s="34">
        <v>0</v>
      </c>
      <c r="AO109" s="33">
        <f t="shared" si="24"/>
        <v>2.6558133333333336</v>
      </c>
      <c r="AP109" s="13">
        <v>3.87</v>
      </c>
      <c r="AQ109" s="13">
        <v>0.86</v>
      </c>
      <c r="AR109" s="34">
        <v>0</v>
      </c>
      <c r="AT109" s="34"/>
      <c r="AU109" s="33"/>
      <c r="AV109" s="50">
        <v>0.2</v>
      </c>
      <c r="AW109" s="31">
        <f>AV109*10</f>
        <v>2</v>
      </c>
      <c r="AX109" s="32">
        <v>1</v>
      </c>
      <c r="AY109" s="51">
        <v>85.43</v>
      </c>
      <c r="AZ109" s="52">
        <v>3.01</v>
      </c>
      <c r="BA109" s="51">
        <v>44.32</v>
      </c>
      <c r="BB109" s="52">
        <v>2.91</v>
      </c>
      <c r="BC109" s="51">
        <v>43.4</v>
      </c>
      <c r="BD109" s="51">
        <v>17.48</v>
      </c>
      <c r="BE109" s="51">
        <v>112.59</v>
      </c>
      <c r="BF109" s="51">
        <v>16.3</v>
      </c>
      <c r="BG109" s="51">
        <v>4.43</v>
      </c>
      <c r="BH109" s="32"/>
      <c r="BI109" s="32"/>
      <c r="BJ109" s="32"/>
      <c r="BK109" s="32"/>
      <c r="BL109" s="32"/>
      <c r="BM109" s="32"/>
      <c r="BN109" s="32"/>
      <c r="BO109" s="32">
        <v>96</v>
      </c>
      <c r="BP109" s="32">
        <v>69</v>
      </c>
      <c r="BQ109" s="32">
        <v>80</v>
      </c>
      <c r="BR109" s="32">
        <v>27</v>
      </c>
      <c r="BS109" s="32">
        <v>-1</v>
      </c>
      <c r="BT109" s="32">
        <v>10</v>
      </c>
      <c r="BU109" s="32">
        <v>-0.5</v>
      </c>
      <c r="BV109" s="32">
        <v>101.5</v>
      </c>
      <c r="BW109" s="32">
        <v>68.5</v>
      </c>
      <c r="BX109" s="32">
        <v>81</v>
      </c>
      <c r="BY109" s="32">
        <v>33</v>
      </c>
      <c r="BZ109" s="32">
        <v>-15</v>
      </c>
      <c r="CA109" s="32">
        <v>-7</v>
      </c>
      <c r="CB109" s="32">
        <v>-4</v>
      </c>
      <c r="CC109" s="13">
        <v>6.7</v>
      </c>
      <c r="CD109" s="13">
        <v>3.9</v>
      </c>
      <c r="CE109" s="58">
        <v>26</v>
      </c>
      <c r="CF109" s="32">
        <v>28</v>
      </c>
      <c r="CG109" s="32"/>
      <c r="CH109" s="32"/>
      <c r="CI109" s="32">
        <v>144.5</v>
      </c>
      <c r="CJ109" s="56">
        <v>98</v>
      </c>
      <c r="CK109" s="32">
        <v>91</v>
      </c>
      <c r="CL109" s="32">
        <v>91</v>
      </c>
      <c r="CM109" s="44">
        <v>7.9</v>
      </c>
      <c r="CN109" s="44">
        <v>4.5999999999999996</v>
      </c>
      <c r="CO109" s="44">
        <v>76</v>
      </c>
    </row>
    <row r="110" spans="1:93" x14ac:dyDescent="0.25">
      <c r="A110" s="13" t="s">
        <v>240</v>
      </c>
      <c r="B110" s="13">
        <v>0</v>
      </c>
      <c r="C110" s="30"/>
      <c r="D110" s="31">
        <v>14.5</v>
      </c>
      <c r="E110" s="31">
        <v>160.6</v>
      </c>
      <c r="F110" s="31">
        <v>65.2</v>
      </c>
      <c r="G110" s="31">
        <f t="shared" si="18"/>
        <v>25.278803490646073</v>
      </c>
      <c r="H110" s="32">
        <v>1</v>
      </c>
      <c r="I110" s="31">
        <v>75</v>
      </c>
      <c r="J110" s="32">
        <v>1</v>
      </c>
      <c r="M110" s="33">
        <f t="shared" si="20"/>
        <v>0.46699875466998758</v>
      </c>
      <c r="N110" s="32">
        <v>0</v>
      </c>
      <c r="O110" s="31">
        <v>16.5</v>
      </c>
      <c r="P110" s="13">
        <v>5</v>
      </c>
      <c r="Q110" s="13">
        <v>4</v>
      </c>
      <c r="R110" s="13">
        <v>117</v>
      </c>
      <c r="S110" s="13">
        <v>70</v>
      </c>
      <c r="T110" s="13">
        <v>86</v>
      </c>
      <c r="U110" s="13">
        <v>47</v>
      </c>
      <c r="V110" s="13">
        <v>0</v>
      </c>
      <c r="W110" s="13">
        <v>1</v>
      </c>
      <c r="X110" s="13">
        <v>121</v>
      </c>
      <c r="Y110" s="13">
        <v>75</v>
      </c>
      <c r="Z110" s="32">
        <f t="shared" si="21"/>
        <v>90.317999999999998</v>
      </c>
      <c r="AA110" s="13">
        <v>46</v>
      </c>
      <c r="AB110" s="13">
        <v>110</v>
      </c>
      <c r="AC110" s="13">
        <v>68</v>
      </c>
      <c r="AD110" s="13">
        <v>82</v>
      </c>
      <c r="AE110" s="13">
        <v>42</v>
      </c>
      <c r="AF110" s="13">
        <v>8.9</v>
      </c>
      <c r="AG110" s="13">
        <v>70</v>
      </c>
      <c r="AH110" s="13">
        <v>43.3</v>
      </c>
      <c r="AI110" s="31">
        <f t="shared" si="22"/>
        <v>44.5336</v>
      </c>
      <c r="AJ110" s="13" t="s">
        <v>55</v>
      </c>
      <c r="AK110" s="33"/>
      <c r="AL110" s="13" t="s">
        <v>55</v>
      </c>
      <c r="AM110" s="13" t="s">
        <v>55</v>
      </c>
      <c r="AN110" s="34" t="s">
        <v>55</v>
      </c>
      <c r="AO110" s="33"/>
      <c r="AP110" s="13" t="s">
        <v>55</v>
      </c>
      <c r="AR110" s="34"/>
      <c r="AS110" s="1">
        <v>1.35</v>
      </c>
      <c r="AT110" s="1">
        <v>0</v>
      </c>
      <c r="AU110" s="33"/>
      <c r="AV110" s="13" t="s">
        <v>241</v>
      </c>
      <c r="AW110" s="31"/>
      <c r="AX110" s="32"/>
      <c r="AY110" s="34"/>
      <c r="AZ110" s="34"/>
      <c r="BA110" s="34"/>
      <c r="BB110" s="34"/>
      <c r="BC110" s="34"/>
      <c r="BD110" s="34"/>
      <c r="BE110" s="34"/>
      <c r="BF110" s="34"/>
      <c r="BG110" s="34"/>
      <c r="BH110" s="32"/>
      <c r="BI110" s="32"/>
      <c r="BJ110" s="32"/>
      <c r="BK110" s="32"/>
      <c r="BL110" s="32"/>
      <c r="BM110" s="32"/>
      <c r="BN110" s="32"/>
      <c r="BO110" s="32">
        <v>101</v>
      </c>
      <c r="BP110" s="32">
        <v>75</v>
      </c>
      <c r="BQ110" s="32">
        <v>85</v>
      </c>
      <c r="BR110" s="32">
        <v>26</v>
      </c>
      <c r="BS110" s="32">
        <v>-19.5</v>
      </c>
      <c r="BT110" s="32">
        <v>-20</v>
      </c>
      <c r="BU110" s="32">
        <v>-5</v>
      </c>
      <c r="BV110" s="32">
        <v>106.5</v>
      </c>
      <c r="BW110" s="32">
        <v>75</v>
      </c>
      <c r="BX110" s="32">
        <v>87</v>
      </c>
      <c r="BY110" s="32">
        <v>31.5</v>
      </c>
      <c r="BZ110" s="32">
        <v>-8</v>
      </c>
      <c r="CA110" s="32">
        <v>-11</v>
      </c>
      <c r="CB110" s="32">
        <v>-2</v>
      </c>
      <c r="CC110" s="13">
        <v>5.9</v>
      </c>
      <c r="CD110" s="13">
        <v>4.8</v>
      </c>
      <c r="CE110" s="58">
        <v>26</v>
      </c>
      <c r="CF110" s="32">
        <v>26</v>
      </c>
      <c r="CG110" s="32"/>
      <c r="CH110" s="32"/>
      <c r="CI110" s="32">
        <v>140</v>
      </c>
      <c r="CJ110" s="56">
        <v>73</v>
      </c>
      <c r="CK110" s="32">
        <v>68.5</v>
      </c>
      <c r="CL110" s="32">
        <v>158.5</v>
      </c>
      <c r="CM110" s="44">
        <v>7.6</v>
      </c>
      <c r="CN110" s="44">
        <v>4.5</v>
      </c>
      <c r="CO110" s="44">
        <v>99</v>
      </c>
    </row>
    <row r="111" spans="1:93" x14ac:dyDescent="0.25">
      <c r="A111" s="13" t="s">
        <v>242</v>
      </c>
      <c r="B111" s="13">
        <v>0</v>
      </c>
      <c r="C111" s="30"/>
      <c r="D111" s="31">
        <v>14.2</v>
      </c>
      <c r="E111" s="31">
        <v>175.2</v>
      </c>
      <c r="F111" s="31">
        <v>58.4</v>
      </c>
      <c r="G111" s="31">
        <f t="shared" si="18"/>
        <v>19.025875190258756</v>
      </c>
      <c r="H111" s="32">
        <v>0</v>
      </c>
      <c r="I111" s="31">
        <v>68.5</v>
      </c>
      <c r="J111" s="32">
        <v>0</v>
      </c>
      <c r="M111" s="33">
        <f t="shared" si="20"/>
        <v>0.39098173515981738</v>
      </c>
      <c r="N111" s="32">
        <v>0</v>
      </c>
      <c r="O111" s="31">
        <v>7.6</v>
      </c>
      <c r="P111" s="13">
        <v>4</v>
      </c>
      <c r="Q111" s="13">
        <v>4</v>
      </c>
      <c r="R111" s="13">
        <v>116</v>
      </c>
      <c r="S111" s="13">
        <v>77</v>
      </c>
      <c r="T111" s="13">
        <v>90</v>
      </c>
      <c r="U111" s="13">
        <v>39</v>
      </c>
      <c r="V111" s="13">
        <v>0</v>
      </c>
      <c r="W111" s="13">
        <v>2</v>
      </c>
      <c r="X111" s="13">
        <v>107</v>
      </c>
      <c r="Y111" s="13">
        <v>58</v>
      </c>
      <c r="Z111" s="32">
        <f t="shared" si="21"/>
        <v>74.317000000000007</v>
      </c>
      <c r="AA111" s="13">
        <v>49</v>
      </c>
      <c r="AB111" s="13">
        <v>106</v>
      </c>
      <c r="AC111" s="13">
        <v>79</v>
      </c>
      <c r="AD111" s="13">
        <v>88</v>
      </c>
      <c r="AE111" s="13">
        <v>27</v>
      </c>
      <c r="AF111" s="13" t="s">
        <v>55</v>
      </c>
      <c r="AI111" s="31"/>
      <c r="AJ111" s="13">
        <v>15.439</v>
      </c>
      <c r="AK111" s="33">
        <f t="shared" si="23"/>
        <v>2.5731666666666668</v>
      </c>
      <c r="AL111" s="13">
        <v>4.8</v>
      </c>
      <c r="AM111" s="13">
        <v>0</v>
      </c>
      <c r="AN111" s="34">
        <v>0</v>
      </c>
      <c r="AO111" s="33">
        <f t="shared" si="24"/>
        <v>0.54894222222222222</v>
      </c>
      <c r="AP111" s="13">
        <v>3.7</v>
      </c>
      <c r="AQ111" s="13">
        <v>0.57999999999999996</v>
      </c>
      <c r="AR111" s="34">
        <v>0</v>
      </c>
      <c r="AS111" s="1">
        <v>1.5</v>
      </c>
      <c r="AT111" s="1">
        <v>0</v>
      </c>
      <c r="AU111" s="33">
        <v>1.9363636363636365</v>
      </c>
      <c r="AV111" s="50" t="s">
        <v>62</v>
      </c>
      <c r="AW111" s="50" t="s">
        <v>62</v>
      </c>
      <c r="AX111" s="51">
        <v>0</v>
      </c>
      <c r="AY111" s="51">
        <v>113.46</v>
      </c>
      <c r="AZ111" s="52">
        <v>3.18</v>
      </c>
      <c r="BA111" s="51">
        <v>59.5</v>
      </c>
      <c r="BB111" s="52">
        <v>2.75</v>
      </c>
      <c r="BC111" s="51">
        <v>56.17</v>
      </c>
      <c r="BD111" s="51">
        <v>29.57</v>
      </c>
      <c r="BE111" s="51">
        <v>162.94</v>
      </c>
      <c r="BF111" s="51">
        <v>23.82</v>
      </c>
      <c r="BG111" s="51">
        <v>8.76</v>
      </c>
      <c r="BH111" s="32"/>
      <c r="BI111" s="32"/>
      <c r="BJ111" s="32"/>
      <c r="BK111" s="32"/>
      <c r="BL111" s="32"/>
      <c r="BM111" s="32"/>
      <c r="BN111" s="32"/>
      <c r="BO111" s="32">
        <v>87.5</v>
      </c>
      <c r="BP111" s="32">
        <v>58.5</v>
      </c>
      <c r="BQ111" s="32">
        <v>68</v>
      </c>
      <c r="BR111" s="32">
        <v>29</v>
      </c>
      <c r="BS111" s="32">
        <v>-30</v>
      </c>
      <c r="BT111" s="32">
        <v>-29.5</v>
      </c>
      <c r="BU111" s="32">
        <v>-9</v>
      </c>
      <c r="BV111" s="32">
        <v>94.5</v>
      </c>
      <c r="BW111" s="32">
        <v>58</v>
      </c>
      <c r="BX111" s="32">
        <v>70</v>
      </c>
      <c r="BY111" s="32">
        <v>37</v>
      </c>
      <c r="BZ111" s="32">
        <v>-22</v>
      </c>
      <c r="CA111" s="32">
        <v>-23</v>
      </c>
      <c r="CB111" s="32">
        <v>-6.5</v>
      </c>
      <c r="CC111" s="13">
        <v>8.6999999999999993</v>
      </c>
      <c r="CD111" s="13">
        <v>4.4000000000000004</v>
      </c>
      <c r="CE111" s="58"/>
      <c r="CF111" s="32">
        <v>29.5</v>
      </c>
      <c r="CG111" s="32"/>
      <c r="CH111" s="32"/>
      <c r="CI111" s="32">
        <v>172</v>
      </c>
      <c r="CJ111" s="56">
        <v>80</v>
      </c>
      <c r="CK111" s="32">
        <v>74</v>
      </c>
      <c r="CL111" s="32">
        <v>129.5</v>
      </c>
      <c r="CM111" s="44">
        <v>9.1999999999999993</v>
      </c>
      <c r="CN111" s="44">
        <v>5.4</v>
      </c>
      <c r="CO111" s="44">
        <v>90</v>
      </c>
    </row>
    <row r="112" spans="1:93" x14ac:dyDescent="0.25">
      <c r="A112" s="13" t="s">
        <v>243</v>
      </c>
      <c r="B112" s="13">
        <v>0</v>
      </c>
      <c r="C112" s="30"/>
      <c r="D112" s="31">
        <v>14.3</v>
      </c>
      <c r="E112" s="31">
        <v>176.2</v>
      </c>
      <c r="F112" s="31">
        <v>65.099999999999994</v>
      </c>
      <c r="G112" s="31">
        <f t="shared" si="18"/>
        <v>20.968587702809085</v>
      </c>
      <c r="H112" s="32">
        <v>0</v>
      </c>
      <c r="I112" s="31">
        <v>77</v>
      </c>
      <c r="J112" s="32">
        <v>2</v>
      </c>
      <c r="M112" s="33">
        <f t="shared" si="20"/>
        <v>0.4370034052213394</v>
      </c>
      <c r="N112" s="32">
        <v>0</v>
      </c>
      <c r="O112" s="31">
        <v>10.5</v>
      </c>
      <c r="P112" s="13">
        <v>5</v>
      </c>
      <c r="Q112" s="13">
        <v>4</v>
      </c>
      <c r="R112" s="13">
        <v>119</v>
      </c>
      <c r="S112" s="13">
        <v>75</v>
      </c>
      <c r="T112" s="13">
        <v>90</v>
      </c>
      <c r="U112" s="13">
        <v>44</v>
      </c>
      <c r="V112" s="13">
        <v>0</v>
      </c>
      <c r="W112" s="13">
        <v>2</v>
      </c>
      <c r="X112" s="13">
        <v>108</v>
      </c>
      <c r="Y112" s="13">
        <v>61</v>
      </c>
      <c r="Z112" s="32">
        <f t="shared" si="21"/>
        <v>76.650999999999996</v>
      </c>
      <c r="AA112" s="13">
        <v>47</v>
      </c>
      <c r="AB112" s="13">
        <v>122</v>
      </c>
      <c r="AC112" s="13">
        <v>83</v>
      </c>
      <c r="AD112" s="13">
        <v>96</v>
      </c>
      <c r="AE112" s="13">
        <v>39</v>
      </c>
      <c r="AF112" s="13">
        <v>10</v>
      </c>
      <c r="AG112" s="13">
        <v>83</v>
      </c>
      <c r="AH112" s="13">
        <v>46.8</v>
      </c>
      <c r="AI112" s="31">
        <f t="shared" si="22"/>
        <v>46.399300000000004</v>
      </c>
      <c r="AJ112" s="13">
        <v>28.774000000000001</v>
      </c>
      <c r="AK112" s="33">
        <f t="shared" si="23"/>
        <v>4.7956666666666665</v>
      </c>
      <c r="AL112" s="13">
        <v>4.7</v>
      </c>
      <c r="AM112" s="13">
        <v>0</v>
      </c>
      <c r="AN112" s="34">
        <v>0</v>
      </c>
      <c r="AO112" s="33">
        <f t="shared" si="24"/>
        <v>1.0017614814814815</v>
      </c>
      <c r="AP112" s="13">
        <v>3.84</v>
      </c>
      <c r="AQ112" s="13">
        <v>0.65</v>
      </c>
      <c r="AR112" s="34">
        <v>0</v>
      </c>
      <c r="AS112" s="1">
        <v>1.44</v>
      </c>
      <c r="AT112" s="1">
        <v>0</v>
      </c>
      <c r="AU112" s="33">
        <v>2.1045454545454545</v>
      </c>
      <c r="AV112" s="13" t="s">
        <v>62</v>
      </c>
      <c r="AW112" s="13" t="s">
        <v>62</v>
      </c>
      <c r="AX112" s="32">
        <v>0</v>
      </c>
      <c r="AY112" s="32">
        <v>136.06</v>
      </c>
      <c r="AZ112" s="31">
        <v>4.4000000000000004</v>
      </c>
      <c r="BA112" s="32">
        <v>55.86</v>
      </c>
      <c r="BB112" s="31">
        <v>4.25</v>
      </c>
      <c r="BC112" s="32">
        <v>69.33</v>
      </c>
      <c r="BD112" s="32">
        <v>41.31</v>
      </c>
      <c r="BE112" s="32">
        <v>275.52999999999997</v>
      </c>
      <c r="BF112" s="32">
        <v>22.04</v>
      </c>
      <c r="BG112" s="32">
        <v>10.23</v>
      </c>
      <c r="BH112" s="32"/>
      <c r="BI112" s="32"/>
      <c r="BJ112" s="32"/>
      <c r="BK112" s="32"/>
      <c r="BL112" s="32"/>
      <c r="BM112" s="32"/>
      <c r="BN112" s="32"/>
      <c r="BO112" s="32">
        <v>94.5</v>
      </c>
      <c r="BP112" s="32">
        <v>61.5</v>
      </c>
      <c r="BQ112" s="32">
        <v>78</v>
      </c>
      <c r="BR112" s="32">
        <v>33</v>
      </c>
      <c r="BS112" s="32">
        <v>17</v>
      </c>
      <c r="BT112" s="32">
        <v>10.5</v>
      </c>
      <c r="BU112" s="32">
        <v>5.5</v>
      </c>
      <c r="BV112" s="32">
        <v>100.5</v>
      </c>
      <c r="BW112" s="32">
        <v>61.5</v>
      </c>
      <c r="BX112" s="32">
        <v>76</v>
      </c>
      <c r="BY112" s="32">
        <v>39</v>
      </c>
      <c r="BZ112" s="32">
        <v>-9.5</v>
      </c>
      <c r="CA112" s="32">
        <v>-15.5</v>
      </c>
      <c r="CB112" s="32">
        <v>-3</v>
      </c>
      <c r="CC112" s="13">
        <v>5.8</v>
      </c>
      <c r="CD112" s="13">
        <v>3.9</v>
      </c>
      <c r="CE112" s="58"/>
      <c r="CF112" s="32">
        <v>32.5</v>
      </c>
      <c r="CG112" s="32"/>
      <c r="CH112" s="32"/>
      <c r="CI112" s="32">
        <v>153</v>
      </c>
      <c r="CJ112" s="56">
        <v>62</v>
      </c>
      <c r="CK112" s="32">
        <v>61.5</v>
      </c>
      <c r="CL112" s="32">
        <v>156.5</v>
      </c>
      <c r="CM112" s="44">
        <v>8.8000000000000007</v>
      </c>
      <c r="CN112" s="44">
        <v>4.9000000000000004</v>
      </c>
      <c r="CO112" s="44">
        <v>123</v>
      </c>
    </row>
    <row r="113" spans="1:93" x14ac:dyDescent="0.25">
      <c r="A113" s="13" t="s">
        <v>244</v>
      </c>
      <c r="B113" s="13">
        <v>0</v>
      </c>
      <c r="C113" s="30"/>
      <c r="D113" s="31">
        <v>14.1</v>
      </c>
      <c r="E113" s="31">
        <v>181</v>
      </c>
      <c r="F113" s="31">
        <v>66.7</v>
      </c>
      <c r="G113" s="31">
        <f t="shared" si="18"/>
        <v>20.359573883581088</v>
      </c>
      <c r="H113" s="32">
        <v>0</v>
      </c>
      <c r="I113" s="31">
        <v>76</v>
      </c>
      <c r="J113" s="32">
        <v>1</v>
      </c>
      <c r="M113" s="33">
        <f t="shared" si="20"/>
        <v>0.41988950276243092</v>
      </c>
      <c r="N113" s="32">
        <v>0</v>
      </c>
      <c r="O113" s="31">
        <v>9.5</v>
      </c>
      <c r="P113" s="13">
        <v>5</v>
      </c>
      <c r="Q113" s="13">
        <v>5</v>
      </c>
      <c r="R113" s="13">
        <v>133</v>
      </c>
      <c r="S113" s="13">
        <v>79</v>
      </c>
      <c r="T113" s="13">
        <v>97</v>
      </c>
      <c r="U113" s="13">
        <v>54</v>
      </c>
      <c r="V113" s="13">
        <v>1</v>
      </c>
      <c r="W113" s="13">
        <v>2</v>
      </c>
      <c r="X113" s="13">
        <v>121</v>
      </c>
      <c r="Y113" s="13">
        <v>67</v>
      </c>
      <c r="Z113" s="32">
        <f t="shared" si="21"/>
        <v>84.981999999999999</v>
      </c>
      <c r="AA113" s="13">
        <v>54</v>
      </c>
      <c r="AB113" s="13">
        <v>131</v>
      </c>
      <c r="AC113" s="13">
        <v>93</v>
      </c>
      <c r="AD113" s="13">
        <v>106</v>
      </c>
      <c r="AE113" s="13">
        <v>38</v>
      </c>
      <c r="AF113" s="13" t="s">
        <v>55</v>
      </c>
      <c r="AI113" s="31"/>
      <c r="AJ113" s="13">
        <v>36.415999999999997</v>
      </c>
      <c r="AK113" s="33">
        <f t="shared" si="23"/>
        <v>6.0693333333333328</v>
      </c>
      <c r="AL113" s="13">
        <v>5</v>
      </c>
      <c r="AM113" s="13">
        <v>0</v>
      </c>
      <c r="AN113" s="34">
        <v>0</v>
      </c>
      <c r="AO113" s="33">
        <f t="shared" si="24"/>
        <v>1.3487407407407406</v>
      </c>
      <c r="AP113" s="13">
        <v>3.97</v>
      </c>
      <c r="AQ113" s="13">
        <v>0.86</v>
      </c>
      <c r="AR113" s="34">
        <v>0</v>
      </c>
      <c r="AS113" s="1">
        <v>1.29</v>
      </c>
      <c r="AT113" s="1">
        <v>1</v>
      </c>
      <c r="AU113" s="33">
        <v>2.2890909090909091</v>
      </c>
      <c r="AV113" s="13" t="s">
        <v>62</v>
      </c>
      <c r="AW113" s="13" t="s">
        <v>62</v>
      </c>
      <c r="AX113" s="32">
        <v>0</v>
      </c>
      <c r="AY113" s="32">
        <v>138.32</v>
      </c>
      <c r="AZ113" s="31">
        <v>4.29</v>
      </c>
      <c r="BA113" s="32">
        <v>71.38</v>
      </c>
      <c r="BB113" s="31">
        <v>4.4400000000000004</v>
      </c>
      <c r="BC113" s="32">
        <v>73.819999999999993</v>
      </c>
      <c r="BD113" s="32">
        <v>47.61</v>
      </c>
      <c r="BE113" s="32">
        <v>203.21</v>
      </c>
      <c r="BF113" s="32">
        <v>24.69</v>
      </c>
      <c r="BG113" s="32">
        <v>12.83</v>
      </c>
      <c r="BH113" s="32"/>
      <c r="BI113" s="32"/>
      <c r="BJ113" s="32"/>
      <c r="BK113" s="32"/>
      <c r="BL113" s="32"/>
      <c r="BM113" s="32"/>
      <c r="BN113" s="32"/>
      <c r="BO113" s="32">
        <v>98.5</v>
      </c>
      <c r="BP113" s="32">
        <v>68.5</v>
      </c>
      <c r="BQ113" s="32">
        <v>77.5</v>
      </c>
      <c r="BR113" s="32">
        <v>30</v>
      </c>
      <c r="BS113" s="32">
        <v>-28.5</v>
      </c>
      <c r="BT113" s="32">
        <v>-28.5</v>
      </c>
      <c r="BU113" s="32">
        <v>-8.5</v>
      </c>
      <c r="BV113" s="32">
        <v>105.5</v>
      </c>
      <c r="BW113" s="32">
        <v>68.5</v>
      </c>
      <c r="BX113" s="32">
        <v>83</v>
      </c>
      <c r="BY113" s="32">
        <v>37</v>
      </c>
      <c r="BZ113" s="32">
        <v>-17</v>
      </c>
      <c r="CA113" s="32">
        <v>-18</v>
      </c>
      <c r="CB113" s="32">
        <v>-5.5</v>
      </c>
      <c r="CC113" s="13">
        <v>7</v>
      </c>
      <c r="CD113" s="13">
        <v>7</v>
      </c>
      <c r="CE113" s="58">
        <v>29</v>
      </c>
      <c r="CF113" s="32">
        <v>30.5</v>
      </c>
      <c r="CG113" s="32"/>
      <c r="CH113" s="32"/>
      <c r="CI113" s="32">
        <v>130</v>
      </c>
      <c r="CJ113" s="56">
        <v>77</v>
      </c>
      <c r="CK113" s="32">
        <v>74</v>
      </c>
      <c r="CL113" s="32">
        <v>143</v>
      </c>
      <c r="CM113" s="44">
        <v>9.1999999999999993</v>
      </c>
      <c r="CN113" s="44">
        <v>5</v>
      </c>
      <c r="CO113" s="36">
        <v>95</v>
      </c>
    </row>
    <row r="114" spans="1:93" x14ac:dyDescent="0.25">
      <c r="A114" s="13" t="s">
        <v>245</v>
      </c>
      <c r="B114" s="13">
        <v>0</v>
      </c>
      <c r="C114" s="30"/>
      <c r="D114" s="31">
        <v>14.3</v>
      </c>
      <c r="E114" s="31">
        <v>156.4</v>
      </c>
      <c r="F114" s="31">
        <v>55.4</v>
      </c>
      <c r="G114" s="31">
        <f t="shared" si="18"/>
        <v>22.648334325390334</v>
      </c>
      <c r="H114" s="32">
        <v>0</v>
      </c>
      <c r="I114" s="31">
        <v>76.5</v>
      </c>
      <c r="J114" s="32">
        <v>1</v>
      </c>
      <c r="M114" s="33">
        <f t="shared" si="20"/>
        <v>0.4891304347826087</v>
      </c>
      <c r="N114" s="32">
        <v>0</v>
      </c>
      <c r="O114" s="31">
        <v>19</v>
      </c>
      <c r="P114" s="13">
        <v>4</v>
      </c>
      <c r="Q114" s="13">
        <v>3</v>
      </c>
      <c r="R114" s="13">
        <v>128</v>
      </c>
      <c r="S114" s="13">
        <v>78</v>
      </c>
      <c r="T114" s="13">
        <v>95</v>
      </c>
      <c r="U114" s="13">
        <v>50</v>
      </c>
      <c r="V114" s="13">
        <v>0</v>
      </c>
      <c r="W114" s="13">
        <v>2</v>
      </c>
      <c r="X114" s="13">
        <v>118</v>
      </c>
      <c r="Y114" s="13">
        <v>74</v>
      </c>
      <c r="Z114" s="32">
        <f t="shared" si="21"/>
        <v>88.652000000000001</v>
      </c>
      <c r="AA114" s="13">
        <v>44</v>
      </c>
      <c r="AB114" s="13">
        <v>120</v>
      </c>
      <c r="AC114" s="13">
        <v>82</v>
      </c>
      <c r="AD114" s="13">
        <v>95</v>
      </c>
      <c r="AE114" s="13">
        <v>38</v>
      </c>
      <c r="AF114" s="13">
        <v>6.5</v>
      </c>
      <c r="AG114" s="13">
        <v>46</v>
      </c>
      <c r="AH114" s="13">
        <v>35</v>
      </c>
      <c r="AI114" s="31">
        <f t="shared" si="22"/>
        <v>43.056199999999997</v>
      </c>
      <c r="AJ114" s="13">
        <v>18.05</v>
      </c>
      <c r="AK114" s="33">
        <f t="shared" si="23"/>
        <v>3.0083333333333333</v>
      </c>
      <c r="AL114" s="13">
        <v>4.8</v>
      </c>
      <c r="AM114" s="13">
        <v>0</v>
      </c>
      <c r="AN114" s="34">
        <v>0</v>
      </c>
      <c r="AO114" s="33">
        <f t="shared" si="24"/>
        <v>0.64177777777777778</v>
      </c>
      <c r="AP114" s="13">
        <v>4.7699999999999996</v>
      </c>
      <c r="AQ114" s="13">
        <v>0.61</v>
      </c>
      <c r="AR114" s="34">
        <v>0</v>
      </c>
      <c r="AS114" s="1">
        <v>1.68</v>
      </c>
      <c r="AT114" s="1">
        <v>0</v>
      </c>
      <c r="AU114" s="33">
        <v>2.8127272727272725</v>
      </c>
      <c r="AV114" s="13">
        <v>0.2</v>
      </c>
      <c r="AW114" s="31">
        <f>AV114*10</f>
        <v>2</v>
      </c>
      <c r="AX114" s="32">
        <v>1</v>
      </c>
      <c r="AY114" s="32">
        <v>139.27000000000001</v>
      </c>
      <c r="AZ114" s="31">
        <v>4.5999999999999996</v>
      </c>
      <c r="BA114" s="32">
        <v>60.79</v>
      </c>
      <c r="BB114" s="31">
        <v>3.21</v>
      </c>
      <c r="BC114" s="32">
        <v>75.62</v>
      </c>
      <c r="BD114" s="32">
        <v>45.74</v>
      </c>
      <c r="BE114" s="32">
        <v>219.12</v>
      </c>
      <c r="BF114" s="32">
        <v>22.04</v>
      </c>
      <c r="BG114" s="32">
        <v>11.45</v>
      </c>
      <c r="BH114" s="32"/>
      <c r="BI114" s="32"/>
      <c r="BJ114" s="32"/>
      <c r="BK114" s="32"/>
      <c r="BL114" s="32"/>
      <c r="BM114" s="32"/>
      <c r="BN114" s="32"/>
      <c r="BO114" s="32">
        <v>99.5</v>
      </c>
      <c r="BP114" s="32">
        <v>75.5</v>
      </c>
      <c r="BQ114" s="32">
        <v>87</v>
      </c>
      <c r="BR114" s="32">
        <v>24</v>
      </c>
      <c r="BS114" s="32">
        <v>-2.5</v>
      </c>
      <c r="BT114" s="32">
        <v>5</v>
      </c>
      <c r="BU114" s="32">
        <v>-0.5</v>
      </c>
      <c r="BV114" s="32">
        <v>106.5</v>
      </c>
      <c r="BW114" s="32">
        <v>73.5</v>
      </c>
      <c r="BX114" s="32">
        <v>87</v>
      </c>
      <c r="BY114" s="32">
        <v>33</v>
      </c>
      <c r="BZ114" s="32">
        <v>0.5</v>
      </c>
      <c r="CA114" s="32">
        <v>13</v>
      </c>
      <c r="CB114" s="32">
        <v>-0.5</v>
      </c>
      <c r="CC114" s="13">
        <v>6</v>
      </c>
      <c r="CD114" s="13">
        <v>5.4</v>
      </c>
      <c r="CE114" s="58"/>
      <c r="CF114" s="32">
        <v>23</v>
      </c>
      <c r="CG114" s="32"/>
      <c r="CH114" s="32"/>
      <c r="CI114" s="32">
        <v>123</v>
      </c>
      <c r="CJ114" s="56">
        <v>91</v>
      </c>
      <c r="CK114" s="32">
        <v>90.5</v>
      </c>
      <c r="CL114" s="32">
        <v>89</v>
      </c>
      <c r="CM114" s="44">
        <v>8.1</v>
      </c>
      <c r="CN114" s="44">
        <v>5.3</v>
      </c>
      <c r="CO114" s="44">
        <v>71</v>
      </c>
    </row>
    <row r="115" spans="1:93" x14ac:dyDescent="0.25">
      <c r="A115" s="13" t="s">
        <v>246</v>
      </c>
      <c r="B115" s="13">
        <v>0</v>
      </c>
      <c r="C115" s="30"/>
      <c r="D115" s="31">
        <v>14.2</v>
      </c>
      <c r="E115" s="31">
        <v>152.5</v>
      </c>
      <c r="F115" s="31">
        <v>36.700000000000003</v>
      </c>
      <c r="G115" s="31">
        <f t="shared" si="18"/>
        <v>15.780704111797908</v>
      </c>
      <c r="H115" s="32">
        <v>0</v>
      </c>
      <c r="I115" s="31">
        <v>66</v>
      </c>
      <c r="J115" s="32">
        <v>0</v>
      </c>
      <c r="M115" s="33">
        <f t="shared" si="20"/>
        <v>0.43278688524590164</v>
      </c>
      <c r="N115" s="32">
        <v>0</v>
      </c>
      <c r="O115" s="31">
        <v>8</v>
      </c>
      <c r="P115" s="13">
        <v>3</v>
      </c>
      <c r="Q115" s="13">
        <v>3</v>
      </c>
      <c r="R115" s="13">
        <v>103</v>
      </c>
      <c r="S115" s="13">
        <v>62</v>
      </c>
      <c r="T115" s="13">
        <v>76</v>
      </c>
      <c r="U115" s="13">
        <v>41</v>
      </c>
      <c r="V115" s="13">
        <v>0</v>
      </c>
      <c r="W115" s="13">
        <v>0</v>
      </c>
      <c r="X115" s="13">
        <v>97</v>
      </c>
      <c r="Y115" s="13">
        <v>59</v>
      </c>
      <c r="Z115" s="32">
        <f t="shared" si="21"/>
        <v>71.653999999999996</v>
      </c>
      <c r="AA115" s="13">
        <v>38</v>
      </c>
      <c r="AB115" s="13" t="s">
        <v>55</v>
      </c>
      <c r="AC115" s="13" t="s">
        <v>55</v>
      </c>
      <c r="AD115" s="13" t="s">
        <v>55</v>
      </c>
      <c r="AE115" s="13" t="s">
        <v>55</v>
      </c>
      <c r="AF115" s="13" t="s">
        <v>55</v>
      </c>
      <c r="AI115" s="31"/>
      <c r="AJ115" s="13">
        <v>12.372</v>
      </c>
      <c r="AK115" s="33">
        <f t="shared" si="23"/>
        <v>2.0619999999999998</v>
      </c>
      <c r="AL115" s="13">
        <v>4.3</v>
      </c>
      <c r="AM115" s="13">
        <v>0</v>
      </c>
      <c r="AN115" s="34">
        <v>0</v>
      </c>
      <c r="AO115" s="33">
        <f t="shared" si="24"/>
        <v>0.39407111111111104</v>
      </c>
      <c r="AP115" s="13">
        <v>3.16</v>
      </c>
      <c r="AQ115" s="13">
        <v>0.39</v>
      </c>
      <c r="AR115" s="34">
        <v>0</v>
      </c>
      <c r="AS115" s="1">
        <v>1.45</v>
      </c>
      <c r="AT115" s="1">
        <v>0</v>
      </c>
      <c r="AU115" s="33">
        <v>1.5327272727272729</v>
      </c>
      <c r="AV115" s="13">
        <v>0.1</v>
      </c>
      <c r="AW115" s="31">
        <f>AV115*10</f>
        <v>1</v>
      </c>
      <c r="AX115" s="32">
        <v>1</v>
      </c>
      <c r="AY115" s="32">
        <v>137.88999999999999</v>
      </c>
      <c r="AZ115" s="31">
        <v>4.32</v>
      </c>
      <c r="BA115" s="32">
        <v>49.93</v>
      </c>
      <c r="BB115" s="31">
        <v>2.66</v>
      </c>
      <c r="BC115" s="32">
        <v>69.23</v>
      </c>
      <c r="BD115" s="32">
        <v>42.93</v>
      </c>
      <c r="BE115" s="32">
        <v>342.79</v>
      </c>
      <c r="BF115" s="32">
        <v>28.52</v>
      </c>
      <c r="BG115" s="32">
        <v>5.36</v>
      </c>
      <c r="BH115" s="32"/>
      <c r="BI115" s="32"/>
      <c r="BJ115" s="32"/>
      <c r="BK115" s="32"/>
      <c r="BL115" s="32"/>
      <c r="BM115" s="32"/>
      <c r="BN115" s="32"/>
      <c r="BO115" s="32">
        <v>83.5</v>
      </c>
      <c r="BP115" s="32">
        <v>60.5</v>
      </c>
      <c r="BQ115" s="32">
        <v>73</v>
      </c>
      <c r="BR115" s="32">
        <v>23</v>
      </c>
      <c r="BS115" s="32">
        <v>6</v>
      </c>
      <c r="BT115" s="32">
        <v>11.5</v>
      </c>
      <c r="BU115" s="32">
        <v>1.5</v>
      </c>
      <c r="BV115" s="32">
        <v>88.5</v>
      </c>
      <c r="BW115" s="32">
        <v>60.5</v>
      </c>
      <c r="BX115" s="32">
        <v>71</v>
      </c>
      <c r="BY115" s="32">
        <v>28</v>
      </c>
      <c r="BZ115" s="32">
        <v>-13.5</v>
      </c>
      <c r="CA115" s="32">
        <v>-12.5</v>
      </c>
      <c r="CB115" s="32">
        <v>-3.5</v>
      </c>
      <c r="CC115" s="13">
        <v>5.7</v>
      </c>
      <c r="CD115" s="13">
        <v>4</v>
      </c>
      <c r="CE115" s="58"/>
      <c r="CF115" s="32">
        <v>23</v>
      </c>
      <c r="CG115" s="32"/>
      <c r="CH115" s="32"/>
      <c r="CI115" s="32">
        <v>140.5</v>
      </c>
      <c r="CJ115" s="56">
        <v>86</v>
      </c>
      <c r="CK115" s="32">
        <v>78</v>
      </c>
      <c r="CL115" s="32">
        <v>125</v>
      </c>
      <c r="CM115" s="44">
        <v>5.2</v>
      </c>
      <c r="CN115" s="44">
        <v>4.0999999999999996</v>
      </c>
      <c r="CO115" s="44">
        <v>59</v>
      </c>
    </row>
    <row r="116" spans="1:93" x14ac:dyDescent="0.25">
      <c r="A116" s="13" t="s">
        <v>247</v>
      </c>
      <c r="B116" s="13">
        <v>0</v>
      </c>
      <c r="C116" s="30"/>
      <c r="D116" s="31">
        <v>14.1</v>
      </c>
      <c r="E116" s="31">
        <v>171</v>
      </c>
      <c r="F116" s="31">
        <v>79.7</v>
      </c>
      <c r="G116" s="31">
        <f t="shared" si="18"/>
        <v>27.256249786259023</v>
      </c>
      <c r="H116" s="32">
        <v>1</v>
      </c>
      <c r="I116" s="31">
        <v>101</v>
      </c>
      <c r="J116" s="32">
        <v>2</v>
      </c>
      <c r="M116" s="33">
        <f t="shared" si="20"/>
        <v>0.59064327485380119</v>
      </c>
      <c r="N116" s="32">
        <v>1</v>
      </c>
      <c r="O116" s="31">
        <v>29</v>
      </c>
      <c r="P116" s="13">
        <v>2</v>
      </c>
      <c r="Q116" s="13">
        <v>2</v>
      </c>
      <c r="R116" s="13">
        <v>133</v>
      </c>
      <c r="S116" s="13">
        <v>85</v>
      </c>
      <c r="T116" s="13">
        <v>101</v>
      </c>
      <c r="U116" s="13">
        <v>48</v>
      </c>
      <c r="V116" s="13">
        <v>1</v>
      </c>
      <c r="W116" s="13">
        <v>2</v>
      </c>
      <c r="X116" s="13">
        <v>122</v>
      </c>
      <c r="Y116" s="13">
        <v>75</v>
      </c>
      <c r="Z116" s="32">
        <f t="shared" si="21"/>
        <v>90.650999999999996</v>
      </c>
      <c r="AA116" s="13">
        <v>47</v>
      </c>
      <c r="AB116" s="13">
        <v>116</v>
      </c>
      <c r="AC116" s="13">
        <v>82</v>
      </c>
      <c r="AD116" s="13">
        <v>93</v>
      </c>
      <c r="AE116" s="13">
        <v>34</v>
      </c>
      <c r="AF116" s="13" t="s">
        <v>55</v>
      </c>
      <c r="AI116" s="31"/>
      <c r="AJ116" s="13">
        <v>49.725000000000001</v>
      </c>
      <c r="AK116" s="33">
        <f t="shared" si="23"/>
        <v>8.2874999999999996</v>
      </c>
      <c r="AL116" s="13" t="s">
        <v>55</v>
      </c>
      <c r="AM116" s="13" t="s">
        <v>55</v>
      </c>
      <c r="AN116" s="34" t="s">
        <v>55</v>
      </c>
      <c r="AO116" s="33"/>
      <c r="AP116" s="13" t="s">
        <v>55</v>
      </c>
      <c r="AR116" s="34"/>
      <c r="AT116" s="34"/>
      <c r="AU116" s="33"/>
      <c r="AW116" s="31"/>
      <c r="AX116" s="32"/>
      <c r="BD116" s="32"/>
      <c r="BH116" s="32"/>
      <c r="BI116" s="32"/>
      <c r="BJ116" s="32"/>
      <c r="BK116" s="32"/>
      <c r="BL116" s="32"/>
      <c r="BM116" s="32"/>
      <c r="BN116" s="32"/>
      <c r="BO116" s="32">
        <v>105</v>
      </c>
      <c r="BP116" s="32">
        <v>77</v>
      </c>
      <c r="BQ116" s="32">
        <v>90.5</v>
      </c>
      <c r="BR116" s="32">
        <v>28</v>
      </c>
      <c r="BS116" s="32">
        <v>8</v>
      </c>
      <c r="BT116" s="32">
        <v>19.5</v>
      </c>
      <c r="BU116" s="32">
        <v>2</v>
      </c>
      <c r="BV116" s="32">
        <v>111.5</v>
      </c>
      <c r="BW116" s="32">
        <v>77</v>
      </c>
      <c r="BX116" s="32">
        <v>90</v>
      </c>
      <c r="BY116" s="32">
        <v>34.5</v>
      </c>
      <c r="BZ116" s="32">
        <v>-8.5</v>
      </c>
      <c r="CA116" s="32">
        <v>0</v>
      </c>
      <c r="CB116" s="32">
        <v>-2.5</v>
      </c>
      <c r="CC116" s="13">
        <v>7.1</v>
      </c>
      <c r="CE116" s="58"/>
      <c r="CF116" s="32">
        <v>28.5</v>
      </c>
      <c r="CG116" s="32"/>
      <c r="CH116" s="32"/>
      <c r="CI116" s="32">
        <v>126.5</v>
      </c>
      <c r="CJ116" s="56">
        <v>98</v>
      </c>
      <c r="CK116" s="32">
        <v>92.5</v>
      </c>
      <c r="CL116" s="32">
        <v>88</v>
      </c>
      <c r="CM116" s="44">
        <v>7.7</v>
      </c>
      <c r="CN116" s="44">
        <v>4</v>
      </c>
      <c r="CO116" s="44">
        <v>74</v>
      </c>
    </row>
    <row r="117" spans="1:93" x14ac:dyDescent="0.25">
      <c r="A117" s="13" t="s">
        <v>248</v>
      </c>
      <c r="B117" s="13">
        <v>0</v>
      </c>
      <c r="C117" s="30"/>
      <c r="D117" s="31">
        <v>14.6</v>
      </c>
      <c r="E117" s="31">
        <v>170</v>
      </c>
      <c r="F117" s="31">
        <v>55.5</v>
      </c>
      <c r="G117" s="31">
        <f t="shared" si="18"/>
        <v>19.20415224913495</v>
      </c>
      <c r="H117" s="32">
        <v>0</v>
      </c>
      <c r="I117" s="31">
        <v>78</v>
      </c>
      <c r="J117" s="32">
        <v>2</v>
      </c>
      <c r="M117" s="33">
        <f t="shared" si="20"/>
        <v>0.45882352941176469</v>
      </c>
      <c r="N117" s="32">
        <v>0</v>
      </c>
      <c r="O117" s="31">
        <v>15.5</v>
      </c>
      <c r="P117" s="13">
        <v>2</v>
      </c>
      <c r="Q117" s="13">
        <v>4</v>
      </c>
      <c r="R117" s="13">
        <v>142</v>
      </c>
      <c r="S117" s="13">
        <v>86</v>
      </c>
      <c r="T117" s="13">
        <v>105</v>
      </c>
      <c r="U117" s="13">
        <v>56</v>
      </c>
      <c r="V117" s="13">
        <v>2</v>
      </c>
      <c r="W117" s="13">
        <v>2</v>
      </c>
      <c r="X117" s="13">
        <v>128</v>
      </c>
      <c r="Y117" s="13">
        <v>75</v>
      </c>
      <c r="Z117" s="32">
        <f t="shared" si="21"/>
        <v>92.649000000000001</v>
      </c>
      <c r="AA117" s="13">
        <v>53</v>
      </c>
      <c r="AB117" s="13">
        <v>135</v>
      </c>
      <c r="AC117" s="13">
        <v>80</v>
      </c>
      <c r="AD117" s="13">
        <v>98</v>
      </c>
      <c r="AE117" s="13">
        <v>55</v>
      </c>
      <c r="AF117" s="13" t="s">
        <v>55</v>
      </c>
      <c r="AI117" s="31"/>
      <c r="AJ117" s="13">
        <v>204.65100000000001</v>
      </c>
      <c r="AK117" s="33">
        <f t="shared" si="23"/>
        <v>34.108499999999999</v>
      </c>
      <c r="AL117" s="13">
        <v>4.5999999999999996</v>
      </c>
      <c r="AM117" s="13">
        <v>0</v>
      </c>
      <c r="AN117" s="34">
        <v>0</v>
      </c>
      <c r="AO117" s="33">
        <f t="shared" si="24"/>
        <v>6.9732933333333325</v>
      </c>
      <c r="AP117" s="13">
        <v>3.81</v>
      </c>
      <c r="AQ117" s="13">
        <v>0.6</v>
      </c>
      <c r="AR117" s="34">
        <v>0</v>
      </c>
      <c r="AS117" s="1">
        <v>1.5</v>
      </c>
      <c r="AT117" s="1">
        <v>0</v>
      </c>
      <c r="AU117" s="33">
        <v>2.0372727272727271</v>
      </c>
      <c r="AV117" s="13">
        <v>0.2</v>
      </c>
      <c r="AW117" s="31">
        <f>AV117*10</f>
        <v>2</v>
      </c>
      <c r="AX117" s="32">
        <v>1</v>
      </c>
      <c r="AY117" s="32">
        <v>141.68</v>
      </c>
      <c r="AZ117" s="31">
        <v>4.4400000000000004</v>
      </c>
      <c r="BA117" s="32">
        <v>61.93</v>
      </c>
      <c r="BB117" s="31">
        <v>3.59</v>
      </c>
      <c r="BC117" s="32">
        <v>83.43</v>
      </c>
      <c r="BD117" s="32">
        <v>51.7</v>
      </c>
      <c r="BE117" s="32">
        <v>299.77999999999997</v>
      </c>
      <c r="BF117" s="32">
        <v>24.03</v>
      </c>
      <c r="BG117" s="32">
        <v>13.93</v>
      </c>
      <c r="BH117" s="32"/>
      <c r="BI117" s="32"/>
      <c r="BJ117" s="32"/>
      <c r="BK117" s="32"/>
      <c r="BL117" s="32"/>
      <c r="BM117" s="32"/>
      <c r="BN117" s="32"/>
      <c r="BO117" s="32">
        <v>105.5</v>
      </c>
      <c r="BP117" s="32">
        <v>76</v>
      </c>
      <c r="BQ117" s="32">
        <v>90</v>
      </c>
      <c r="BR117" s="32">
        <v>29.5</v>
      </c>
      <c r="BS117" s="32">
        <v>-9.5</v>
      </c>
      <c r="BT117" s="32">
        <v>-11.5</v>
      </c>
      <c r="BU117" s="32">
        <v>-2.5</v>
      </c>
      <c r="BV117" s="32">
        <v>111.5</v>
      </c>
      <c r="BW117" s="32">
        <v>76</v>
      </c>
      <c r="BX117" s="32">
        <v>89</v>
      </c>
      <c r="BY117" s="32">
        <v>35.5</v>
      </c>
      <c r="BZ117" s="32">
        <v>-2.5</v>
      </c>
      <c r="CA117" s="32">
        <v>-5</v>
      </c>
      <c r="CB117" s="32">
        <v>-0.5</v>
      </c>
      <c r="CC117" s="13">
        <v>7.1</v>
      </c>
      <c r="CD117" s="13">
        <v>5</v>
      </c>
      <c r="CE117" s="58">
        <v>31</v>
      </c>
      <c r="CF117" s="32">
        <v>29</v>
      </c>
      <c r="CG117" s="32"/>
      <c r="CH117" s="32"/>
      <c r="CI117" s="32">
        <v>160</v>
      </c>
      <c r="CJ117" s="56">
        <v>70</v>
      </c>
      <c r="CK117" s="32">
        <v>69.5</v>
      </c>
      <c r="CL117" s="32">
        <v>148.5</v>
      </c>
      <c r="CM117" s="44">
        <v>7.3</v>
      </c>
      <c r="CN117" s="44">
        <v>4.5</v>
      </c>
      <c r="CO117" s="44">
        <v>94</v>
      </c>
    </row>
    <row r="118" spans="1:93" x14ac:dyDescent="0.25">
      <c r="A118" s="13" t="s">
        <v>249</v>
      </c>
      <c r="B118" s="13">
        <v>0</v>
      </c>
      <c r="C118" s="30"/>
      <c r="D118" s="31">
        <v>14.3</v>
      </c>
      <c r="E118" s="31">
        <v>173</v>
      </c>
      <c r="F118" s="31">
        <v>59.8</v>
      </c>
      <c r="G118" s="31">
        <f t="shared" si="18"/>
        <v>19.980620802566072</v>
      </c>
      <c r="H118" s="32">
        <v>0</v>
      </c>
      <c r="I118" s="31">
        <v>67</v>
      </c>
      <c r="J118" s="32">
        <v>0</v>
      </c>
      <c r="M118" s="33">
        <f t="shared" si="20"/>
        <v>0.38728323699421963</v>
      </c>
      <c r="N118" s="32">
        <v>0</v>
      </c>
      <c r="O118" s="31">
        <v>9</v>
      </c>
      <c r="P118" s="13">
        <v>4</v>
      </c>
      <c r="Q118" s="13">
        <v>5</v>
      </c>
      <c r="R118" s="13">
        <v>121</v>
      </c>
      <c r="S118" s="13">
        <v>76</v>
      </c>
      <c r="T118" s="13">
        <v>91</v>
      </c>
      <c r="U118" s="13">
        <v>45</v>
      </c>
      <c r="V118" s="13">
        <v>0</v>
      </c>
      <c r="W118" s="13">
        <v>2</v>
      </c>
      <c r="X118" s="13">
        <v>121</v>
      </c>
      <c r="Y118" s="13">
        <v>71</v>
      </c>
      <c r="Z118" s="32">
        <f t="shared" si="21"/>
        <v>87.65</v>
      </c>
      <c r="AA118" s="13">
        <v>50</v>
      </c>
      <c r="AB118" s="13">
        <v>134</v>
      </c>
      <c r="AC118" s="13">
        <v>94</v>
      </c>
      <c r="AD118" s="13">
        <v>107</v>
      </c>
      <c r="AE118" s="13">
        <v>40</v>
      </c>
      <c r="AF118" s="13" t="s">
        <v>55</v>
      </c>
      <c r="AI118" s="31"/>
      <c r="AJ118" s="13">
        <v>56.744</v>
      </c>
      <c r="AK118" s="33">
        <f t="shared" si="23"/>
        <v>9.4573333333333327</v>
      </c>
      <c r="AL118" s="13">
        <v>4.5999999999999996</v>
      </c>
      <c r="AM118" s="13">
        <v>0</v>
      </c>
      <c r="AN118" s="34">
        <v>0</v>
      </c>
      <c r="AO118" s="33">
        <f t="shared" si="24"/>
        <v>1.933499259259259</v>
      </c>
      <c r="AP118" s="13">
        <v>4.3899999999999997</v>
      </c>
      <c r="AQ118" s="13">
        <v>0.97</v>
      </c>
      <c r="AR118" s="34">
        <v>0</v>
      </c>
      <c r="AS118" s="1">
        <v>1.58</v>
      </c>
      <c r="AT118" s="1">
        <v>0</v>
      </c>
      <c r="AU118" s="33">
        <v>2.3690909090909087</v>
      </c>
      <c r="AV118" s="37">
        <v>2.8</v>
      </c>
      <c r="AW118" s="31">
        <f>AV118*10</f>
        <v>28</v>
      </c>
      <c r="AX118" s="32">
        <v>2</v>
      </c>
      <c r="AY118" s="32">
        <v>138.35</v>
      </c>
      <c r="AZ118" s="31">
        <v>4.3499999999999996</v>
      </c>
      <c r="BA118" s="32">
        <v>62</v>
      </c>
      <c r="BB118" s="31">
        <v>3.54</v>
      </c>
      <c r="BC118" s="32">
        <v>71.819999999999993</v>
      </c>
      <c r="BD118" s="32">
        <v>42.68</v>
      </c>
      <c r="BE118" s="32">
        <v>177.93</v>
      </c>
      <c r="BF118" s="32">
        <v>18.079999999999998</v>
      </c>
      <c r="BG118" s="32">
        <v>31.75</v>
      </c>
      <c r="BH118" s="32"/>
      <c r="BI118" s="32"/>
      <c r="BJ118" s="32"/>
      <c r="BK118" s="32"/>
      <c r="BL118" s="32"/>
      <c r="BM118" s="32"/>
      <c r="BN118" s="32"/>
      <c r="BO118" s="32">
        <v>100.5</v>
      </c>
      <c r="BP118" s="32">
        <v>74</v>
      </c>
      <c r="BQ118" s="32">
        <v>87</v>
      </c>
      <c r="BR118" s="32">
        <v>26.5</v>
      </c>
      <c r="BS118" s="32">
        <v>-13.5</v>
      </c>
      <c r="BT118" s="32">
        <v>-9</v>
      </c>
      <c r="BU118" s="32">
        <v>-3.5</v>
      </c>
      <c r="BV118" s="32">
        <v>107.5</v>
      </c>
      <c r="BW118" s="32">
        <v>74</v>
      </c>
      <c r="BX118" s="32">
        <v>85</v>
      </c>
      <c r="BY118" s="32">
        <v>33.5</v>
      </c>
      <c r="BZ118" s="32">
        <v>-41</v>
      </c>
      <c r="CA118" s="32">
        <v>-30</v>
      </c>
      <c r="CB118" s="32">
        <v>-11</v>
      </c>
      <c r="CC118" s="13">
        <v>10.8</v>
      </c>
      <c r="CD118" s="13">
        <v>6.8</v>
      </c>
      <c r="CE118" s="58">
        <v>28</v>
      </c>
      <c r="CF118" s="32">
        <v>27.5</v>
      </c>
      <c r="CG118" s="32"/>
      <c r="CH118" s="32"/>
      <c r="CI118" s="32">
        <v>149</v>
      </c>
      <c r="CJ118" s="56">
        <v>99</v>
      </c>
      <c r="CK118" s="32">
        <v>91</v>
      </c>
      <c r="CL118" s="32">
        <v>103.5</v>
      </c>
      <c r="CM118" s="44">
        <v>11.3</v>
      </c>
      <c r="CN118" s="44">
        <v>6.6</v>
      </c>
      <c r="CO118" s="44">
        <v>107</v>
      </c>
    </row>
    <row r="119" spans="1:93" x14ac:dyDescent="0.25">
      <c r="A119" s="13" t="s">
        <v>250</v>
      </c>
      <c r="B119" s="13">
        <v>0</v>
      </c>
      <c r="C119" s="30"/>
      <c r="D119" s="31">
        <v>14.7</v>
      </c>
      <c r="E119" s="31">
        <v>172.8</v>
      </c>
      <c r="F119" s="31">
        <v>55.5</v>
      </c>
      <c r="G119" s="31">
        <f t="shared" si="18"/>
        <v>18.586837705761312</v>
      </c>
      <c r="H119" s="32">
        <v>0</v>
      </c>
      <c r="I119" s="31">
        <v>68</v>
      </c>
      <c r="J119" s="32">
        <v>0</v>
      </c>
      <c r="M119" s="33">
        <f t="shared" si="20"/>
        <v>0.39351851851851849</v>
      </c>
      <c r="N119" s="32">
        <v>0</v>
      </c>
      <c r="O119" s="31">
        <v>6</v>
      </c>
      <c r="P119" s="13">
        <v>5</v>
      </c>
      <c r="Q119" s="13">
        <v>5</v>
      </c>
      <c r="R119" s="13">
        <v>102</v>
      </c>
      <c r="S119" s="13">
        <v>56</v>
      </c>
      <c r="T119" s="13">
        <v>71</v>
      </c>
      <c r="U119" s="13">
        <v>46</v>
      </c>
      <c r="V119" s="13">
        <v>0</v>
      </c>
      <c r="W119" s="13">
        <v>0</v>
      </c>
      <c r="X119" s="13">
        <v>104</v>
      </c>
      <c r="Y119" s="13">
        <v>54</v>
      </c>
      <c r="Z119" s="32">
        <f t="shared" si="21"/>
        <v>70.650000000000006</v>
      </c>
      <c r="AA119" s="13">
        <v>50</v>
      </c>
      <c r="AB119" s="13">
        <v>105</v>
      </c>
      <c r="AC119" s="13">
        <v>68</v>
      </c>
      <c r="AD119" s="13">
        <v>80</v>
      </c>
      <c r="AE119" s="13">
        <v>37</v>
      </c>
      <c r="AF119" s="13">
        <v>11</v>
      </c>
      <c r="AG119" s="13">
        <v>94</v>
      </c>
      <c r="AH119" s="13">
        <v>50.2</v>
      </c>
      <c r="AI119" s="31">
        <f t="shared" si="22"/>
        <v>49.852499999999999</v>
      </c>
      <c r="AJ119" s="13">
        <v>17.913</v>
      </c>
      <c r="AK119" s="33">
        <f t="shared" si="23"/>
        <v>2.9855</v>
      </c>
      <c r="AL119" s="13">
        <v>3.8</v>
      </c>
      <c r="AM119" s="13">
        <v>0</v>
      </c>
      <c r="AN119" s="34">
        <v>0</v>
      </c>
      <c r="AO119" s="33">
        <f t="shared" si="24"/>
        <v>0.50421777777777776</v>
      </c>
      <c r="AP119" s="13">
        <v>3.22</v>
      </c>
      <c r="AQ119" s="13">
        <v>0.46</v>
      </c>
      <c r="AR119" s="34">
        <v>0</v>
      </c>
      <c r="AS119" s="1">
        <v>1.66</v>
      </c>
      <c r="AT119" s="1">
        <v>0</v>
      </c>
      <c r="AU119" s="33">
        <v>1.3509090909090913</v>
      </c>
      <c r="AV119" s="13">
        <v>0.1</v>
      </c>
      <c r="AW119" s="31">
        <f>AV119*10</f>
        <v>1</v>
      </c>
      <c r="AX119" s="32">
        <v>1</v>
      </c>
      <c r="AY119" s="32">
        <v>138.91</v>
      </c>
      <c r="AZ119" s="31">
        <v>4.66</v>
      </c>
      <c r="BA119" s="32">
        <v>73.45</v>
      </c>
      <c r="BB119" s="31">
        <v>5.26</v>
      </c>
      <c r="BC119" s="32">
        <v>74.16</v>
      </c>
      <c r="BD119" s="32">
        <v>43.63</v>
      </c>
      <c r="BE119" s="32">
        <v>174.51</v>
      </c>
      <c r="BF119" s="32">
        <v>20.77</v>
      </c>
      <c r="BG119" s="32">
        <v>13.8</v>
      </c>
      <c r="BH119" s="32"/>
      <c r="BI119" s="32"/>
      <c r="BJ119" s="32"/>
      <c r="BK119" s="32"/>
      <c r="BL119" s="32"/>
      <c r="BM119" s="32"/>
      <c r="BN119" s="32"/>
      <c r="BO119" s="32">
        <v>84</v>
      </c>
      <c r="BP119" s="32">
        <v>54.5</v>
      </c>
      <c r="BQ119" s="32">
        <v>66.5</v>
      </c>
      <c r="BR119" s="32">
        <v>29.5</v>
      </c>
      <c r="BS119" s="32">
        <v>-2</v>
      </c>
      <c r="BT119" s="32">
        <v>-6.5</v>
      </c>
      <c r="BU119" s="32">
        <v>-0.5</v>
      </c>
      <c r="BV119" s="32">
        <v>91</v>
      </c>
      <c r="BW119" s="32">
        <v>54.5</v>
      </c>
      <c r="BX119" s="32">
        <v>67</v>
      </c>
      <c r="BY119" s="32">
        <v>36.5</v>
      </c>
      <c r="BZ119" s="32">
        <v>-21</v>
      </c>
      <c r="CA119" s="32">
        <v>-25</v>
      </c>
      <c r="CB119" s="32">
        <v>-6.5</v>
      </c>
      <c r="CC119" s="13">
        <v>5.9</v>
      </c>
      <c r="CD119" s="13">
        <v>3.8</v>
      </c>
      <c r="CE119" s="58">
        <v>30</v>
      </c>
      <c r="CF119" s="32">
        <v>29.5</v>
      </c>
      <c r="CG119" s="32"/>
      <c r="CH119" s="32"/>
      <c r="CI119" s="32">
        <v>144</v>
      </c>
      <c r="CJ119" s="56">
        <v>66</v>
      </c>
      <c r="CK119" s="32">
        <v>66</v>
      </c>
      <c r="CL119" s="32">
        <v>155</v>
      </c>
      <c r="CM119" s="44">
        <v>9.3000000000000007</v>
      </c>
      <c r="CN119" s="44">
        <v>5.6</v>
      </c>
      <c r="CO119" s="44">
        <v>107</v>
      </c>
    </row>
    <row r="120" spans="1:93" x14ac:dyDescent="0.25">
      <c r="A120" s="13" t="s">
        <v>251</v>
      </c>
      <c r="B120" s="13">
        <v>0</v>
      </c>
      <c r="C120" s="30"/>
      <c r="D120" s="31">
        <v>14.5</v>
      </c>
      <c r="E120" s="31">
        <v>176.5</v>
      </c>
      <c r="F120" s="31">
        <v>69.5</v>
      </c>
      <c r="G120" s="31">
        <f t="shared" si="18"/>
        <v>22.309785007503471</v>
      </c>
      <c r="H120" s="32">
        <v>0</v>
      </c>
      <c r="I120" s="31">
        <v>87</v>
      </c>
      <c r="J120" s="32">
        <v>2</v>
      </c>
      <c r="M120" s="33">
        <f t="shared" si="20"/>
        <v>0.49291784702549574</v>
      </c>
      <c r="N120" s="32">
        <v>0</v>
      </c>
      <c r="O120" s="31">
        <v>17</v>
      </c>
      <c r="P120" s="13">
        <v>2</v>
      </c>
      <c r="Q120" s="13">
        <v>4</v>
      </c>
      <c r="R120" s="13">
        <v>113</v>
      </c>
      <c r="S120" s="13">
        <v>77</v>
      </c>
      <c r="T120" s="13">
        <v>89</v>
      </c>
      <c r="U120" s="13">
        <v>36</v>
      </c>
      <c r="V120" s="13">
        <v>0</v>
      </c>
      <c r="W120" s="13">
        <v>2</v>
      </c>
      <c r="X120" s="13">
        <v>113</v>
      </c>
      <c r="Y120" s="13">
        <v>67</v>
      </c>
      <c r="Z120" s="32">
        <f t="shared" si="21"/>
        <v>82.317999999999998</v>
      </c>
      <c r="AA120" s="13">
        <v>46</v>
      </c>
      <c r="AB120" s="13">
        <v>110</v>
      </c>
      <c r="AC120" s="13">
        <v>69</v>
      </c>
      <c r="AD120" s="13">
        <v>83</v>
      </c>
      <c r="AE120" s="13">
        <v>41</v>
      </c>
      <c r="AF120" s="13" t="s">
        <v>55</v>
      </c>
      <c r="AI120" s="31"/>
      <c r="AJ120" s="13" t="s">
        <v>55</v>
      </c>
      <c r="AK120" s="33"/>
      <c r="AL120" s="13" t="s">
        <v>55</v>
      </c>
      <c r="AM120" s="13" t="s">
        <v>55</v>
      </c>
      <c r="AN120" s="34" t="s">
        <v>55</v>
      </c>
      <c r="AO120" s="33"/>
      <c r="AP120" s="13" t="s">
        <v>55</v>
      </c>
      <c r="AR120" s="34"/>
      <c r="AT120" s="34"/>
      <c r="AU120" s="33"/>
      <c r="AV120" s="13" t="s">
        <v>241</v>
      </c>
      <c r="AW120" s="31"/>
      <c r="AX120" s="32"/>
      <c r="AY120" s="34"/>
      <c r="AZ120" s="34"/>
      <c r="BA120" s="34"/>
      <c r="BB120" s="34"/>
      <c r="BC120" s="34"/>
      <c r="BD120" s="34"/>
      <c r="BE120" s="34"/>
      <c r="BF120" s="34"/>
      <c r="BG120" s="34"/>
      <c r="BH120" s="32"/>
      <c r="BI120" s="32"/>
      <c r="BJ120" s="32"/>
      <c r="BK120" s="32"/>
      <c r="BL120" s="32"/>
      <c r="BM120" s="32"/>
      <c r="BN120" s="32"/>
      <c r="BO120" s="32">
        <v>97.5</v>
      </c>
      <c r="BP120" s="32">
        <v>69</v>
      </c>
      <c r="BQ120" s="32">
        <v>82</v>
      </c>
      <c r="BR120" s="32">
        <v>28.5</v>
      </c>
      <c r="BS120" s="32">
        <v>10.5</v>
      </c>
      <c r="BT120" s="32">
        <v>18.5</v>
      </c>
      <c r="BU120" s="32">
        <v>3</v>
      </c>
      <c r="BV120" s="32">
        <v>103</v>
      </c>
      <c r="BW120" s="32">
        <v>69.5</v>
      </c>
      <c r="BX120" s="32">
        <v>82</v>
      </c>
      <c r="BY120" s="32">
        <v>33.5</v>
      </c>
      <c r="BZ120" s="32">
        <v>-15.5</v>
      </c>
      <c r="CA120" s="32">
        <v>-8.5</v>
      </c>
      <c r="CB120" s="32">
        <v>-4.5</v>
      </c>
      <c r="CC120" s="13">
        <v>5.8</v>
      </c>
      <c r="CD120" s="13">
        <v>4</v>
      </c>
      <c r="CE120" s="58"/>
      <c r="CF120" s="32">
        <v>27.5</v>
      </c>
      <c r="CG120" s="32"/>
      <c r="CH120" s="32"/>
      <c r="CI120" s="32">
        <v>147</v>
      </c>
      <c r="CJ120" s="56">
        <v>91</v>
      </c>
      <c r="CK120" s="32">
        <v>90.5</v>
      </c>
      <c r="CL120" s="32">
        <v>80</v>
      </c>
      <c r="CM120" s="44">
        <v>10.199999999999999</v>
      </c>
      <c r="CN120" s="44">
        <v>5.5</v>
      </c>
      <c r="CO120" s="44">
        <v>94</v>
      </c>
    </row>
    <row r="121" spans="1:93" x14ac:dyDescent="0.25">
      <c r="A121" s="13" t="s">
        <v>252</v>
      </c>
      <c r="B121" s="13">
        <v>0</v>
      </c>
      <c r="C121" s="30"/>
      <c r="D121" s="31">
        <v>14.3</v>
      </c>
      <c r="E121" s="31">
        <v>169.8</v>
      </c>
      <c r="F121" s="31">
        <v>55.7</v>
      </c>
      <c r="G121" s="31">
        <f t="shared" si="18"/>
        <v>19.318785628765774</v>
      </c>
      <c r="H121" s="32">
        <v>0</v>
      </c>
      <c r="I121" s="31">
        <v>71.5</v>
      </c>
      <c r="J121" s="32">
        <v>0</v>
      </c>
      <c r="M121" s="33">
        <f t="shared" si="20"/>
        <v>0.42108362779740871</v>
      </c>
      <c r="N121" s="32">
        <v>0</v>
      </c>
      <c r="O121" s="31">
        <v>9</v>
      </c>
      <c r="P121" s="13">
        <v>5</v>
      </c>
      <c r="Q121" s="13">
        <v>5</v>
      </c>
      <c r="R121" s="13">
        <v>130</v>
      </c>
      <c r="S121" s="13">
        <v>72</v>
      </c>
      <c r="T121" s="13">
        <v>91</v>
      </c>
      <c r="U121" s="13">
        <v>58</v>
      </c>
      <c r="V121" s="13">
        <v>0</v>
      </c>
      <c r="W121" s="13">
        <v>1</v>
      </c>
      <c r="X121" s="13">
        <v>123</v>
      </c>
      <c r="Y121" s="13">
        <v>67</v>
      </c>
      <c r="Z121" s="32">
        <f t="shared" si="21"/>
        <v>85.647999999999996</v>
      </c>
      <c r="AA121" s="13">
        <v>56</v>
      </c>
      <c r="AB121" s="13">
        <v>140</v>
      </c>
      <c r="AC121" s="13">
        <v>88</v>
      </c>
      <c r="AD121" s="13">
        <v>105</v>
      </c>
      <c r="AE121" s="13">
        <v>52</v>
      </c>
      <c r="AF121" s="13">
        <v>14</v>
      </c>
      <c r="AG121" s="13">
        <v>131</v>
      </c>
      <c r="AH121" s="13">
        <v>60.6</v>
      </c>
      <c r="AI121" s="31">
        <f t="shared" si="22"/>
        <v>55.067099999999989</v>
      </c>
      <c r="AJ121" s="13">
        <v>25.11</v>
      </c>
      <c r="AK121" s="33">
        <f t="shared" si="23"/>
        <v>4.1849999999999996</v>
      </c>
      <c r="AL121" s="13">
        <v>4.7</v>
      </c>
      <c r="AM121" s="13">
        <v>0</v>
      </c>
      <c r="AN121" s="34">
        <v>0</v>
      </c>
      <c r="AO121" s="33">
        <f t="shared" si="24"/>
        <v>0.87419999999999998</v>
      </c>
      <c r="AP121" s="13">
        <v>4.29</v>
      </c>
      <c r="AQ121" s="13">
        <v>0.67</v>
      </c>
      <c r="AR121" s="34">
        <v>0</v>
      </c>
      <c r="AS121" s="1">
        <v>1.88</v>
      </c>
      <c r="AT121" s="1">
        <v>0</v>
      </c>
      <c r="AU121" s="33">
        <v>2.1054545454545455</v>
      </c>
      <c r="AV121" s="13" t="s">
        <v>62</v>
      </c>
      <c r="AW121" s="13" t="s">
        <v>62</v>
      </c>
      <c r="AX121" s="32">
        <v>0</v>
      </c>
      <c r="AY121" s="32">
        <v>138.79</v>
      </c>
      <c r="AZ121" s="31">
        <v>4.8499999999999996</v>
      </c>
      <c r="BA121" s="32">
        <v>64.55</v>
      </c>
      <c r="BB121" s="31">
        <v>4.6500000000000004</v>
      </c>
      <c r="BC121" s="32">
        <v>71.89</v>
      </c>
      <c r="BD121" s="32">
        <v>45</v>
      </c>
      <c r="BE121" s="32">
        <v>284.64999999999998</v>
      </c>
      <c r="BF121" s="32">
        <v>26.55</v>
      </c>
      <c r="BG121" s="32">
        <v>14.93</v>
      </c>
      <c r="BH121" s="32"/>
      <c r="BI121" s="32"/>
      <c r="BJ121" s="32"/>
      <c r="BK121" s="32"/>
      <c r="BL121" s="32"/>
      <c r="BM121" s="32"/>
      <c r="BN121" s="32"/>
      <c r="BO121" s="32">
        <v>99</v>
      </c>
      <c r="BP121" s="32">
        <v>68.5</v>
      </c>
      <c r="BQ121" s="32">
        <v>83.5</v>
      </c>
      <c r="BR121" s="32">
        <v>30.5</v>
      </c>
      <c r="BS121" s="32">
        <v>-6.5</v>
      </c>
      <c r="BT121" s="32">
        <v>-3</v>
      </c>
      <c r="BU121" s="32">
        <v>-2</v>
      </c>
      <c r="BV121" s="32">
        <v>106</v>
      </c>
      <c r="BW121" s="32">
        <v>68.5</v>
      </c>
      <c r="BX121" s="32">
        <v>83</v>
      </c>
      <c r="BY121" s="32">
        <v>37.5</v>
      </c>
      <c r="BZ121" s="32">
        <v>-13.5</v>
      </c>
      <c r="CA121" s="32">
        <v>-14.5</v>
      </c>
      <c r="CB121" s="32">
        <v>-4</v>
      </c>
      <c r="CC121" s="13">
        <v>6.3</v>
      </c>
      <c r="CD121" s="13">
        <v>4.8</v>
      </c>
      <c r="CE121" s="58"/>
      <c r="CF121" s="32">
        <v>31</v>
      </c>
      <c r="CG121" s="32"/>
      <c r="CH121" s="32"/>
      <c r="CI121" s="32">
        <v>129.5</v>
      </c>
      <c r="CJ121" s="56">
        <v>83</v>
      </c>
      <c r="CK121" s="32">
        <v>83</v>
      </c>
      <c r="CL121" s="32">
        <v>121.5</v>
      </c>
      <c r="CM121" s="44">
        <v>9.1</v>
      </c>
      <c r="CN121" s="44">
        <v>5.0999999999999996</v>
      </c>
      <c r="CO121" s="44">
        <v>93</v>
      </c>
    </row>
    <row r="122" spans="1:93" x14ac:dyDescent="0.25">
      <c r="A122" s="13" t="s">
        <v>253</v>
      </c>
      <c r="B122" s="13">
        <v>0</v>
      </c>
      <c r="C122" s="30"/>
      <c r="D122" s="31">
        <v>14.2</v>
      </c>
      <c r="E122" s="31">
        <v>166</v>
      </c>
      <c r="F122" s="31">
        <v>67.099999999999994</v>
      </c>
      <c r="G122" s="31">
        <f t="shared" si="18"/>
        <v>24.35041370300479</v>
      </c>
      <c r="H122" s="32">
        <v>1</v>
      </c>
      <c r="I122" s="31">
        <v>87</v>
      </c>
      <c r="J122" s="32">
        <v>2</v>
      </c>
      <c r="M122" s="33">
        <f>(I122/E122)</f>
        <v>0.52409638554216864</v>
      </c>
      <c r="N122" s="32">
        <v>1</v>
      </c>
      <c r="O122" s="31">
        <v>19</v>
      </c>
      <c r="P122" s="13">
        <v>3</v>
      </c>
      <c r="Q122" s="13">
        <v>3</v>
      </c>
      <c r="R122" s="13">
        <v>121</v>
      </c>
      <c r="S122" s="13">
        <v>71</v>
      </c>
      <c r="T122" s="13">
        <v>88</v>
      </c>
      <c r="U122" s="13">
        <v>50</v>
      </c>
      <c r="V122" s="13">
        <v>0</v>
      </c>
      <c r="W122" s="13">
        <v>1</v>
      </c>
      <c r="X122" s="13">
        <v>124</v>
      </c>
      <c r="Y122" s="13">
        <v>70</v>
      </c>
      <c r="Z122" s="32">
        <f t="shared" si="21"/>
        <v>87.981999999999999</v>
      </c>
      <c r="AA122" s="13">
        <v>54</v>
      </c>
      <c r="AB122" s="13">
        <v>130</v>
      </c>
      <c r="AC122" s="13">
        <v>81</v>
      </c>
      <c r="AD122" s="13">
        <v>97</v>
      </c>
      <c r="AE122" s="13">
        <v>49</v>
      </c>
      <c r="AF122" s="13">
        <v>9.5</v>
      </c>
      <c r="AG122" s="13">
        <v>77</v>
      </c>
      <c r="AH122" s="13">
        <v>45.2</v>
      </c>
      <c r="AI122" s="31">
        <f t="shared" si="22"/>
        <v>45.153300000000002</v>
      </c>
      <c r="AJ122" s="13">
        <v>21.655000000000001</v>
      </c>
      <c r="AK122" s="33">
        <f t="shared" si="23"/>
        <v>3.6091666666666669</v>
      </c>
      <c r="AL122" s="13">
        <v>4.3</v>
      </c>
      <c r="AM122" s="13">
        <v>0</v>
      </c>
      <c r="AN122" s="34">
        <v>0</v>
      </c>
      <c r="AO122" s="33">
        <f t="shared" si="24"/>
        <v>0.68975185185185184</v>
      </c>
      <c r="AP122" s="13">
        <v>4.3099999999999996</v>
      </c>
      <c r="AQ122" s="13">
        <v>0.78</v>
      </c>
      <c r="AR122" s="34">
        <v>0</v>
      </c>
      <c r="AS122" s="1">
        <v>1.43</v>
      </c>
      <c r="AT122" s="1">
        <v>0</v>
      </c>
      <c r="AU122" s="33">
        <v>2.5254545454545454</v>
      </c>
      <c r="AV122" s="13">
        <v>1.1000000000000001</v>
      </c>
      <c r="AW122" s="31">
        <f>AV122*10</f>
        <v>11</v>
      </c>
      <c r="AX122" s="32">
        <v>2</v>
      </c>
      <c r="AY122" s="32">
        <v>140.16999999999999</v>
      </c>
      <c r="AZ122" s="31">
        <v>4.42</v>
      </c>
      <c r="BA122" s="32">
        <v>59.42</v>
      </c>
      <c r="BB122" s="31">
        <v>4.1100000000000003</v>
      </c>
      <c r="BC122" s="32">
        <v>72.39</v>
      </c>
      <c r="BD122" s="32">
        <v>43.53</v>
      </c>
      <c r="BE122" s="32">
        <v>230.08</v>
      </c>
      <c r="BF122" s="32">
        <v>25.36</v>
      </c>
      <c r="BG122" s="32">
        <v>12.98</v>
      </c>
      <c r="BH122" s="32"/>
      <c r="BI122" s="32"/>
      <c r="BJ122" s="32"/>
      <c r="BK122" s="32"/>
      <c r="BL122" s="32"/>
      <c r="BM122" s="32"/>
      <c r="BN122" s="32"/>
      <c r="BO122" s="32">
        <v>101.5</v>
      </c>
      <c r="BP122" s="32">
        <v>70.5</v>
      </c>
      <c r="BQ122" s="32">
        <v>84</v>
      </c>
      <c r="BR122" s="32">
        <v>31</v>
      </c>
      <c r="BS122" s="32">
        <v>-17.5</v>
      </c>
      <c r="BT122" s="32">
        <v>-16.5</v>
      </c>
      <c r="BU122" s="32">
        <v>-5.5</v>
      </c>
      <c r="BV122" s="32">
        <v>108</v>
      </c>
      <c r="BW122" s="32">
        <v>70</v>
      </c>
      <c r="BX122" s="32">
        <v>85</v>
      </c>
      <c r="BY122" s="32">
        <v>38</v>
      </c>
      <c r="BZ122" s="32">
        <v>-2</v>
      </c>
      <c r="CA122" s="32">
        <v>-3</v>
      </c>
      <c r="CB122" s="32">
        <v>-1</v>
      </c>
      <c r="CC122" s="13">
        <v>6.8</v>
      </c>
      <c r="CD122" s="13">
        <v>5.2</v>
      </c>
      <c r="CE122" s="58">
        <v>31</v>
      </c>
      <c r="CF122" s="32">
        <v>31</v>
      </c>
      <c r="CG122" s="32"/>
      <c r="CH122" s="32"/>
      <c r="CI122" s="32">
        <v>165</v>
      </c>
      <c r="CJ122" s="56">
        <v>78</v>
      </c>
      <c r="CK122" s="32">
        <v>72.5</v>
      </c>
      <c r="CL122" s="32">
        <v>139</v>
      </c>
      <c r="CM122" s="44">
        <v>9.6</v>
      </c>
      <c r="CN122" s="44">
        <v>5.5</v>
      </c>
      <c r="CO122" s="44">
        <v>90</v>
      </c>
    </row>
    <row r="123" spans="1:93" x14ac:dyDescent="0.25">
      <c r="A123" s="13" t="s">
        <v>254</v>
      </c>
      <c r="B123" s="13">
        <v>0</v>
      </c>
      <c r="C123" s="30"/>
      <c r="D123" s="31">
        <v>14.6</v>
      </c>
      <c r="E123" s="31">
        <v>171</v>
      </c>
      <c r="F123" s="31">
        <v>66.3</v>
      </c>
      <c r="G123" s="31">
        <f t="shared" si="18"/>
        <v>22.673643172258132</v>
      </c>
      <c r="H123" s="32">
        <v>0</v>
      </c>
      <c r="I123" s="31">
        <v>78</v>
      </c>
      <c r="J123" s="32">
        <v>2</v>
      </c>
      <c r="M123" s="33">
        <f>(I123/E123)</f>
        <v>0.45614035087719296</v>
      </c>
      <c r="N123" s="32">
        <v>0</v>
      </c>
      <c r="O123" s="31">
        <v>8.9</v>
      </c>
      <c r="P123" s="13">
        <v>2</v>
      </c>
      <c r="Q123" s="13">
        <v>4</v>
      </c>
      <c r="R123" s="13">
        <v>138</v>
      </c>
      <c r="S123" s="13">
        <v>76</v>
      </c>
      <c r="T123" s="13">
        <v>97</v>
      </c>
      <c r="U123" s="13">
        <v>62</v>
      </c>
      <c r="V123" s="13">
        <v>1</v>
      </c>
      <c r="W123" s="13">
        <v>2</v>
      </c>
      <c r="X123" s="13">
        <v>128</v>
      </c>
      <c r="Y123" s="13">
        <v>71</v>
      </c>
      <c r="Z123" s="32">
        <f t="shared" si="21"/>
        <v>89.980999999999995</v>
      </c>
      <c r="AA123" s="13">
        <v>57</v>
      </c>
      <c r="AB123" s="13">
        <v>133</v>
      </c>
      <c r="AC123" s="13">
        <v>87</v>
      </c>
      <c r="AD123" s="13">
        <v>102</v>
      </c>
      <c r="AE123" s="13">
        <v>46</v>
      </c>
      <c r="AF123" s="13">
        <v>11</v>
      </c>
      <c r="AG123" s="13">
        <v>94</v>
      </c>
      <c r="AH123" s="13">
        <v>50.2</v>
      </c>
      <c r="AI123" s="31">
        <f t="shared" si="22"/>
        <v>47.724900000000005</v>
      </c>
      <c r="AJ123" s="13">
        <v>21.108000000000001</v>
      </c>
      <c r="AK123" s="33">
        <f t="shared" si="23"/>
        <v>3.5180000000000002</v>
      </c>
      <c r="AL123" s="13">
        <v>4.9000000000000004</v>
      </c>
      <c r="AM123" s="13">
        <v>0</v>
      </c>
      <c r="AN123" s="34">
        <v>0</v>
      </c>
      <c r="AO123" s="33">
        <f t="shared" si="24"/>
        <v>0.76614222222222239</v>
      </c>
      <c r="AP123" s="13">
        <v>3.77</v>
      </c>
      <c r="AQ123" s="13">
        <v>0.44</v>
      </c>
      <c r="AR123" s="34">
        <v>0</v>
      </c>
      <c r="AS123" s="1">
        <v>1.38</v>
      </c>
      <c r="AT123" s="1">
        <v>0</v>
      </c>
      <c r="AU123" s="33">
        <v>2.19</v>
      </c>
      <c r="AV123" s="13">
        <v>0.5</v>
      </c>
      <c r="AW123" s="31">
        <f>AV123*10</f>
        <v>5</v>
      </c>
      <c r="AX123" s="32">
        <v>2</v>
      </c>
      <c r="AY123" s="32">
        <v>140.07</v>
      </c>
      <c r="AZ123" s="31">
        <v>4.38</v>
      </c>
      <c r="BA123" s="32">
        <v>84.69</v>
      </c>
      <c r="BB123" s="31">
        <v>5.2</v>
      </c>
      <c r="BC123" s="32">
        <v>78.930000000000007</v>
      </c>
      <c r="BD123" s="32">
        <v>47.75</v>
      </c>
      <c r="BE123" s="32">
        <v>192.97</v>
      </c>
      <c r="BF123" s="32">
        <v>22.13</v>
      </c>
      <c r="BG123" s="32">
        <v>15.52</v>
      </c>
      <c r="BH123" s="32"/>
      <c r="BI123" s="32"/>
      <c r="BJ123" s="32"/>
      <c r="BK123" s="32"/>
      <c r="BL123" s="32"/>
      <c r="BM123" s="32"/>
      <c r="BN123" s="32"/>
      <c r="BO123" s="32">
        <v>104.5</v>
      </c>
      <c r="BP123" s="32">
        <v>75</v>
      </c>
      <c r="BQ123" s="32">
        <v>85.5</v>
      </c>
      <c r="BR123" s="32">
        <v>29.5</v>
      </c>
      <c r="BS123" s="32">
        <v>-11</v>
      </c>
      <c r="BT123" s="32">
        <v>-7.5</v>
      </c>
      <c r="BU123" s="32">
        <v>-3.5</v>
      </c>
      <c r="BV123" s="32">
        <v>110.5</v>
      </c>
      <c r="BW123" s="32">
        <v>75</v>
      </c>
      <c r="BX123" s="32">
        <v>85</v>
      </c>
      <c r="BY123" s="32">
        <v>35.5</v>
      </c>
      <c r="BZ123" s="32">
        <v>-28.5</v>
      </c>
      <c r="CA123" s="32">
        <v>-25</v>
      </c>
      <c r="CB123" s="32">
        <v>-8.5</v>
      </c>
      <c r="CC123" s="13">
        <v>6</v>
      </c>
      <c r="CD123" s="13">
        <v>5.4</v>
      </c>
      <c r="CE123" s="58">
        <v>30</v>
      </c>
      <c r="CF123" s="32">
        <v>29.5</v>
      </c>
      <c r="CG123" s="32"/>
      <c r="CH123" s="32"/>
      <c r="CI123" s="32">
        <v>127</v>
      </c>
      <c r="CJ123" s="56">
        <v>83</v>
      </c>
      <c r="CK123" s="32">
        <v>83.5</v>
      </c>
      <c r="CL123" s="32">
        <v>99</v>
      </c>
      <c r="CM123" s="44">
        <v>9.5</v>
      </c>
      <c r="CN123" s="44">
        <v>5.4</v>
      </c>
      <c r="CO123" s="44">
        <v>99</v>
      </c>
    </row>
    <row r="124" spans="1:93" x14ac:dyDescent="0.25">
      <c r="A124" s="13" t="s">
        <v>255</v>
      </c>
      <c r="B124" s="13">
        <v>0</v>
      </c>
      <c r="C124" s="30"/>
      <c r="D124" s="31">
        <v>14</v>
      </c>
      <c r="E124" s="31">
        <v>164.7</v>
      </c>
      <c r="F124" s="31">
        <v>52.8</v>
      </c>
      <c r="G124" s="31">
        <f t="shared" si="18"/>
        <v>19.464655613838932</v>
      </c>
      <c r="H124" s="32">
        <v>0</v>
      </c>
      <c r="I124" s="31">
        <v>70.5</v>
      </c>
      <c r="J124" s="32">
        <v>0</v>
      </c>
      <c r="M124" s="33">
        <f>(I124/E124)</f>
        <v>0.42805100182149364</v>
      </c>
      <c r="N124" s="32">
        <v>0</v>
      </c>
      <c r="O124" s="31">
        <v>14</v>
      </c>
      <c r="P124" s="13">
        <v>4</v>
      </c>
      <c r="Q124" s="13">
        <v>3</v>
      </c>
      <c r="R124" s="13">
        <v>122</v>
      </c>
      <c r="S124" s="13">
        <v>73</v>
      </c>
      <c r="T124" s="13">
        <v>89</v>
      </c>
      <c r="U124" s="13">
        <v>49</v>
      </c>
      <c r="V124" s="13">
        <v>0</v>
      </c>
      <c r="W124" s="13">
        <v>1</v>
      </c>
      <c r="X124" s="13">
        <v>125</v>
      </c>
      <c r="Y124" s="13">
        <v>61</v>
      </c>
      <c r="Z124" s="32">
        <f t="shared" si="21"/>
        <v>82.311999999999998</v>
      </c>
      <c r="AA124" s="13">
        <v>64</v>
      </c>
      <c r="AB124" s="13">
        <v>117</v>
      </c>
      <c r="AC124" s="13">
        <v>73</v>
      </c>
      <c r="AD124" s="13">
        <v>88</v>
      </c>
      <c r="AE124" s="13">
        <v>44</v>
      </c>
      <c r="AF124" s="13" t="s">
        <v>55</v>
      </c>
      <c r="AI124" s="31"/>
      <c r="AJ124" s="13">
        <v>17.09</v>
      </c>
      <c r="AK124" s="33">
        <f t="shared" si="23"/>
        <v>2.8483333333333332</v>
      </c>
      <c r="AL124" s="13">
        <v>4.4000000000000004</v>
      </c>
      <c r="AM124" s="13">
        <v>0</v>
      </c>
      <c r="AN124" s="34">
        <v>0</v>
      </c>
      <c r="AO124" s="33">
        <f t="shared" si="24"/>
        <v>0.5570074074074074</v>
      </c>
      <c r="AP124" s="13">
        <v>3.75</v>
      </c>
      <c r="AQ124" s="13">
        <v>0.62</v>
      </c>
      <c r="AR124" s="34">
        <v>0</v>
      </c>
      <c r="AS124" s="1">
        <v>1.47</v>
      </c>
      <c r="AT124" s="1">
        <v>0</v>
      </c>
      <c r="AU124" s="33">
        <v>1.9981818181818185</v>
      </c>
      <c r="AV124" s="13" t="s">
        <v>62</v>
      </c>
      <c r="AW124" s="13" t="s">
        <v>62</v>
      </c>
      <c r="AX124" s="32">
        <v>0</v>
      </c>
      <c r="AY124" s="32">
        <v>139.71</v>
      </c>
      <c r="AZ124" s="31">
        <v>4.5</v>
      </c>
      <c r="BA124" s="32">
        <v>75.08</v>
      </c>
      <c r="BB124" s="31">
        <v>3.69</v>
      </c>
      <c r="BC124" s="32">
        <v>73.97</v>
      </c>
      <c r="BD124" s="32">
        <v>47.05</v>
      </c>
      <c r="BE124" s="32">
        <v>221.6</v>
      </c>
      <c r="BF124" s="32">
        <v>26.99</v>
      </c>
      <c r="BG124" s="32">
        <v>19.559999999999999</v>
      </c>
      <c r="BH124" s="32"/>
      <c r="BI124" s="32"/>
      <c r="BJ124" s="32"/>
      <c r="BK124" s="32"/>
      <c r="BL124" s="32"/>
      <c r="BM124" s="32"/>
      <c r="BN124" s="32"/>
      <c r="BO124" s="32">
        <v>104</v>
      </c>
      <c r="BP124" s="32">
        <v>69</v>
      </c>
      <c r="BQ124" s="32">
        <v>82</v>
      </c>
      <c r="BR124" s="32">
        <v>35</v>
      </c>
      <c r="BS124" s="32">
        <v>-24</v>
      </c>
      <c r="BT124" s="32">
        <v>-9</v>
      </c>
      <c r="BU124" s="32">
        <v>-8</v>
      </c>
      <c r="BV124" s="32">
        <v>111.5</v>
      </c>
      <c r="BW124" s="32">
        <v>68</v>
      </c>
      <c r="BX124" s="32">
        <v>84</v>
      </c>
      <c r="BY124" s="32">
        <v>43.5</v>
      </c>
      <c r="BZ124" s="32">
        <v>-21</v>
      </c>
      <c r="CA124" s="32">
        <v>-6.5</v>
      </c>
      <c r="CB124" s="32">
        <v>-7.5</v>
      </c>
      <c r="CC124" s="13">
        <v>6.9</v>
      </c>
      <c r="CD124" s="13">
        <v>4.5</v>
      </c>
      <c r="CE124" s="58">
        <v>32</v>
      </c>
      <c r="CF124" s="32">
        <v>35.5</v>
      </c>
      <c r="CG124" s="32"/>
      <c r="CH124" s="32"/>
      <c r="CI124" s="32">
        <v>110</v>
      </c>
      <c r="CJ124" s="56">
        <v>105</v>
      </c>
      <c r="CK124" s="32">
        <v>105.5</v>
      </c>
      <c r="CL124" s="32">
        <v>60</v>
      </c>
      <c r="CM124" s="44">
        <v>8.1999999999999993</v>
      </c>
      <c r="CN124" s="44">
        <v>5.2</v>
      </c>
      <c r="CO124" s="44">
        <v>73</v>
      </c>
    </row>
    <row r="125" spans="1:93" x14ac:dyDescent="0.25">
      <c r="A125" s="13" t="s">
        <v>256</v>
      </c>
      <c r="B125" s="13">
        <v>0</v>
      </c>
      <c r="C125" s="30"/>
      <c r="D125" s="31">
        <v>14</v>
      </c>
      <c r="E125" s="31">
        <v>169.2</v>
      </c>
      <c r="F125" s="31">
        <v>64.8</v>
      </c>
      <c r="G125" s="31">
        <f t="shared" si="18"/>
        <v>22.634676324128566</v>
      </c>
      <c r="H125" s="32">
        <v>1</v>
      </c>
      <c r="I125" s="31">
        <v>71.5</v>
      </c>
      <c r="J125" s="32">
        <v>1</v>
      </c>
      <c r="M125" s="33">
        <f>(I125/E125)</f>
        <v>0.42257683215130026</v>
      </c>
      <c r="N125" s="32">
        <v>0</v>
      </c>
      <c r="O125" s="31">
        <v>10.4</v>
      </c>
      <c r="P125" s="13">
        <v>4</v>
      </c>
      <c r="Q125" s="13">
        <v>4</v>
      </c>
      <c r="R125" s="13">
        <v>119</v>
      </c>
      <c r="S125" s="13">
        <v>75</v>
      </c>
      <c r="T125" s="13">
        <v>90</v>
      </c>
      <c r="U125" s="13">
        <v>44</v>
      </c>
      <c r="V125" s="13">
        <v>0</v>
      </c>
      <c r="W125" s="13">
        <v>2</v>
      </c>
      <c r="X125" s="13">
        <v>114</v>
      </c>
      <c r="Y125" s="13">
        <v>71</v>
      </c>
      <c r="Z125" s="32">
        <f t="shared" si="21"/>
        <v>85.319000000000003</v>
      </c>
      <c r="AA125" s="13">
        <v>43</v>
      </c>
      <c r="AB125" s="13">
        <v>115</v>
      </c>
      <c r="AC125" s="13">
        <v>87</v>
      </c>
      <c r="AD125" s="13">
        <v>96</v>
      </c>
      <c r="AE125" s="13">
        <v>28</v>
      </c>
      <c r="AF125" s="13">
        <v>8.3000000000000007</v>
      </c>
      <c r="AG125" s="13">
        <v>64</v>
      </c>
      <c r="AH125" s="13">
        <v>41.1</v>
      </c>
      <c r="AI125" s="31">
        <f t="shared" si="22"/>
        <v>43.760400000000004</v>
      </c>
      <c r="AJ125" s="13">
        <v>38.067</v>
      </c>
      <c r="AK125" s="33">
        <f t="shared" si="23"/>
        <v>6.3445</v>
      </c>
      <c r="AL125" s="13" t="s">
        <v>55</v>
      </c>
      <c r="AM125" s="13" t="s">
        <v>55</v>
      </c>
      <c r="AN125" s="34" t="s">
        <v>55</v>
      </c>
      <c r="AO125" s="33"/>
      <c r="AP125" s="13">
        <v>3.36</v>
      </c>
      <c r="AQ125" s="13">
        <v>0.62</v>
      </c>
      <c r="AR125" s="34">
        <v>0</v>
      </c>
      <c r="AS125" s="1">
        <v>1.33</v>
      </c>
      <c r="AT125" s="1">
        <v>0</v>
      </c>
      <c r="AU125" s="33">
        <v>1.7481818181818181</v>
      </c>
      <c r="AV125" s="13">
        <v>0.4</v>
      </c>
      <c r="AW125" s="31">
        <f>AV125*10</f>
        <v>4</v>
      </c>
      <c r="AX125" s="32">
        <v>2</v>
      </c>
      <c r="AY125" s="32">
        <v>141.22999999999999</v>
      </c>
      <c r="AZ125" s="31">
        <v>4.78</v>
      </c>
      <c r="BA125" s="32">
        <v>66.94</v>
      </c>
      <c r="BB125" s="31">
        <v>4.0999999999999996</v>
      </c>
      <c r="BC125" s="32">
        <v>75.41</v>
      </c>
      <c r="BD125" s="32">
        <v>47.25</v>
      </c>
      <c r="BE125" s="32">
        <v>245.94</v>
      </c>
      <c r="BF125" s="32">
        <v>24.27</v>
      </c>
      <c r="BG125" s="32">
        <v>11.19</v>
      </c>
      <c r="BH125" s="32"/>
      <c r="BI125" s="32"/>
      <c r="BJ125" s="32"/>
      <c r="BK125" s="32"/>
      <c r="BL125" s="32"/>
      <c r="BM125" s="32"/>
      <c r="BN125" s="32"/>
      <c r="BO125" s="32">
        <v>95.5</v>
      </c>
      <c r="BP125" s="32">
        <v>73</v>
      </c>
      <c r="BQ125" s="32">
        <v>82</v>
      </c>
      <c r="BR125" s="32">
        <v>22.5</v>
      </c>
      <c r="BS125" s="32">
        <v>-14</v>
      </c>
      <c r="BT125" s="32">
        <v>-2.5</v>
      </c>
      <c r="BU125" s="32">
        <v>-3</v>
      </c>
      <c r="BV125" s="32">
        <v>100.5</v>
      </c>
      <c r="BW125" s="32">
        <v>72.5</v>
      </c>
      <c r="BX125" s="32">
        <v>84</v>
      </c>
      <c r="BY125" s="32">
        <v>28</v>
      </c>
      <c r="BZ125" s="32">
        <v>-10</v>
      </c>
      <c r="CA125" s="32">
        <v>-0.5</v>
      </c>
      <c r="CB125" s="32">
        <v>-2.5</v>
      </c>
      <c r="CC125" s="13">
        <v>6.9</v>
      </c>
      <c r="CD125" s="13">
        <v>4.5999999999999996</v>
      </c>
      <c r="CE125" s="58">
        <v>23</v>
      </c>
      <c r="CF125" s="32">
        <v>23</v>
      </c>
      <c r="CG125" s="32"/>
      <c r="CH125" s="32"/>
      <c r="CI125" s="32">
        <v>130</v>
      </c>
      <c r="CJ125" s="56">
        <v>99</v>
      </c>
      <c r="CK125" s="32">
        <v>95</v>
      </c>
      <c r="CL125" s="32">
        <v>83.5</v>
      </c>
      <c r="CM125" s="44">
        <v>11.2</v>
      </c>
      <c r="CN125" s="44">
        <v>6.4</v>
      </c>
      <c r="CO125" s="44">
        <v>93</v>
      </c>
    </row>
    <row r="127" spans="1:93" ht="13" x14ac:dyDescent="0.3">
      <c r="A127" s="29" t="s">
        <v>432</v>
      </c>
      <c r="B127" s="13">
        <f>COUNT(B4:B125)</f>
        <v>122</v>
      </c>
      <c r="D127" s="13">
        <f t="shared" ref="D127:BN127" si="26">COUNT(D4:D125)</f>
        <v>122</v>
      </c>
      <c r="E127" s="13">
        <f t="shared" si="26"/>
        <v>122</v>
      </c>
      <c r="F127" s="13">
        <f t="shared" si="26"/>
        <v>122</v>
      </c>
      <c r="G127" s="13">
        <f t="shared" si="26"/>
        <v>122</v>
      </c>
      <c r="H127" s="13">
        <f t="shared" si="26"/>
        <v>122</v>
      </c>
      <c r="I127" s="13">
        <f t="shared" si="26"/>
        <v>122</v>
      </c>
      <c r="J127" s="13">
        <f t="shared" si="26"/>
        <v>122</v>
      </c>
      <c r="K127" s="13">
        <f t="shared" si="26"/>
        <v>77</v>
      </c>
      <c r="L127" s="13">
        <f t="shared" si="26"/>
        <v>77</v>
      </c>
      <c r="M127" s="13">
        <f t="shared" si="26"/>
        <v>122</v>
      </c>
      <c r="N127" s="13">
        <f t="shared" si="26"/>
        <v>122</v>
      </c>
      <c r="O127" s="13">
        <f t="shared" si="26"/>
        <v>122</v>
      </c>
      <c r="P127" s="13">
        <f t="shared" si="26"/>
        <v>100</v>
      </c>
      <c r="Q127" s="13">
        <f t="shared" si="26"/>
        <v>101</v>
      </c>
      <c r="R127" s="13">
        <f t="shared" si="26"/>
        <v>102</v>
      </c>
      <c r="S127" s="13">
        <f t="shared" si="26"/>
        <v>102</v>
      </c>
      <c r="T127" s="13">
        <f t="shared" si="26"/>
        <v>102</v>
      </c>
      <c r="U127" s="13">
        <f t="shared" si="26"/>
        <v>102</v>
      </c>
      <c r="V127" s="13">
        <f t="shared" si="26"/>
        <v>102</v>
      </c>
      <c r="W127" s="13">
        <f t="shared" si="26"/>
        <v>102</v>
      </c>
      <c r="X127" s="13">
        <f t="shared" si="26"/>
        <v>102</v>
      </c>
      <c r="Y127" s="13">
        <f t="shared" si="26"/>
        <v>102</v>
      </c>
      <c r="Z127" s="13">
        <f t="shared" si="26"/>
        <v>102</v>
      </c>
      <c r="AA127" s="13">
        <f t="shared" si="26"/>
        <v>102</v>
      </c>
      <c r="AB127" s="13">
        <f t="shared" si="26"/>
        <v>90</v>
      </c>
      <c r="AC127" s="13">
        <f t="shared" si="26"/>
        <v>90</v>
      </c>
      <c r="AD127" s="13">
        <f t="shared" si="26"/>
        <v>94</v>
      </c>
      <c r="AE127" s="13">
        <f t="shared" si="26"/>
        <v>94</v>
      </c>
      <c r="AF127" s="13">
        <f t="shared" si="26"/>
        <v>77</v>
      </c>
      <c r="AG127" s="13">
        <f t="shared" si="26"/>
        <v>77</v>
      </c>
      <c r="AH127" s="13">
        <f t="shared" si="26"/>
        <v>76</v>
      </c>
      <c r="AI127" s="13">
        <f t="shared" si="26"/>
        <v>77</v>
      </c>
      <c r="AJ127" s="13">
        <f t="shared" si="26"/>
        <v>89</v>
      </c>
      <c r="AK127" s="13">
        <f t="shared" si="26"/>
        <v>90</v>
      </c>
      <c r="AL127" s="13">
        <f t="shared" si="26"/>
        <v>88</v>
      </c>
      <c r="AM127" s="13">
        <f t="shared" si="26"/>
        <v>88</v>
      </c>
      <c r="AN127" s="13">
        <f t="shared" si="26"/>
        <v>88</v>
      </c>
      <c r="AO127" s="13">
        <f t="shared" si="26"/>
        <v>88</v>
      </c>
      <c r="AP127" s="13">
        <f t="shared" si="26"/>
        <v>92</v>
      </c>
      <c r="AQ127" s="13">
        <f t="shared" si="26"/>
        <v>89</v>
      </c>
      <c r="AR127" s="13">
        <f t="shared" si="26"/>
        <v>89</v>
      </c>
      <c r="AS127" s="13">
        <f t="shared" si="26"/>
        <v>88</v>
      </c>
      <c r="AT127" s="13">
        <f t="shared" si="26"/>
        <v>88</v>
      </c>
      <c r="AU127" s="13">
        <f t="shared" si="26"/>
        <v>86</v>
      </c>
      <c r="AV127" s="13">
        <f t="shared" si="26"/>
        <v>57</v>
      </c>
      <c r="AW127" s="13">
        <f t="shared" si="26"/>
        <v>58</v>
      </c>
      <c r="AX127" s="13">
        <f t="shared" si="26"/>
        <v>90</v>
      </c>
      <c r="AY127" s="13">
        <f t="shared" si="26"/>
        <v>90</v>
      </c>
      <c r="AZ127" s="13">
        <f t="shared" si="26"/>
        <v>90</v>
      </c>
      <c r="BA127" s="13">
        <f t="shared" si="26"/>
        <v>90</v>
      </c>
      <c r="BB127" s="13">
        <f t="shared" si="26"/>
        <v>90</v>
      </c>
      <c r="BC127" s="13">
        <f t="shared" si="26"/>
        <v>90</v>
      </c>
      <c r="BD127" s="13">
        <f t="shared" si="26"/>
        <v>90</v>
      </c>
      <c r="BE127" s="13">
        <f t="shared" si="26"/>
        <v>90</v>
      </c>
      <c r="BF127" s="13">
        <f t="shared" si="26"/>
        <v>90</v>
      </c>
      <c r="BG127" s="13">
        <f t="shared" si="26"/>
        <v>90</v>
      </c>
      <c r="BH127" s="13">
        <f t="shared" si="26"/>
        <v>50</v>
      </c>
      <c r="BI127" s="13">
        <f t="shared" si="26"/>
        <v>50</v>
      </c>
      <c r="BJ127" s="13">
        <f t="shared" si="26"/>
        <v>50</v>
      </c>
      <c r="BK127" s="13">
        <f t="shared" si="26"/>
        <v>50</v>
      </c>
      <c r="BL127" s="13">
        <f t="shared" si="26"/>
        <v>50</v>
      </c>
      <c r="BM127" s="13">
        <f t="shared" si="26"/>
        <v>50</v>
      </c>
      <c r="BN127" s="13">
        <f t="shared" si="26"/>
        <v>50</v>
      </c>
      <c r="BO127" s="13">
        <f t="shared" ref="BO127:CO127" si="27">COUNT(BO4:BO125)</f>
        <v>96</v>
      </c>
      <c r="BP127" s="13">
        <f t="shared" si="27"/>
        <v>96</v>
      </c>
      <c r="BQ127" s="13">
        <f t="shared" si="27"/>
        <v>96</v>
      </c>
      <c r="BR127" s="13">
        <f t="shared" si="27"/>
        <v>96</v>
      </c>
      <c r="BS127" s="13">
        <f t="shared" si="27"/>
        <v>95</v>
      </c>
      <c r="BT127" s="13">
        <f t="shared" si="27"/>
        <v>95</v>
      </c>
      <c r="BU127" s="13">
        <f t="shared" si="27"/>
        <v>95</v>
      </c>
      <c r="BV127" s="13">
        <f t="shared" si="27"/>
        <v>96</v>
      </c>
      <c r="BW127" s="13">
        <f t="shared" si="27"/>
        <v>96</v>
      </c>
      <c r="BX127" s="13">
        <f t="shared" si="27"/>
        <v>96</v>
      </c>
      <c r="BY127" s="13">
        <f t="shared" si="27"/>
        <v>96</v>
      </c>
      <c r="BZ127" s="13">
        <f t="shared" si="27"/>
        <v>96</v>
      </c>
      <c r="CA127" s="13">
        <f t="shared" si="27"/>
        <v>96</v>
      </c>
      <c r="CB127" s="13">
        <f t="shared" si="27"/>
        <v>96</v>
      </c>
      <c r="CC127" s="13">
        <f t="shared" si="27"/>
        <v>99</v>
      </c>
      <c r="CD127" s="13">
        <f t="shared" si="27"/>
        <v>97</v>
      </c>
      <c r="CE127" s="13">
        <f t="shared" si="27"/>
        <v>76</v>
      </c>
      <c r="CF127" s="13">
        <f t="shared" si="27"/>
        <v>96</v>
      </c>
      <c r="CG127" s="13">
        <f t="shared" si="27"/>
        <v>0</v>
      </c>
      <c r="CH127" s="13">
        <f t="shared" si="27"/>
        <v>0</v>
      </c>
      <c r="CI127" s="13">
        <f t="shared" si="27"/>
        <v>96</v>
      </c>
      <c r="CJ127" s="13">
        <f t="shared" si="27"/>
        <v>90</v>
      </c>
      <c r="CK127" s="13">
        <f t="shared" si="27"/>
        <v>96</v>
      </c>
      <c r="CL127" s="13">
        <f t="shared" si="27"/>
        <v>95</v>
      </c>
      <c r="CM127" s="13">
        <f t="shared" si="27"/>
        <v>100</v>
      </c>
      <c r="CN127" s="13">
        <f t="shared" si="27"/>
        <v>100</v>
      </c>
      <c r="CO127" s="13">
        <f t="shared" si="27"/>
        <v>100</v>
      </c>
    </row>
    <row r="128" spans="1:93" s="29" customFormat="1" ht="13" x14ac:dyDescent="0.3">
      <c r="A128" s="29" t="s">
        <v>433</v>
      </c>
      <c r="D128" s="59">
        <f>AVERAGE(D4:D125)</f>
        <v>13.241393442622947</v>
      </c>
      <c r="E128" s="59">
        <f t="shared" ref="E128:BP128" si="28">AVERAGE(E4:E125)</f>
        <v>158.47049180327872</v>
      </c>
      <c r="F128" s="59">
        <f t="shared" si="28"/>
        <v>51.877868852458995</v>
      </c>
      <c r="G128" s="59">
        <f t="shared" si="28"/>
        <v>20.446381673887394</v>
      </c>
      <c r="H128" s="59">
        <f t="shared" si="28"/>
        <v>0.35245901639344263</v>
      </c>
      <c r="I128" s="59">
        <f t="shared" si="28"/>
        <v>72.558196721311475</v>
      </c>
      <c r="J128" s="59">
        <f t="shared" si="28"/>
        <v>0.87704918032786883</v>
      </c>
      <c r="K128" s="59">
        <f t="shared" si="28"/>
        <v>84.181818181818187</v>
      </c>
      <c r="L128" s="64">
        <f t="shared" si="28"/>
        <v>0.85409750468032819</v>
      </c>
      <c r="M128" s="64">
        <f t="shared" si="28"/>
        <v>0.45819360635311934</v>
      </c>
      <c r="N128" s="59">
        <f t="shared" si="28"/>
        <v>0.22950819672131148</v>
      </c>
      <c r="O128" s="59">
        <f t="shared" si="28"/>
        <v>14.08852459016394</v>
      </c>
      <c r="P128" s="59">
        <f t="shared" si="28"/>
        <v>3.33</v>
      </c>
      <c r="Q128" s="59">
        <f t="shared" si="28"/>
        <v>3.1584158415841586</v>
      </c>
      <c r="R128" s="61">
        <f t="shared" si="28"/>
        <v>115.94117647058823</v>
      </c>
      <c r="S128" s="61">
        <f t="shared" si="28"/>
        <v>69.67647058823529</v>
      </c>
      <c r="T128" s="61">
        <f t="shared" si="28"/>
        <v>85.102852941176494</v>
      </c>
      <c r="U128" s="61">
        <f t="shared" si="28"/>
        <v>46.264705882352942</v>
      </c>
      <c r="V128" s="61">
        <f t="shared" si="28"/>
        <v>0.12745098039215685</v>
      </c>
      <c r="W128" s="61">
        <f t="shared" si="28"/>
        <v>0.93137254901960786</v>
      </c>
      <c r="X128" s="61">
        <f t="shared" si="28"/>
        <v>111.62745098039215</v>
      </c>
      <c r="Y128" s="61">
        <f t="shared" si="28"/>
        <v>64.215686274509807</v>
      </c>
      <c r="Z128" s="61">
        <f t="shared" si="28"/>
        <v>80.003803921568633</v>
      </c>
      <c r="AA128" s="61">
        <f t="shared" si="28"/>
        <v>47.411764705882355</v>
      </c>
      <c r="AB128" s="61">
        <f t="shared" si="28"/>
        <v>112.64444444444445</v>
      </c>
      <c r="AC128" s="61">
        <f t="shared" si="28"/>
        <v>74.75555555555556</v>
      </c>
      <c r="AD128" s="61">
        <f t="shared" si="28"/>
        <v>83.628276595744666</v>
      </c>
      <c r="AE128" s="61">
        <f t="shared" si="28"/>
        <v>36.276595744680854</v>
      </c>
      <c r="AF128" s="59">
        <f t="shared" si="28"/>
        <v>9.1298701298701292</v>
      </c>
      <c r="AG128" s="59">
        <f t="shared" si="28"/>
        <v>74.220779220779221</v>
      </c>
      <c r="AH128" s="59">
        <f t="shared" si="28"/>
        <v>44.110526315789464</v>
      </c>
      <c r="AI128" s="59">
        <f t="shared" si="28"/>
        <v>47.966680519480541</v>
      </c>
      <c r="AJ128" s="59">
        <f t="shared" si="28"/>
        <v>54.098707865168549</v>
      </c>
      <c r="AK128" s="59">
        <f t="shared" si="28"/>
        <v>8.9162685185185175</v>
      </c>
      <c r="AL128" s="59">
        <f t="shared" si="28"/>
        <v>4.7420454545454556</v>
      </c>
      <c r="AM128" s="59">
        <f t="shared" si="28"/>
        <v>1.1363636363636364E-2</v>
      </c>
      <c r="AN128" s="59">
        <f t="shared" si="28"/>
        <v>4.5454545454545456E-2</v>
      </c>
      <c r="AO128" s="59">
        <f t="shared" si="28"/>
        <v>1.8481700168350168</v>
      </c>
      <c r="AP128" s="59">
        <f t="shared" si="28"/>
        <v>4.1296739130434785</v>
      </c>
      <c r="AQ128" s="59">
        <f t="shared" si="28"/>
        <v>0.72235955056179735</v>
      </c>
      <c r="AR128" s="59">
        <f t="shared" si="28"/>
        <v>6.741573033707865E-2</v>
      </c>
      <c r="AS128" s="59">
        <f t="shared" si="28"/>
        <v>1.5973863636363641</v>
      </c>
      <c r="AT128" s="59">
        <f t="shared" si="28"/>
        <v>0.10227272727272728</v>
      </c>
      <c r="AU128" s="59">
        <f t="shared" si="28"/>
        <v>2.2143023255813947</v>
      </c>
      <c r="AV128" s="59">
        <f t="shared" si="28"/>
        <v>3.9228070175438576</v>
      </c>
      <c r="AW128" s="59">
        <f t="shared" si="28"/>
        <v>38.551724137931032</v>
      </c>
      <c r="AX128" s="59">
        <f t="shared" si="28"/>
        <v>0.97777777777777775</v>
      </c>
      <c r="AY128" s="59">
        <f t="shared" si="28"/>
        <v>138.1621111111111</v>
      </c>
      <c r="AZ128" s="59">
        <f t="shared" si="28"/>
        <v>5.2594444444444468</v>
      </c>
      <c r="BA128" s="59">
        <f t="shared" si="28"/>
        <v>59.691999999999986</v>
      </c>
      <c r="BB128" s="59">
        <f t="shared" si="28"/>
        <v>3.9875555555555562</v>
      </c>
      <c r="BC128" s="59">
        <f t="shared" si="28"/>
        <v>74.88066666666667</v>
      </c>
      <c r="BD128" s="59">
        <f t="shared" si="28"/>
        <v>45.425444444444437</v>
      </c>
      <c r="BE128" s="59">
        <f t="shared" si="28"/>
        <v>262.38811111111102</v>
      </c>
      <c r="BF128" s="59">
        <f t="shared" si="28"/>
        <v>24.696777777777772</v>
      </c>
      <c r="BG128" s="59">
        <f t="shared" si="28"/>
        <v>11.176777777777776</v>
      </c>
      <c r="BH128" s="61">
        <f t="shared" si="28"/>
        <v>94.84</v>
      </c>
      <c r="BI128" s="61">
        <f t="shared" si="28"/>
        <v>69.709999999999994</v>
      </c>
      <c r="BJ128" s="61">
        <f t="shared" si="28"/>
        <v>81.95</v>
      </c>
      <c r="BK128" s="61">
        <f t="shared" si="28"/>
        <v>25.19</v>
      </c>
      <c r="BL128" s="59">
        <f t="shared" si="28"/>
        <v>-0.68</v>
      </c>
      <c r="BM128" s="59">
        <f t="shared" si="28"/>
        <v>1.64</v>
      </c>
      <c r="BN128" s="59">
        <f t="shared" si="28"/>
        <v>-0.09</v>
      </c>
      <c r="BO128" s="61">
        <f t="shared" si="28"/>
        <v>92.760416666666671</v>
      </c>
      <c r="BP128" s="61">
        <f t="shared" si="28"/>
        <v>65.692708333333329</v>
      </c>
      <c r="BQ128" s="61">
        <f t="shared" ref="BQ128:CO128" si="29">AVERAGE(BQ4:BQ125)</f>
        <v>77.953125</v>
      </c>
      <c r="BR128" s="61">
        <f t="shared" si="29"/>
        <v>27.223958333333332</v>
      </c>
      <c r="BS128" s="59">
        <f t="shared" si="29"/>
        <v>-4.9684210526315793</v>
      </c>
      <c r="BT128" s="59">
        <f t="shared" si="29"/>
        <v>-4.6473684210526311</v>
      </c>
      <c r="BU128" s="59">
        <f t="shared" si="29"/>
        <v>-1.4947368421052631</v>
      </c>
      <c r="BV128" s="61">
        <f t="shared" si="29"/>
        <v>98.59375</v>
      </c>
      <c r="BW128" s="61">
        <f t="shared" si="29"/>
        <v>65.484375</v>
      </c>
      <c r="BX128" s="61">
        <f t="shared" si="29"/>
        <v>78.708333333333329</v>
      </c>
      <c r="BY128" s="61">
        <f t="shared" si="29"/>
        <v>33.026041666666664</v>
      </c>
      <c r="BZ128" s="59">
        <f t="shared" si="29"/>
        <v>-5.541666666666667</v>
      </c>
      <c r="CA128" s="59">
        <f t="shared" si="29"/>
        <v>-5.130208333333333</v>
      </c>
      <c r="CB128" s="59">
        <f t="shared" si="29"/>
        <v>-1.7395833333333333</v>
      </c>
      <c r="CC128" s="59">
        <f t="shared" si="29"/>
        <v>6.7898989898989903</v>
      </c>
      <c r="CD128" s="59">
        <f t="shared" si="29"/>
        <v>4.4824742268041211</v>
      </c>
      <c r="CE128" s="59">
        <f t="shared" si="29"/>
        <v>25.315789473684209</v>
      </c>
      <c r="CF128" s="59">
        <f t="shared" si="29"/>
        <v>27.078125</v>
      </c>
      <c r="CG128" s="59" t="e">
        <f t="shared" si="29"/>
        <v>#DIV/0!</v>
      </c>
      <c r="CH128" s="59" t="e">
        <f t="shared" si="29"/>
        <v>#DIV/0!</v>
      </c>
      <c r="CI128" s="59">
        <f t="shared" si="29"/>
        <v>137.1875</v>
      </c>
      <c r="CJ128" s="59">
        <f t="shared" si="29"/>
        <v>79.277777777777771</v>
      </c>
      <c r="CK128" s="59">
        <f t="shared" si="29"/>
        <v>74.817708333333329</v>
      </c>
      <c r="CL128" s="59">
        <f t="shared" si="29"/>
        <v>141.01052631578946</v>
      </c>
      <c r="CM128" s="59">
        <f t="shared" si="29"/>
        <v>7.1444700000000019</v>
      </c>
      <c r="CN128" s="59">
        <f t="shared" si="29"/>
        <v>5.0957099999999995</v>
      </c>
      <c r="CO128" s="59">
        <f t="shared" si="29"/>
        <v>79.8827</v>
      </c>
    </row>
    <row r="129" spans="1:93" ht="13" x14ac:dyDescent="0.3">
      <c r="A129" s="29" t="s">
        <v>434</v>
      </c>
      <c r="D129" s="31">
        <f>STDEV(D4:D125)</f>
        <v>1.0198989705060442</v>
      </c>
      <c r="E129" s="31">
        <f t="shared" ref="E129:BP129" si="30">STDEV(E4:E125)</f>
        <v>10.217208692942453</v>
      </c>
      <c r="F129" s="31">
        <f t="shared" si="30"/>
        <v>12.91701109335923</v>
      </c>
      <c r="G129" s="31">
        <f t="shared" si="30"/>
        <v>3.7858947300454653</v>
      </c>
      <c r="H129" s="31">
        <f t="shared" si="30"/>
        <v>0.62881406346044466</v>
      </c>
      <c r="I129" s="31">
        <f t="shared" si="30"/>
        <v>10.694725974210854</v>
      </c>
      <c r="J129" s="31">
        <f t="shared" si="30"/>
        <v>0.89606918317302964</v>
      </c>
      <c r="K129" s="31">
        <f t="shared" si="30"/>
        <v>10.191969584881081</v>
      </c>
      <c r="L129" s="33">
        <f t="shared" si="30"/>
        <v>7.2568560241831906E-2</v>
      </c>
      <c r="M129" s="33">
        <f t="shared" si="30"/>
        <v>6.3223390510487532E-2</v>
      </c>
      <c r="N129" s="31">
        <f t="shared" si="30"/>
        <v>0.5267534315201079</v>
      </c>
      <c r="O129" s="31">
        <f t="shared" si="30"/>
        <v>6.773162850194721</v>
      </c>
      <c r="P129" s="31">
        <f t="shared" si="30"/>
        <v>1.1638928063384804</v>
      </c>
      <c r="Q129" s="31">
        <f t="shared" si="30"/>
        <v>1.0269632249241132</v>
      </c>
      <c r="R129" s="32">
        <f t="shared" si="30"/>
        <v>9.8451611770561271</v>
      </c>
      <c r="S129" s="32">
        <f t="shared" si="30"/>
        <v>7.6794205700173377</v>
      </c>
      <c r="T129" s="32">
        <f t="shared" si="30"/>
        <v>7.337047871808462</v>
      </c>
      <c r="U129" s="32">
        <f t="shared" si="30"/>
        <v>9.0399843058089449</v>
      </c>
      <c r="V129" s="32">
        <f t="shared" si="30"/>
        <v>0.38975922060745949</v>
      </c>
      <c r="W129" s="32">
        <f t="shared" si="30"/>
        <v>0.85896327013266549</v>
      </c>
      <c r="X129" s="32">
        <f t="shared" si="30"/>
        <v>8.9253466733874003</v>
      </c>
      <c r="Y129" s="32">
        <f t="shared" si="30"/>
        <v>6.8138290524526193</v>
      </c>
      <c r="Z129" s="32">
        <f t="shared" si="30"/>
        <v>6.3510597681799794</v>
      </c>
      <c r="AA129" s="32">
        <f t="shared" si="30"/>
        <v>8.7894546865356151</v>
      </c>
      <c r="AB129" s="32">
        <f t="shared" si="30"/>
        <v>10.909547525721679</v>
      </c>
      <c r="AC129" s="32">
        <f t="shared" si="30"/>
        <v>7.9114638925956742</v>
      </c>
      <c r="AD129" s="32">
        <f t="shared" si="30"/>
        <v>19.306431861247642</v>
      </c>
      <c r="AE129" s="32">
        <f t="shared" si="30"/>
        <v>11.961770875584502</v>
      </c>
      <c r="AF129" s="31">
        <f t="shared" si="30"/>
        <v>2.3577456301721997</v>
      </c>
      <c r="AG129" s="31">
        <f t="shared" si="30"/>
        <v>24.654253063552094</v>
      </c>
      <c r="AH129" s="31">
        <f t="shared" si="30"/>
        <v>7.6254937142434569</v>
      </c>
      <c r="AI129" s="31">
        <f t="shared" si="30"/>
        <v>4.8094310532601341</v>
      </c>
      <c r="AJ129" s="31">
        <f t="shared" si="30"/>
        <v>39.609705187905405</v>
      </c>
      <c r="AK129" s="31">
        <f t="shared" si="30"/>
        <v>6.6328703563373717</v>
      </c>
      <c r="AL129" s="31">
        <f t="shared" si="30"/>
        <v>0.45906491437626251</v>
      </c>
      <c r="AM129" s="31">
        <f t="shared" si="30"/>
        <v>0.10660035817780522</v>
      </c>
      <c r="AN129" s="31">
        <f t="shared" si="30"/>
        <v>0.20949259494173822</v>
      </c>
      <c r="AO129" s="31">
        <f t="shared" si="30"/>
        <v>1.5128206195269314</v>
      </c>
      <c r="AP129" s="31">
        <f t="shared" si="30"/>
        <v>0.76636067468757707</v>
      </c>
      <c r="AQ129" s="31">
        <f t="shared" si="30"/>
        <v>0.32613097784308603</v>
      </c>
      <c r="AR129" s="31">
        <f t="shared" si="30"/>
        <v>0.25216124030742909</v>
      </c>
      <c r="AS129" s="31">
        <f t="shared" si="30"/>
        <v>0.27443775048701019</v>
      </c>
      <c r="AT129" s="31">
        <f t="shared" si="30"/>
        <v>0.30474306974563625</v>
      </c>
      <c r="AU129" s="31">
        <f t="shared" si="30"/>
        <v>0.67743019271890359</v>
      </c>
      <c r="AV129" s="31">
        <f t="shared" si="30"/>
        <v>14.151476671356599</v>
      </c>
      <c r="AW129" s="31">
        <f t="shared" si="30"/>
        <v>140.36245967029254</v>
      </c>
      <c r="AX129" s="31">
        <f t="shared" si="30"/>
        <v>0.84770380901304843</v>
      </c>
      <c r="AY129" s="31">
        <f t="shared" si="30"/>
        <v>8.5656844108172603</v>
      </c>
      <c r="AZ129" s="31">
        <f t="shared" si="30"/>
        <v>5.3524469592827417</v>
      </c>
      <c r="BA129" s="31">
        <f t="shared" si="30"/>
        <v>10.220209457164616</v>
      </c>
      <c r="BB129" s="31">
        <f t="shared" si="30"/>
        <v>0.9151758118207749</v>
      </c>
      <c r="BC129" s="31">
        <f t="shared" si="30"/>
        <v>7.1963511041001302</v>
      </c>
      <c r="BD129" s="31">
        <f t="shared" si="30"/>
        <v>5.2782662630898498</v>
      </c>
      <c r="BE129" s="31">
        <f t="shared" si="30"/>
        <v>79.77276057715379</v>
      </c>
      <c r="BF129" s="31">
        <f t="shared" si="30"/>
        <v>7.054016598703277</v>
      </c>
      <c r="BG129" s="31">
        <f t="shared" si="30"/>
        <v>4.9076353782898572</v>
      </c>
      <c r="BH129" s="32">
        <f t="shared" si="30"/>
        <v>6.0629688962367849</v>
      </c>
      <c r="BI129" s="32">
        <f t="shared" si="30"/>
        <v>6.6815997717765212</v>
      </c>
      <c r="BJ129" s="32">
        <f t="shared" si="30"/>
        <v>6.4966631937527151</v>
      </c>
      <c r="BK129" s="32">
        <f t="shared" si="30"/>
        <v>5.0253337791470853</v>
      </c>
      <c r="BL129" s="31">
        <f t="shared" si="30"/>
        <v>12.664332044069635</v>
      </c>
      <c r="BM129" s="31">
        <f t="shared" si="30"/>
        <v>12.434333639613524</v>
      </c>
      <c r="BN129" s="31">
        <f t="shared" si="30"/>
        <v>3.3589508809162667</v>
      </c>
      <c r="BO129" s="32">
        <f t="shared" si="30"/>
        <v>6.8591004345999922</v>
      </c>
      <c r="BP129" s="32">
        <f t="shared" si="30"/>
        <v>6.8940744165843828</v>
      </c>
      <c r="BQ129" s="32">
        <f t="shared" ref="BQ129:CO129" si="31">STDEV(BQ4:BQ125)</f>
        <v>6.9244335223369111</v>
      </c>
      <c r="BR129" s="32">
        <f t="shared" si="31"/>
        <v>4.8182054923660758</v>
      </c>
      <c r="BS129" s="31">
        <f t="shared" si="31"/>
        <v>11.905168403447542</v>
      </c>
      <c r="BT129" s="31">
        <f t="shared" si="31"/>
        <v>12.323190748956311</v>
      </c>
      <c r="BU129" s="31">
        <f t="shared" si="31"/>
        <v>3.6760399721466182</v>
      </c>
      <c r="BV129" s="32">
        <f t="shared" si="31"/>
        <v>7.7647355667178148</v>
      </c>
      <c r="BW129" s="32">
        <f t="shared" si="31"/>
        <v>6.8914337080633361</v>
      </c>
      <c r="BX129" s="32">
        <f t="shared" si="31"/>
        <v>6.3144223666588379</v>
      </c>
      <c r="BY129" s="32">
        <f t="shared" si="31"/>
        <v>6.4613709607932588</v>
      </c>
      <c r="BZ129" s="31">
        <f t="shared" si="31"/>
        <v>12.480651692386367</v>
      </c>
      <c r="CA129" s="31">
        <f t="shared" si="31"/>
        <v>11.831101917730203</v>
      </c>
      <c r="CB129" s="31">
        <f t="shared" si="31"/>
        <v>3.5850414125675814</v>
      </c>
      <c r="CC129" s="31">
        <f t="shared" si="31"/>
        <v>0.97880549333075384</v>
      </c>
      <c r="CD129" s="31">
        <f t="shared" si="31"/>
        <v>0.74526425812124919</v>
      </c>
      <c r="CE129" s="31">
        <f t="shared" si="31"/>
        <v>5.0125456641399024</v>
      </c>
      <c r="CF129" s="31">
        <f t="shared" si="31"/>
        <v>5.406296584831237</v>
      </c>
      <c r="CG129" s="31" t="e">
        <f t="shared" si="31"/>
        <v>#DIV/0!</v>
      </c>
      <c r="CH129" s="31" t="e">
        <f t="shared" si="31"/>
        <v>#DIV/0!</v>
      </c>
      <c r="CI129" s="31">
        <f t="shared" si="31"/>
        <v>12.917195801272854</v>
      </c>
      <c r="CJ129" s="31">
        <f t="shared" si="31"/>
        <v>11.924648985744104</v>
      </c>
      <c r="CK129" s="31">
        <f t="shared" si="31"/>
        <v>10.444620824456342</v>
      </c>
      <c r="CL129" s="31">
        <f t="shared" si="31"/>
        <v>31.149859033471586</v>
      </c>
      <c r="CM129" s="31">
        <f t="shared" si="31"/>
        <v>1.7532262696600869</v>
      </c>
      <c r="CN129" s="31">
        <f t="shared" si="31"/>
        <v>3.9277722534086013</v>
      </c>
      <c r="CO129" s="31">
        <f t="shared" si="31"/>
        <v>17.577018866472294</v>
      </c>
    </row>
  </sheetData>
  <phoneticPr fontId="7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R113"/>
  <sheetViews>
    <sheetView workbookViewId="0">
      <pane xSplit="2" ySplit="3" topLeftCell="BR111" activePane="bottomRight" state="frozen"/>
      <selection pane="topRight" activeCell="C1" sqref="C1"/>
      <selection pane="bottomLeft" activeCell="A4" sqref="A4"/>
      <selection pane="bottomRight" activeCell="CC112" sqref="CC112:CD113"/>
    </sheetView>
  </sheetViews>
  <sheetFormatPr defaultColWidth="9.1796875" defaultRowHeight="12.5" x14ac:dyDescent="0.25"/>
  <cols>
    <col min="1" max="73" width="9.1796875" style="13"/>
    <col min="74" max="74" width="12.453125" style="13" customWidth="1"/>
    <col min="75" max="75" width="11.81640625" style="13" customWidth="1"/>
    <col min="76" max="76" width="11.26953125" style="13" customWidth="1"/>
    <col min="77" max="77" width="11" style="13" customWidth="1"/>
    <col min="78" max="78" width="10.1796875" style="13" customWidth="1"/>
    <col min="79" max="79" width="12.54296875" style="13" customWidth="1"/>
    <col min="80" max="80" width="11.7265625" style="13" customWidth="1"/>
    <col min="81" max="16384" width="9.1796875" style="13"/>
  </cols>
  <sheetData>
    <row r="1" spans="1:93" ht="13.5" thickBot="1" x14ac:dyDescent="0.35">
      <c r="A1" s="2"/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1</v>
      </c>
      <c r="Q1" s="4"/>
      <c r="R1" s="5" t="s">
        <v>2</v>
      </c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6" t="s">
        <v>3</v>
      </c>
      <c r="AG1" s="6"/>
      <c r="AH1" s="6"/>
      <c r="AI1" s="6"/>
      <c r="AJ1" s="7" t="s">
        <v>4</v>
      </c>
      <c r="AK1" s="7"/>
      <c r="AL1" s="7"/>
      <c r="AM1" s="8"/>
      <c r="AN1" s="8"/>
      <c r="AO1" s="7"/>
      <c r="AP1" s="7"/>
      <c r="AQ1" s="7"/>
      <c r="AR1" s="8"/>
      <c r="AS1" s="7"/>
      <c r="AT1" s="8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9" t="s">
        <v>5</v>
      </c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10"/>
      <c r="CL1" s="10"/>
      <c r="CM1" s="11" t="s">
        <v>389</v>
      </c>
      <c r="CN1" s="12"/>
      <c r="CO1" s="12"/>
    </row>
    <row r="2" spans="1:93" ht="13" x14ac:dyDescent="0.3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  <c r="AG2" s="6"/>
      <c r="AH2" s="6"/>
      <c r="AI2" s="6"/>
      <c r="AJ2" s="7"/>
      <c r="AK2" s="7"/>
      <c r="AL2" s="7"/>
      <c r="AM2" s="8"/>
      <c r="AN2" s="8"/>
      <c r="AO2" s="7"/>
      <c r="AP2" s="7"/>
      <c r="AQ2" s="7"/>
      <c r="AR2" s="8"/>
      <c r="AS2" s="7"/>
      <c r="AT2" s="8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14" t="s">
        <v>428</v>
      </c>
      <c r="BI2" s="15"/>
      <c r="BJ2" s="15"/>
      <c r="BK2" s="15"/>
      <c r="BL2" s="15"/>
      <c r="BM2" s="15"/>
      <c r="BN2" s="16"/>
      <c r="BO2" s="15" t="s">
        <v>429</v>
      </c>
      <c r="BP2" s="15"/>
      <c r="BQ2" s="15"/>
      <c r="BR2" s="15"/>
      <c r="BS2" s="15"/>
      <c r="BT2" s="15"/>
      <c r="BU2" s="15"/>
      <c r="BV2" s="14" t="s">
        <v>430</v>
      </c>
      <c r="BW2" s="15"/>
      <c r="BX2" s="15"/>
      <c r="BY2" s="15"/>
      <c r="BZ2" s="15"/>
      <c r="CA2" s="15"/>
      <c r="CB2" s="16"/>
      <c r="CC2" s="14" t="s">
        <v>424</v>
      </c>
      <c r="CD2" s="16"/>
      <c r="CE2" s="14" t="s">
        <v>423</v>
      </c>
      <c r="CF2" s="54" t="s">
        <v>424</v>
      </c>
      <c r="CG2" s="14"/>
      <c r="CH2" s="16"/>
      <c r="CI2" s="17"/>
      <c r="CJ2" s="9"/>
      <c r="CK2" s="10"/>
      <c r="CL2" s="10"/>
      <c r="CM2" s="11"/>
      <c r="CN2" s="12"/>
      <c r="CO2" s="12"/>
    </row>
    <row r="3" spans="1:93" ht="13.5" thickBot="1" x14ac:dyDescent="0.3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18" t="s">
        <v>12</v>
      </c>
      <c r="H3" s="18" t="s">
        <v>13</v>
      </c>
      <c r="I3" s="2" t="s">
        <v>14</v>
      </c>
      <c r="J3" s="18" t="s">
        <v>15</v>
      </c>
      <c r="K3" s="2" t="s">
        <v>16</v>
      </c>
      <c r="L3" s="18" t="s">
        <v>17</v>
      </c>
      <c r="M3" s="18" t="s">
        <v>18</v>
      </c>
      <c r="N3" s="18" t="s">
        <v>19</v>
      </c>
      <c r="O3" s="2" t="s">
        <v>20</v>
      </c>
      <c r="P3" s="2" t="s">
        <v>21</v>
      </c>
      <c r="Q3" s="2" t="s">
        <v>22</v>
      </c>
      <c r="R3" s="2" t="s">
        <v>23</v>
      </c>
      <c r="S3" s="2" t="s">
        <v>24</v>
      </c>
      <c r="T3" s="18" t="s">
        <v>25</v>
      </c>
      <c r="U3" s="2" t="s">
        <v>26</v>
      </c>
      <c r="V3" s="18" t="s">
        <v>27</v>
      </c>
      <c r="W3" s="18" t="s">
        <v>28</v>
      </c>
      <c r="X3" s="2" t="s">
        <v>29</v>
      </c>
      <c r="Y3" s="2" t="s">
        <v>30</v>
      </c>
      <c r="Z3" s="18" t="s">
        <v>31</v>
      </c>
      <c r="AA3" s="2" t="s">
        <v>32</v>
      </c>
      <c r="AB3" s="2" t="s">
        <v>33</v>
      </c>
      <c r="AC3" s="2" t="s">
        <v>34</v>
      </c>
      <c r="AD3" s="18" t="s">
        <v>35</v>
      </c>
      <c r="AE3" s="2" t="s">
        <v>36</v>
      </c>
      <c r="AF3" s="2" t="s">
        <v>37</v>
      </c>
      <c r="AG3" s="2" t="s">
        <v>38</v>
      </c>
      <c r="AH3" s="18" t="s">
        <v>39</v>
      </c>
      <c r="AI3" s="18" t="s">
        <v>405</v>
      </c>
      <c r="AJ3" s="2" t="s">
        <v>406</v>
      </c>
      <c r="AK3" s="2" t="s">
        <v>407</v>
      </c>
      <c r="AL3" s="2" t="s">
        <v>40</v>
      </c>
      <c r="AM3" s="18" t="s">
        <v>41</v>
      </c>
      <c r="AN3" s="18" t="s">
        <v>42</v>
      </c>
      <c r="AO3" s="18" t="s">
        <v>408</v>
      </c>
      <c r="AP3" s="2" t="s">
        <v>43</v>
      </c>
      <c r="AQ3" s="2" t="s">
        <v>44</v>
      </c>
      <c r="AR3" s="18" t="s">
        <v>45</v>
      </c>
      <c r="AS3" s="2" t="s">
        <v>46</v>
      </c>
      <c r="AT3" s="18" t="s">
        <v>47</v>
      </c>
      <c r="AU3" s="2" t="s">
        <v>48</v>
      </c>
      <c r="AV3" s="2" t="s">
        <v>402</v>
      </c>
      <c r="AW3" s="18" t="s">
        <v>403</v>
      </c>
      <c r="AX3" s="18" t="s">
        <v>404</v>
      </c>
      <c r="AY3" s="19" t="s">
        <v>394</v>
      </c>
      <c r="AZ3" s="19" t="s">
        <v>395</v>
      </c>
      <c r="BA3" s="19" t="s">
        <v>397</v>
      </c>
      <c r="BB3" s="19" t="s">
        <v>396</v>
      </c>
      <c r="BC3" s="19" t="s">
        <v>393</v>
      </c>
      <c r="BD3" s="19" t="s">
        <v>401</v>
      </c>
      <c r="BE3" s="19" t="s">
        <v>400</v>
      </c>
      <c r="BF3" s="19" t="s">
        <v>399</v>
      </c>
      <c r="BG3" s="19" t="s">
        <v>398</v>
      </c>
      <c r="BH3" s="20" t="s">
        <v>49</v>
      </c>
      <c r="BI3" s="20" t="s">
        <v>50</v>
      </c>
      <c r="BJ3" s="20" t="s">
        <v>51</v>
      </c>
      <c r="BK3" s="20" t="s">
        <v>52</v>
      </c>
      <c r="BL3" s="20" t="s">
        <v>415</v>
      </c>
      <c r="BM3" s="21" t="s">
        <v>410</v>
      </c>
      <c r="BN3" s="22" t="s">
        <v>409</v>
      </c>
      <c r="BO3" s="20" t="s">
        <v>49</v>
      </c>
      <c r="BP3" s="20" t="s">
        <v>50</v>
      </c>
      <c r="BQ3" s="20" t="s">
        <v>51</v>
      </c>
      <c r="BR3" s="20" t="s">
        <v>52</v>
      </c>
      <c r="BS3" s="20" t="s">
        <v>415</v>
      </c>
      <c r="BT3" s="21" t="s">
        <v>410</v>
      </c>
      <c r="BU3" s="22" t="s">
        <v>409</v>
      </c>
      <c r="BV3" s="23" t="s">
        <v>416</v>
      </c>
      <c r="BW3" s="24" t="s">
        <v>417</v>
      </c>
      <c r="BX3" s="24" t="s">
        <v>418</v>
      </c>
      <c r="BY3" s="24" t="s">
        <v>419</v>
      </c>
      <c r="BZ3" s="24" t="s">
        <v>420</v>
      </c>
      <c r="CA3" s="24" t="s">
        <v>421</v>
      </c>
      <c r="CB3" s="25" t="s">
        <v>422</v>
      </c>
      <c r="CC3" s="26" t="s">
        <v>411</v>
      </c>
      <c r="CD3" s="27" t="s">
        <v>412</v>
      </c>
      <c r="CE3" s="26" t="s">
        <v>426</v>
      </c>
      <c r="CF3" s="26" t="s">
        <v>425</v>
      </c>
      <c r="CG3" s="26" t="s">
        <v>53</v>
      </c>
      <c r="CH3" s="27" t="s">
        <v>54</v>
      </c>
      <c r="CI3" s="28" t="s">
        <v>427</v>
      </c>
      <c r="CJ3" s="29" t="s">
        <v>413</v>
      </c>
      <c r="CK3" s="29" t="s">
        <v>414</v>
      </c>
      <c r="CL3" s="29" t="s">
        <v>431</v>
      </c>
      <c r="CM3" s="29" t="s">
        <v>390</v>
      </c>
      <c r="CN3" s="29" t="s">
        <v>391</v>
      </c>
      <c r="CO3" s="29" t="s">
        <v>392</v>
      </c>
    </row>
    <row r="4" spans="1:93" x14ac:dyDescent="0.25">
      <c r="A4" s="13" t="s">
        <v>257</v>
      </c>
      <c r="B4" s="13">
        <v>1</v>
      </c>
      <c r="C4" s="30" t="s">
        <v>258</v>
      </c>
      <c r="D4" s="31">
        <v>12.3</v>
      </c>
      <c r="E4" s="31">
        <v>157.6</v>
      </c>
      <c r="F4" s="31">
        <v>57.8</v>
      </c>
      <c r="G4" s="31">
        <f t="shared" ref="G4:G9" si="0">F4/((E4/100)*(E4/100))</f>
        <v>23.271019608853621</v>
      </c>
      <c r="H4" s="32">
        <v>1</v>
      </c>
      <c r="I4" s="31">
        <v>74</v>
      </c>
      <c r="J4" s="32">
        <v>2</v>
      </c>
      <c r="K4" s="31">
        <v>98</v>
      </c>
      <c r="L4" s="33">
        <f t="shared" ref="L4:L52" si="1">I4/K4</f>
        <v>0.75510204081632648</v>
      </c>
      <c r="M4" s="33">
        <f t="shared" ref="M4:M52" si="2">(I4/E4)</f>
        <v>0.46954314720812185</v>
      </c>
      <c r="N4" s="32">
        <v>0</v>
      </c>
      <c r="O4" s="31">
        <v>24.8</v>
      </c>
      <c r="P4" s="32">
        <v>4</v>
      </c>
      <c r="Q4" s="32">
        <v>4</v>
      </c>
      <c r="R4" s="13">
        <v>117</v>
      </c>
      <c r="S4" s="13">
        <v>82</v>
      </c>
      <c r="T4" s="32">
        <f t="shared" ref="T4:T54" si="3">S4+(0.333*(R4-S4))</f>
        <v>93.655000000000001</v>
      </c>
      <c r="U4" s="13">
        <f t="shared" ref="U4:U54" si="4">R4-S4</f>
        <v>35</v>
      </c>
      <c r="V4" s="13">
        <v>0</v>
      </c>
      <c r="W4" s="13">
        <v>2</v>
      </c>
      <c r="X4" s="13">
        <v>119</v>
      </c>
      <c r="Y4" s="13">
        <v>76</v>
      </c>
      <c r="Z4" s="32">
        <f t="shared" ref="Z4:Z10" si="5">(Y4+(0.333*(X4-Y4)))</f>
        <v>90.319000000000003</v>
      </c>
      <c r="AA4" s="13">
        <f t="shared" ref="AA4:AA54" si="6">X4-Y4</f>
        <v>43</v>
      </c>
      <c r="AB4" s="13">
        <v>117</v>
      </c>
      <c r="AC4" s="13">
        <v>82</v>
      </c>
      <c r="AD4" s="32">
        <f t="shared" ref="AD4:AD54" si="7">AC4+(0.333*(AB4-AC4))</f>
        <v>93.655000000000001</v>
      </c>
      <c r="AE4" s="13">
        <f t="shared" ref="AE4:AE54" si="8">AB4-AC4</f>
        <v>35</v>
      </c>
      <c r="AF4" s="13">
        <v>4.2</v>
      </c>
      <c r="AG4" s="13">
        <v>25</v>
      </c>
      <c r="AH4" s="13">
        <v>26.8</v>
      </c>
      <c r="AI4" s="31">
        <f t="shared" ref="AI4:AI9" si="9">47.438+(AG4*0.142)+(B4*5.134)-(F4*0.197)</f>
        <v>44.735399999999998</v>
      </c>
      <c r="AJ4" s="13">
        <v>55.731999999999999</v>
      </c>
      <c r="AK4" s="33">
        <f t="shared" ref="AK4:AK10" si="10">AJ4/6</f>
        <v>9.288666666666666</v>
      </c>
      <c r="AL4" s="13">
        <v>4.8</v>
      </c>
      <c r="AM4" s="13">
        <v>0</v>
      </c>
      <c r="AN4" s="34">
        <v>0</v>
      </c>
      <c r="AO4" s="33">
        <f t="shared" ref="AO4:AO10" si="11">(AL4*AK4)/22.5</f>
        <v>1.9815822222222219</v>
      </c>
      <c r="AP4" s="13">
        <v>4.1900000000000004</v>
      </c>
      <c r="AQ4" s="13">
        <v>0.38</v>
      </c>
      <c r="AR4" s="34">
        <v>0</v>
      </c>
      <c r="AS4" s="13">
        <v>1.97</v>
      </c>
      <c r="AT4" s="34">
        <v>0</v>
      </c>
      <c r="AU4" s="33">
        <v>2.0472727272727278</v>
      </c>
      <c r="AV4" s="13" t="s">
        <v>62</v>
      </c>
      <c r="AW4" s="13" t="s">
        <v>62</v>
      </c>
      <c r="AX4" s="32">
        <v>0</v>
      </c>
      <c r="AY4" s="32">
        <v>142</v>
      </c>
      <c r="AZ4" s="31">
        <v>5.41</v>
      </c>
      <c r="BA4" s="32">
        <v>72.930000000000007</v>
      </c>
      <c r="BB4" s="31">
        <v>4.4000000000000004</v>
      </c>
      <c r="BC4" s="32">
        <v>76.94</v>
      </c>
      <c r="BD4" s="32">
        <v>47.45</v>
      </c>
      <c r="BE4" s="32">
        <v>161.19999999999999</v>
      </c>
      <c r="BF4" s="32">
        <v>25.52</v>
      </c>
      <c r="BG4" s="32">
        <v>8.3800000000000008</v>
      </c>
      <c r="BH4" s="32">
        <v>102</v>
      </c>
      <c r="BI4" s="32">
        <v>82.5</v>
      </c>
      <c r="BJ4" s="32">
        <v>90.5</v>
      </c>
      <c r="BK4" s="32">
        <v>19.5</v>
      </c>
      <c r="BL4" s="32">
        <v>-25.5</v>
      </c>
      <c r="BM4" s="32">
        <v>-20.5</v>
      </c>
      <c r="BN4" s="32">
        <v>-5</v>
      </c>
      <c r="BO4" s="32">
        <v>100.5</v>
      </c>
      <c r="BP4" s="32">
        <v>77</v>
      </c>
      <c r="BQ4" s="32">
        <v>86</v>
      </c>
      <c r="BR4" s="32">
        <v>23.5</v>
      </c>
      <c r="BS4" s="32">
        <v>-14</v>
      </c>
      <c r="BT4" s="32">
        <v>-17</v>
      </c>
      <c r="BU4" s="32">
        <v>-3</v>
      </c>
      <c r="BV4" s="32">
        <v>104.5</v>
      </c>
      <c r="BW4" s="32">
        <v>77</v>
      </c>
      <c r="BX4" s="32">
        <v>89</v>
      </c>
      <c r="BY4" s="32">
        <v>27.5</v>
      </c>
      <c r="BZ4" s="32">
        <v>8.5</v>
      </c>
      <c r="CA4" s="32">
        <v>7.5</v>
      </c>
      <c r="CB4" s="32">
        <v>2</v>
      </c>
      <c r="CC4" s="31">
        <v>8.6999999999999993</v>
      </c>
      <c r="CD4" s="31">
        <v>4.9000000000000004</v>
      </c>
      <c r="CE4" s="56">
        <v>19.5</v>
      </c>
      <c r="CF4" s="32">
        <v>22</v>
      </c>
      <c r="CG4" s="32"/>
      <c r="CH4" s="32"/>
      <c r="CI4" s="32">
        <v>139.5</v>
      </c>
      <c r="CJ4" s="56">
        <v>85.5</v>
      </c>
      <c r="CK4" s="32">
        <v>73</v>
      </c>
      <c r="CL4" s="32">
        <v>146</v>
      </c>
      <c r="CM4" s="35">
        <v>6.4370000000000003</v>
      </c>
      <c r="CN4" s="35">
        <v>4.0629999999999997</v>
      </c>
      <c r="CO4" s="36">
        <v>67.052000000000007</v>
      </c>
    </row>
    <row r="5" spans="1:93" x14ac:dyDescent="0.25">
      <c r="A5" s="13" t="s">
        <v>259</v>
      </c>
      <c r="B5" s="13">
        <v>1</v>
      </c>
      <c r="C5" s="30" t="s">
        <v>260</v>
      </c>
      <c r="D5" s="31">
        <v>11.73</v>
      </c>
      <c r="E5" s="31">
        <v>146.5</v>
      </c>
      <c r="F5" s="31">
        <v>30.45</v>
      </c>
      <c r="G5" s="31">
        <f t="shared" si="0"/>
        <v>14.187701662220874</v>
      </c>
      <c r="H5" s="32">
        <v>0</v>
      </c>
      <c r="I5" s="31">
        <v>60</v>
      </c>
      <c r="J5" s="32">
        <v>0</v>
      </c>
      <c r="K5" s="31">
        <v>77</v>
      </c>
      <c r="L5" s="33">
        <f t="shared" si="1"/>
        <v>0.77922077922077926</v>
      </c>
      <c r="M5" s="33">
        <f t="shared" si="2"/>
        <v>0.40955631399317405</v>
      </c>
      <c r="N5" s="32">
        <v>0</v>
      </c>
      <c r="O5" s="31">
        <v>14.8</v>
      </c>
      <c r="P5" s="32">
        <v>2</v>
      </c>
      <c r="Q5" s="32">
        <v>2</v>
      </c>
      <c r="R5" s="13">
        <v>107</v>
      </c>
      <c r="S5" s="13">
        <v>73</v>
      </c>
      <c r="T5" s="32">
        <f t="shared" si="3"/>
        <v>84.322000000000003</v>
      </c>
      <c r="U5" s="13">
        <f t="shared" si="4"/>
        <v>34</v>
      </c>
      <c r="V5" s="13">
        <v>0</v>
      </c>
      <c r="W5" s="13">
        <v>1</v>
      </c>
      <c r="X5" s="13">
        <v>105</v>
      </c>
      <c r="Y5" s="13">
        <v>71</v>
      </c>
      <c r="Z5" s="32">
        <f t="shared" si="5"/>
        <v>82.322000000000003</v>
      </c>
      <c r="AA5" s="13">
        <f t="shared" si="6"/>
        <v>34</v>
      </c>
      <c r="AB5" s="13">
        <v>111</v>
      </c>
      <c r="AC5" s="13">
        <v>78</v>
      </c>
      <c r="AD5" s="32">
        <f t="shared" si="7"/>
        <v>88.989000000000004</v>
      </c>
      <c r="AE5" s="13">
        <f t="shared" si="8"/>
        <v>33</v>
      </c>
      <c r="AF5" s="13">
        <v>3.5</v>
      </c>
      <c r="AG5" s="13">
        <v>21</v>
      </c>
      <c r="AH5" s="13">
        <v>26.8</v>
      </c>
      <c r="AI5" s="31">
        <f t="shared" si="9"/>
        <v>49.555350000000004</v>
      </c>
      <c r="AJ5" s="13">
        <v>23.838999999999999</v>
      </c>
      <c r="AK5" s="33">
        <f t="shared" si="10"/>
        <v>3.9731666666666663</v>
      </c>
      <c r="AL5" s="13">
        <v>4.7</v>
      </c>
      <c r="AM5" s="13">
        <v>0</v>
      </c>
      <c r="AN5" s="34">
        <v>0</v>
      </c>
      <c r="AO5" s="33">
        <f t="shared" si="11"/>
        <v>0.82995037037037034</v>
      </c>
      <c r="AP5" s="13" t="s">
        <v>55</v>
      </c>
      <c r="AR5" s="34"/>
      <c r="AS5" s="1">
        <v>1.65</v>
      </c>
      <c r="AT5" s="34">
        <v>0</v>
      </c>
      <c r="AU5" s="33"/>
      <c r="AW5" s="31"/>
      <c r="AX5" s="32"/>
      <c r="BD5" s="32"/>
      <c r="BH5" s="32">
        <v>96</v>
      </c>
      <c r="BI5" s="32">
        <v>74</v>
      </c>
      <c r="BJ5" s="32">
        <v>85</v>
      </c>
      <c r="BK5" s="32">
        <v>22</v>
      </c>
      <c r="BL5" s="32">
        <v>17</v>
      </c>
      <c r="BM5" s="32">
        <v>15.5</v>
      </c>
      <c r="BN5" s="32">
        <v>4</v>
      </c>
      <c r="BO5" s="32">
        <v>91</v>
      </c>
      <c r="BP5" s="32">
        <v>71.5</v>
      </c>
      <c r="BQ5" s="32">
        <v>81.5</v>
      </c>
      <c r="BR5" s="32">
        <v>19.5</v>
      </c>
      <c r="BS5" s="32">
        <v>-1</v>
      </c>
      <c r="BT5" s="32">
        <v>-3</v>
      </c>
      <c r="BU5" s="32">
        <v>0</v>
      </c>
      <c r="BV5" s="32">
        <v>91.5</v>
      </c>
      <c r="BW5" s="32">
        <v>71.5</v>
      </c>
      <c r="BX5" s="32">
        <v>81</v>
      </c>
      <c r="BY5" s="32">
        <v>20</v>
      </c>
      <c r="BZ5" s="32">
        <v>17</v>
      </c>
      <c r="CA5" s="32">
        <v>16</v>
      </c>
      <c r="CB5" s="32">
        <v>3</v>
      </c>
      <c r="CC5" s="31">
        <v>8.3000000000000007</v>
      </c>
      <c r="CD5" s="31">
        <v>4.5999999999999996</v>
      </c>
      <c r="CE5" s="58">
        <v>18</v>
      </c>
      <c r="CF5" s="32">
        <v>16.5</v>
      </c>
      <c r="CG5" s="32"/>
      <c r="CH5" s="32"/>
      <c r="CI5" s="32">
        <v>128</v>
      </c>
      <c r="CJ5" s="56">
        <v>72</v>
      </c>
      <c r="CK5" s="32">
        <v>73</v>
      </c>
      <c r="CL5" s="32">
        <v>175.5</v>
      </c>
      <c r="CM5" s="35">
        <v>4.3289999999999997</v>
      </c>
      <c r="CN5" s="35">
        <v>3.81</v>
      </c>
      <c r="CO5" s="36">
        <v>46.548999999999999</v>
      </c>
    </row>
    <row r="6" spans="1:93" x14ac:dyDescent="0.25">
      <c r="A6" s="13" t="s">
        <v>261</v>
      </c>
      <c r="B6" s="13">
        <v>1</v>
      </c>
      <c r="C6" s="30" t="s">
        <v>262</v>
      </c>
      <c r="D6" s="31">
        <v>11.51</v>
      </c>
      <c r="E6" s="31">
        <v>154</v>
      </c>
      <c r="F6" s="31">
        <v>39.5</v>
      </c>
      <c r="G6" s="31">
        <f t="shared" si="0"/>
        <v>16.655422499578343</v>
      </c>
      <c r="H6" s="32">
        <v>0</v>
      </c>
      <c r="I6" s="31">
        <v>63.5</v>
      </c>
      <c r="J6" s="32">
        <v>1</v>
      </c>
      <c r="K6" s="31">
        <v>80</v>
      </c>
      <c r="L6" s="33">
        <f t="shared" si="1"/>
        <v>0.79374999999999996</v>
      </c>
      <c r="M6" s="33">
        <f t="shared" si="2"/>
        <v>0.41233766233766234</v>
      </c>
      <c r="N6" s="32">
        <v>0</v>
      </c>
      <c r="O6" s="31">
        <v>14.1</v>
      </c>
      <c r="P6" s="32">
        <v>2</v>
      </c>
      <c r="Q6" s="32">
        <v>3</v>
      </c>
      <c r="R6" s="13">
        <v>105</v>
      </c>
      <c r="S6" s="13">
        <v>66</v>
      </c>
      <c r="T6" s="32">
        <f t="shared" si="3"/>
        <v>78.986999999999995</v>
      </c>
      <c r="U6" s="13">
        <f t="shared" si="4"/>
        <v>39</v>
      </c>
      <c r="V6" s="13">
        <v>0</v>
      </c>
      <c r="W6" s="13">
        <v>0</v>
      </c>
      <c r="X6" s="13">
        <v>94</v>
      </c>
      <c r="Y6" s="13">
        <v>62</v>
      </c>
      <c r="Z6" s="32">
        <f t="shared" si="5"/>
        <v>72.656000000000006</v>
      </c>
      <c r="AA6" s="13">
        <f t="shared" si="6"/>
        <v>32</v>
      </c>
      <c r="AB6" s="13">
        <v>99</v>
      </c>
      <c r="AC6" s="13">
        <v>68</v>
      </c>
      <c r="AD6" s="32">
        <f t="shared" si="7"/>
        <v>78.323000000000008</v>
      </c>
      <c r="AE6" s="13">
        <f t="shared" si="8"/>
        <v>31</v>
      </c>
      <c r="AF6" s="13">
        <v>7</v>
      </c>
      <c r="AG6" s="13">
        <v>51</v>
      </c>
      <c r="AH6" s="13">
        <v>36.4</v>
      </c>
      <c r="AI6" s="31">
        <f t="shared" si="9"/>
        <v>52.032499999999999</v>
      </c>
      <c r="AJ6" s="13">
        <v>50.246000000000002</v>
      </c>
      <c r="AK6" s="33">
        <f t="shared" si="10"/>
        <v>8.3743333333333343</v>
      </c>
      <c r="AL6" s="13">
        <v>4.9000000000000004</v>
      </c>
      <c r="AM6" s="13">
        <v>0</v>
      </c>
      <c r="AN6" s="34">
        <v>0</v>
      </c>
      <c r="AO6" s="33">
        <f t="shared" si="11"/>
        <v>1.8237437037037041</v>
      </c>
      <c r="AP6" s="13">
        <v>4.8499999999999996</v>
      </c>
      <c r="AQ6" s="13">
        <v>0.63</v>
      </c>
      <c r="AR6" s="34">
        <v>0</v>
      </c>
      <c r="AS6" s="1">
        <v>1.66</v>
      </c>
      <c r="AT6" s="34">
        <v>0</v>
      </c>
      <c r="AU6" s="33">
        <v>2.9036363636363633</v>
      </c>
      <c r="AV6" s="13" t="s">
        <v>62</v>
      </c>
      <c r="AW6" s="13" t="s">
        <v>62</v>
      </c>
      <c r="AX6" s="32">
        <v>0</v>
      </c>
      <c r="AY6" s="32">
        <v>142.6</v>
      </c>
      <c r="AZ6" s="31">
        <v>4.82</v>
      </c>
      <c r="BA6" s="32">
        <v>48.83</v>
      </c>
      <c r="BB6" s="31">
        <v>2.96</v>
      </c>
      <c r="BC6" s="32">
        <v>79.44</v>
      </c>
      <c r="BD6" s="32">
        <v>45.65</v>
      </c>
      <c r="BE6" s="32">
        <v>171.78</v>
      </c>
      <c r="BF6" s="32">
        <v>21.65</v>
      </c>
      <c r="BG6" s="32">
        <v>16.39</v>
      </c>
      <c r="BH6" s="32">
        <v>88.5</v>
      </c>
      <c r="BI6" s="32">
        <v>67.5</v>
      </c>
      <c r="BJ6" s="32">
        <v>77</v>
      </c>
      <c r="BK6" s="32">
        <v>21</v>
      </c>
      <c r="BL6" s="32">
        <v>-4</v>
      </c>
      <c r="BM6" s="32">
        <v>-2.5</v>
      </c>
      <c r="BN6" s="32">
        <v>-0.5</v>
      </c>
      <c r="BO6" s="32">
        <v>80</v>
      </c>
      <c r="BP6" s="32">
        <v>62.5</v>
      </c>
      <c r="BQ6" s="32">
        <v>70.5</v>
      </c>
      <c r="BR6" s="32">
        <v>17.5</v>
      </c>
      <c r="BS6" s="32">
        <v>-1.5</v>
      </c>
      <c r="BT6" s="32">
        <v>-2</v>
      </c>
      <c r="BU6" s="32">
        <v>0</v>
      </c>
      <c r="BV6" s="32">
        <v>84</v>
      </c>
      <c r="BW6" s="32">
        <v>62.5</v>
      </c>
      <c r="BX6" s="32">
        <v>71</v>
      </c>
      <c r="BY6" s="32">
        <v>21.5</v>
      </c>
      <c r="BZ6" s="32">
        <v>-4</v>
      </c>
      <c r="CA6" s="32">
        <v>-7</v>
      </c>
      <c r="CB6" s="32">
        <v>-1</v>
      </c>
      <c r="CC6" s="31">
        <v>8.1</v>
      </c>
      <c r="CD6" s="31">
        <v>3.9</v>
      </c>
      <c r="CE6" s="58">
        <v>21</v>
      </c>
      <c r="CF6" s="32">
        <v>18</v>
      </c>
      <c r="CG6" s="32"/>
      <c r="CH6" s="32"/>
      <c r="CI6" s="32">
        <v>122</v>
      </c>
      <c r="CJ6" s="56">
        <v>77</v>
      </c>
      <c r="CK6" s="32">
        <v>68.5</v>
      </c>
      <c r="CL6" s="32">
        <v>144</v>
      </c>
      <c r="CM6" s="35">
        <v>6.5419999999999998</v>
      </c>
      <c r="CN6" s="35">
        <v>4.9269999999999996</v>
      </c>
      <c r="CO6" s="36">
        <v>68.867000000000004</v>
      </c>
    </row>
    <row r="7" spans="1:93" x14ac:dyDescent="0.25">
      <c r="A7" s="13" t="s">
        <v>263</v>
      </c>
      <c r="B7" s="13">
        <v>1</v>
      </c>
      <c r="C7" s="30">
        <v>33944</v>
      </c>
      <c r="D7" s="31">
        <v>12.18</v>
      </c>
      <c r="E7" s="31">
        <v>143.4</v>
      </c>
      <c r="F7" s="31">
        <v>30.56</v>
      </c>
      <c r="G7" s="31">
        <f t="shared" si="0"/>
        <v>14.861239979847843</v>
      </c>
      <c r="H7" s="32">
        <v>0</v>
      </c>
      <c r="I7" s="31">
        <v>64.5</v>
      </c>
      <c r="J7" s="32">
        <v>1</v>
      </c>
      <c r="K7" s="31">
        <v>76</v>
      </c>
      <c r="L7" s="33">
        <f t="shared" si="1"/>
        <v>0.84868421052631582</v>
      </c>
      <c r="M7" s="33">
        <f t="shared" si="2"/>
        <v>0.44979079497907948</v>
      </c>
      <c r="N7" s="32">
        <v>0</v>
      </c>
      <c r="O7" s="31">
        <v>17</v>
      </c>
      <c r="P7" s="32">
        <v>2</v>
      </c>
      <c r="Q7" s="32">
        <v>1</v>
      </c>
      <c r="R7" s="13">
        <v>101</v>
      </c>
      <c r="S7" s="13">
        <v>79</v>
      </c>
      <c r="T7" s="32">
        <f t="shared" si="3"/>
        <v>86.325999999999993</v>
      </c>
      <c r="U7" s="13">
        <f t="shared" si="4"/>
        <v>22</v>
      </c>
      <c r="V7" s="13">
        <v>0</v>
      </c>
      <c r="W7" s="13">
        <v>2</v>
      </c>
      <c r="X7" s="13">
        <v>91</v>
      </c>
      <c r="Y7" s="13">
        <v>69</v>
      </c>
      <c r="Z7" s="32">
        <f t="shared" si="5"/>
        <v>76.325999999999993</v>
      </c>
      <c r="AA7" s="13">
        <f t="shared" si="6"/>
        <v>22</v>
      </c>
      <c r="AB7" s="13">
        <v>97</v>
      </c>
      <c r="AC7" s="13">
        <v>77</v>
      </c>
      <c r="AD7" s="32">
        <f t="shared" si="7"/>
        <v>83.66</v>
      </c>
      <c r="AE7" s="13">
        <f t="shared" si="8"/>
        <v>20</v>
      </c>
      <c r="AF7" s="13">
        <v>3.5</v>
      </c>
      <c r="AG7" s="13">
        <v>21</v>
      </c>
      <c r="AH7" s="13">
        <v>26.8</v>
      </c>
      <c r="AI7" s="31">
        <f t="shared" si="9"/>
        <v>49.533680000000004</v>
      </c>
      <c r="AJ7" s="13" t="s">
        <v>55</v>
      </c>
      <c r="AK7" s="33"/>
      <c r="AL7" s="13" t="s">
        <v>55</v>
      </c>
      <c r="AM7" s="13" t="s">
        <v>55</v>
      </c>
      <c r="AN7" s="34" t="s">
        <v>55</v>
      </c>
      <c r="AO7" s="33"/>
      <c r="AP7" s="13" t="s">
        <v>55</v>
      </c>
      <c r="AR7" s="34"/>
      <c r="AT7" s="34"/>
      <c r="AU7" s="33"/>
      <c r="AW7" s="31"/>
      <c r="AX7" s="32"/>
      <c r="BD7" s="32"/>
      <c r="BH7" s="32">
        <v>96.5</v>
      </c>
      <c r="BI7" s="32">
        <v>78.5</v>
      </c>
      <c r="BJ7" s="32">
        <v>87</v>
      </c>
      <c r="BK7" s="32">
        <v>18</v>
      </c>
      <c r="BL7" s="32">
        <v>31</v>
      </c>
      <c r="BM7" s="32">
        <v>32</v>
      </c>
      <c r="BN7" s="32">
        <v>5.5</v>
      </c>
      <c r="BO7" s="32">
        <v>86.5</v>
      </c>
      <c r="BP7" s="32">
        <v>70.5</v>
      </c>
      <c r="BQ7" s="32">
        <v>79.5</v>
      </c>
      <c r="BR7" s="32">
        <v>16</v>
      </c>
      <c r="BS7" s="32">
        <v>28</v>
      </c>
      <c r="BT7" s="32">
        <v>34.5</v>
      </c>
      <c r="BU7" s="32">
        <v>4.5</v>
      </c>
      <c r="BV7" s="32">
        <v>88.5</v>
      </c>
      <c r="BW7" s="32">
        <v>70.5</v>
      </c>
      <c r="BX7" s="32">
        <v>79</v>
      </c>
      <c r="BY7" s="32">
        <v>18</v>
      </c>
      <c r="BZ7" s="32">
        <v>14</v>
      </c>
      <c r="CA7" s="32">
        <v>15.5</v>
      </c>
      <c r="CB7" s="32">
        <v>2.5</v>
      </c>
      <c r="CC7" s="31">
        <v>10.7</v>
      </c>
      <c r="CD7" s="31">
        <v>4.2</v>
      </c>
      <c r="CE7" s="58">
        <v>12</v>
      </c>
      <c r="CF7" s="32">
        <v>14</v>
      </c>
      <c r="CG7" s="32"/>
      <c r="CH7" s="32"/>
      <c r="CI7" s="32">
        <v>129</v>
      </c>
      <c r="CJ7" s="56">
        <v>77</v>
      </c>
      <c r="CK7" s="32">
        <v>77</v>
      </c>
      <c r="CL7" s="32">
        <v>154.5</v>
      </c>
      <c r="CM7" s="35">
        <v>5.5679999999999996</v>
      </c>
      <c r="CN7" s="35">
        <v>4.8639999999999999</v>
      </c>
      <c r="CO7" s="36">
        <v>62.558</v>
      </c>
    </row>
    <row r="8" spans="1:93" x14ac:dyDescent="0.25">
      <c r="A8" s="13" t="s">
        <v>264</v>
      </c>
      <c r="B8" s="13">
        <v>1</v>
      </c>
      <c r="C8" s="30">
        <v>34190</v>
      </c>
      <c r="D8" s="31">
        <v>11.5</v>
      </c>
      <c r="E8" s="31">
        <v>149.5</v>
      </c>
      <c r="F8" s="31">
        <v>37.5</v>
      </c>
      <c r="G8" s="31">
        <f t="shared" si="0"/>
        <v>16.778335812798513</v>
      </c>
      <c r="H8" s="32">
        <v>0</v>
      </c>
      <c r="I8" s="31">
        <v>64</v>
      </c>
      <c r="J8" s="32">
        <v>1</v>
      </c>
      <c r="K8" s="31">
        <v>76</v>
      </c>
      <c r="L8" s="33">
        <f t="shared" si="1"/>
        <v>0.84210526315789469</v>
      </c>
      <c r="M8" s="33">
        <f t="shared" si="2"/>
        <v>0.42809364548494983</v>
      </c>
      <c r="N8" s="32">
        <v>0</v>
      </c>
      <c r="O8" s="31">
        <v>10.4</v>
      </c>
      <c r="P8" s="32">
        <v>2</v>
      </c>
      <c r="Q8" s="32">
        <v>1</v>
      </c>
      <c r="R8" s="13">
        <v>104</v>
      </c>
      <c r="S8" s="13">
        <v>78</v>
      </c>
      <c r="T8" s="32">
        <f t="shared" si="3"/>
        <v>86.658000000000001</v>
      </c>
      <c r="U8" s="13">
        <f t="shared" si="4"/>
        <v>26</v>
      </c>
      <c r="V8" s="13">
        <v>0</v>
      </c>
      <c r="W8" s="13">
        <v>2</v>
      </c>
      <c r="X8" s="13">
        <v>100</v>
      </c>
      <c r="Y8" s="13">
        <v>76</v>
      </c>
      <c r="Z8" s="32">
        <f t="shared" si="5"/>
        <v>83.992000000000004</v>
      </c>
      <c r="AA8" s="13">
        <f t="shared" si="6"/>
        <v>24</v>
      </c>
      <c r="AB8" s="13">
        <v>104</v>
      </c>
      <c r="AC8" s="13">
        <v>87</v>
      </c>
      <c r="AD8" s="32">
        <f t="shared" si="7"/>
        <v>92.661000000000001</v>
      </c>
      <c r="AE8" s="13">
        <f t="shared" si="8"/>
        <v>17</v>
      </c>
      <c r="AF8" s="13">
        <v>6.1</v>
      </c>
      <c r="AG8" s="13">
        <v>42</v>
      </c>
      <c r="AH8" s="13">
        <v>33.6</v>
      </c>
      <c r="AI8" s="31">
        <f t="shared" si="9"/>
        <v>51.148499999999999</v>
      </c>
      <c r="AJ8" s="13">
        <v>30.492999999999999</v>
      </c>
      <c r="AK8" s="33">
        <f t="shared" si="10"/>
        <v>5.0821666666666667</v>
      </c>
      <c r="AL8" s="13">
        <v>4.4000000000000004</v>
      </c>
      <c r="AM8" s="13">
        <v>0</v>
      </c>
      <c r="AN8" s="34">
        <v>0</v>
      </c>
      <c r="AO8" s="33">
        <f t="shared" si="11"/>
        <v>0.99384592592592591</v>
      </c>
      <c r="AP8" s="13">
        <v>4.55</v>
      </c>
      <c r="AQ8" s="13">
        <v>0.5</v>
      </c>
      <c r="AR8" s="34">
        <v>0</v>
      </c>
      <c r="AS8" s="1">
        <v>1.42</v>
      </c>
      <c r="AT8" s="1">
        <v>0</v>
      </c>
      <c r="AU8" s="33">
        <v>2.9027272727272728</v>
      </c>
      <c r="AV8" s="13" t="s">
        <v>62</v>
      </c>
      <c r="AW8" s="13" t="s">
        <v>62</v>
      </c>
      <c r="AX8" s="32">
        <v>0</v>
      </c>
      <c r="AY8" s="32">
        <v>138.19</v>
      </c>
      <c r="AZ8" s="31">
        <v>4.4400000000000004</v>
      </c>
      <c r="BA8" s="32">
        <v>48.09</v>
      </c>
      <c r="BB8" s="31">
        <v>4.04</v>
      </c>
      <c r="BC8" s="32">
        <v>70.03</v>
      </c>
      <c r="BD8" s="32">
        <v>43.66</v>
      </c>
      <c r="BE8" s="32">
        <v>323.85000000000002</v>
      </c>
      <c r="BF8" s="32">
        <v>25.52</v>
      </c>
      <c r="BG8" s="32">
        <v>9.8699999999999992</v>
      </c>
      <c r="BH8" s="32">
        <v>94</v>
      </c>
      <c r="BI8" s="32">
        <v>79.5</v>
      </c>
      <c r="BJ8" s="32">
        <v>87.5</v>
      </c>
      <c r="BK8" s="32">
        <v>14.5</v>
      </c>
      <c r="BL8" s="32">
        <v>4.5</v>
      </c>
      <c r="BM8" s="32">
        <v>13.5</v>
      </c>
      <c r="BN8" s="32">
        <v>0.5</v>
      </c>
      <c r="BO8" s="32">
        <v>91</v>
      </c>
      <c r="BP8" s="32">
        <v>76.5</v>
      </c>
      <c r="BQ8" s="32">
        <v>85</v>
      </c>
      <c r="BR8" s="32">
        <v>14.5</v>
      </c>
      <c r="BS8" s="32">
        <v>6.5</v>
      </c>
      <c r="BT8" s="32">
        <v>11</v>
      </c>
      <c r="BU8" s="32">
        <v>1</v>
      </c>
      <c r="BV8" s="32">
        <v>91</v>
      </c>
      <c r="BW8" s="32">
        <v>77.5</v>
      </c>
      <c r="BX8" s="32">
        <v>84</v>
      </c>
      <c r="BY8" s="32">
        <v>14.5</v>
      </c>
      <c r="BZ8" s="32">
        <v>-3.5</v>
      </c>
      <c r="CA8" s="32">
        <v>1</v>
      </c>
      <c r="CB8" s="32">
        <v>-0.5</v>
      </c>
      <c r="CC8" s="31">
        <v>9.6999999999999993</v>
      </c>
      <c r="CD8" s="31">
        <v>4.8</v>
      </c>
      <c r="CE8" s="58">
        <v>14</v>
      </c>
      <c r="CF8" s="32">
        <v>14.5</v>
      </c>
      <c r="CG8" s="32"/>
      <c r="CH8" s="32"/>
      <c r="CI8" s="32">
        <v>126</v>
      </c>
      <c r="CJ8" s="56">
        <v>94</v>
      </c>
      <c r="CK8" s="32">
        <v>85</v>
      </c>
      <c r="CL8" s="32">
        <v>122</v>
      </c>
      <c r="CM8" s="35">
        <v>5.8789999999999996</v>
      </c>
      <c r="CN8" s="35">
        <v>4.6120000000000001</v>
      </c>
      <c r="CO8" s="36">
        <v>77.355000000000004</v>
      </c>
    </row>
    <row r="9" spans="1:93" x14ac:dyDescent="0.25">
      <c r="A9" s="13" t="s">
        <v>265</v>
      </c>
      <c r="B9" s="13">
        <v>1</v>
      </c>
      <c r="C9" s="30">
        <v>34127</v>
      </c>
      <c r="D9" s="31">
        <v>11.68</v>
      </c>
      <c r="E9" s="31">
        <v>146.9</v>
      </c>
      <c r="F9" s="31">
        <v>47.4</v>
      </c>
      <c r="G9" s="31">
        <f t="shared" si="0"/>
        <v>21.965179166815339</v>
      </c>
      <c r="H9" s="32">
        <v>1</v>
      </c>
      <c r="I9" s="31">
        <v>73</v>
      </c>
      <c r="J9" s="32">
        <v>2</v>
      </c>
      <c r="K9" s="31">
        <v>86</v>
      </c>
      <c r="L9" s="33">
        <f t="shared" si="1"/>
        <v>0.84883720930232553</v>
      </c>
      <c r="M9" s="33">
        <f t="shared" si="2"/>
        <v>0.49693669162695708</v>
      </c>
      <c r="N9" s="32">
        <v>0</v>
      </c>
      <c r="O9" s="31">
        <v>17.2</v>
      </c>
      <c r="P9" s="32">
        <v>3</v>
      </c>
      <c r="Q9" s="32">
        <v>2</v>
      </c>
      <c r="R9" s="13">
        <v>95</v>
      </c>
      <c r="S9" s="13">
        <v>72</v>
      </c>
      <c r="T9" s="32">
        <f t="shared" si="3"/>
        <v>79.659000000000006</v>
      </c>
      <c r="U9" s="13">
        <f t="shared" si="4"/>
        <v>23</v>
      </c>
      <c r="V9" s="13">
        <v>0</v>
      </c>
      <c r="W9" s="13">
        <v>1</v>
      </c>
      <c r="X9" s="13">
        <v>108</v>
      </c>
      <c r="Y9" s="13">
        <v>64</v>
      </c>
      <c r="Z9" s="32">
        <f t="shared" si="5"/>
        <v>78.652000000000001</v>
      </c>
      <c r="AA9" s="13">
        <f t="shared" si="6"/>
        <v>44</v>
      </c>
      <c r="AB9" s="13">
        <v>108</v>
      </c>
      <c r="AC9" s="13">
        <v>73</v>
      </c>
      <c r="AD9" s="32">
        <f t="shared" si="7"/>
        <v>84.655000000000001</v>
      </c>
      <c r="AE9" s="13">
        <f t="shared" si="8"/>
        <v>35</v>
      </c>
      <c r="AF9" s="13">
        <v>8</v>
      </c>
      <c r="AG9" s="13">
        <v>61</v>
      </c>
      <c r="AH9" s="13">
        <v>39.9</v>
      </c>
      <c r="AI9" s="31">
        <f t="shared" si="9"/>
        <v>51.8962</v>
      </c>
      <c r="AJ9" s="13">
        <v>50.036000000000001</v>
      </c>
      <c r="AK9" s="33">
        <f t="shared" si="10"/>
        <v>8.3393333333333342</v>
      </c>
      <c r="AL9" s="13">
        <v>4.5999999999999996</v>
      </c>
      <c r="AM9" s="13">
        <v>0</v>
      </c>
      <c r="AN9" s="34">
        <v>0</v>
      </c>
      <c r="AO9" s="33">
        <f t="shared" si="11"/>
        <v>1.7049303703703704</v>
      </c>
      <c r="AP9" s="13">
        <v>3.3</v>
      </c>
      <c r="AQ9" s="13">
        <v>0.56999999999999995</v>
      </c>
      <c r="AR9" s="34">
        <v>0</v>
      </c>
      <c r="AS9" s="1">
        <v>1.62</v>
      </c>
      <c r="AT9" s="1">
        <v>0</v>
      </c>
      <c r="AU9" s="33">
        <v>1.4209090909090907</v>
      </c>
      <c r="AV9" s="13">
        <v>0.4</v>
      </c>
      <c r="AW9" s="31">
        <f>AV9*10</f>
        <v>4</v>
      </c>
      <c r="AX9" s="32">
        <v>2</v>
      </c>
      <c r="AY9" s="32">
        <v>138.53</v>
      </c>
      <c r="AZ9" s="31">
        <v>5.39</v>
      </c>
      <c r="BA9" s="32">
        <v>55.14</v>
      </c>
      <c r="BB9" s="31">
        <v>3.97</v>
      </c>
      <c r="BC9" s="32">
        <v>70.849999999999994</v>
      </c>
      <c r="BD9" s="32">
        <v>40.75</v>
      </c>
      <c r="BE9" s="32">
        <v>263.57</v>
      </c>
      <c r="BF9" s="32">
        <v>29.94</v>
      </c>
      <c r="BG9" s="32">
        <v>5.8</v>
      </c>
      <c r="BH9" s="32">
        <v>85</v>
      </c>
      <c r="BI9" s="32">
        <v>73</v>
      </c>
      <c r="BJ9" s="32">
        <v>79</v>
      </c>
      <c r="BK9" s="32">
        <v>12</v>
      </c>
      <c r="BL9" s="32">
        <v>-11</v>
      </c>
      <c r="BM9" s="32">
        <v>-8.5</v>
      </c>
      <c r="BN9" s="32">
        <v>-1.5</v>
      </c>
      <c r="BO9" s="32">
        <v>89</v>
      </c>
      <c r="BP9" s="32">
        <v>65</v>
      </c>
      <c r="BQ9" s="32">
        <v>76.5</v>
      </c>
      <c r="BR9" s="32">
        <v>24</v>
      </c>
      <c r="BS9" s="32">
        <v>-8.5</v>
      </c>
      <c r="BT9" s="32">
        <v>-13</v>
      </c>
      <c r="BU9" s="32">
        <v>-2</v>
      </c>
      <c r="BV9" s="32">
        <v>93</v>
      </c>
      <c r="BW9" s="32">
        <v>65</v>
      </c>
      <c r="BX9" s="32">
        <v>78</v>
      </c>
      <c r="BY9" s="32">
        <v>28</v>
      </c>
      <c r="BZ9" s="32">
        <v>11</v>
      </c>
      <c r="CA9" s="32">
        <v>9</v>
      </c>
      <c r="CB9" s="32">
        <v>3</v>
      </c>
      <c r="CC9" s="31">
        <v>8.4</v>
      </c>
      <c r="CD9" s="31">
        <v>4.7</v>
      </c>
      <c r="CE9" s="58">
        <v>13</v>
      </c>
      <c r="CF9" s="32">
        <v>23</v>
      </c>
      <c r="CG9" s="32"/>
      <c r="CH9" s="32"/>
      <c r="CI9" s="32">
        <v>131.5</v>
      </c>
      <c r="CJ9" s="56">
        <v>80</v>
      </c>
      <c r="CK9" s="32">
        <v>70.5</v>
      </c>
      <c r="CL9" s="32">
        <v>165</v>
      </c>
      <c r="CM9" s="35">
        <v>7.0609999999999999</v>
      </c>
      <c r="CN9" s="35">
        <v>5.1349999999999998</v>
      </c>
      <c r="CO9" s="36">
        <v>72.05</v>
      </c>
    </row>
    <row r="10" spans="1:93" x14ac:dyDescent="0.25">
      <c r="A10" s="13" t="s">
        <v>266</v>
      </c>
      <c r="B10" s="13">
        <v>1</v>
      </c>
      <c r="C10" s="30">
        <v>34131</v>
      </c>
      <c r="D10" s="31">
        <v>11.67</v>
      </c>
      <c r="E10" s="31">
        <v>138.5</v>
      </c>
      <c r="F10" s="31">
        <v>44.2</v>
      </c>
      <c r="G10" s="31">
        <f t="shared" ref="G10:G73" si="12">F10/((E10/100)*(E10/100))</f>
        <v>23.042135307380523</v>
      </c>
      <c r="H10" s="32">
        <v>1</v>
      </c>
      <c r="I10" s="31">
        <v>77.5</v>
      </c>
      <c r="J10" s="32">
        <v>2</v>
      </c>
      <c r="K10" s="31">
        <v>82.5</v>
      </c>
      <c r="L10" s="33">
        <f t="shared" si="1"/>
        <v>0.93939393939393945</v>
      </c>
      <c r="M10" s="33">
        <f t="shared" si="2"/>
        <v>0.55956678700361007</v>
      </c>
      <c r="N10" s="32">
        <v>1</v>
      </c>
      <c r="O10" s="31">
        <v>21.6</v>
      </c>
      <c r="P10" s="32">
        <v>2</v>
      </c>
      <c r="Q10" s="32" t="s">
        <v>55</v>
      </c>
      <c r="R10" s="13">
        <v>115</v>
      </c>
      <c r="S10" s="13">
        <v>75</v>
      </c>
      <c r="T10" s="32">
        <f t="shared" si="3"/>
        <v>88.32</v>
      </c>
      <c r="U10" s="13">
        <f t="shared" si="4"/>
        <v>40</v>
      </c>
      <c r="V10" s="13">
        <v>0</v>
      </c>
      <c r="W10" s="13">
        <v>2</v>
      </c>
      <c r="X10" s="13">
        <v>124</v>
      </c>
      <c r="Y10" s="13">
        <v>76</v>
      </c>
      <c r="Z10" s="32">
        <f t="shared" si="5"/>
        <v>91.984000000000009</v>
      </c>
      <c r="AA10" s="13">
        <f t="shared" si="6"/>
        <v>48</v>
      </c>
      <c r="AB10" s="13">
        <v>116</v>
      </c>
      <c r="AC10" s="13">
        <v>78</v>
      </c>
      <c r="AD10" s="32">
        <f t="shared" si="7"/>
        <v>90.653999999999996</v>
      </c>
      <c r="AE10" s="13">
        <f t="shared" si="8"/>
        <v>38</v>
      </c>
      <c r="AI10" s="31"/>
      <c r="AJ10" s="13">
        <v>85.887</v>
      </c>
      <c r="AK10" s="33">
        <f t="shared" si="10"/>
        <v>14.314500000000001</v>
      </c>
      <c r="AL10" s="13">
        <v>4.9000000000000004</v>
      </c>
      <c r="AM10" s="13">
        <v>0</v>
      </c>
      <c r="AN10" s="34">
        <v>0</v>
      </c>
      <c r="AO10" s="33">
        <f t="shared" si="11"/>
        <v>3.1173800000000003</v>
      </c>
      <c r="AP10" s="13">
        <v>5.04</v>
      </c>
      <c r="AQ10" s="13">
        <v>1.29</v>
      </c>
      <c r="AR10" s="34">
        <v>1</v>
      </c>
      <c r="AS10" s="1">
        <v>1.36</v>
      </c>
      <c r="AT10" s="1">
        <v>0</v>
      </c>
      <c r="AU10" s="33">
        <v>3.0936363636363633</v>
      </c>
      <c r="AV10" s="13">
        <v>0.4</v>
      </c>
      <c r="AW10" s="31">
        <f>AV10*10</f>
        <v>4</v>
      </c>
      <c r="AX10" s="32">
        <v>2</v>
      </c>
      <c r="AY10" s="32">
        <v>141.05000000000001</v>
      </c>
      <c r="AZ10" s="31">
        <v>6.29</v>
      </c>
      <c r="BA10" s="32">
        <v>50.57</v>
      </c>
      <c r="BB10" s="31">
        <v>5.87</v>
      </c>
      <c r="BC10" s="32">
        <v>77.22</v>
      </c>
      <c r="BD10" s="32">
        <v>45.47</v>
      </c>
      <c r="BE10" s="32">
        <v>238.35</v>
      </c>
      <c r="BF10" s="32">
        <v>35.86</v>
      </c>
      <c r="BG10" s="32">
        <v>6.82</v>
      </c>
      <c r="BH10" s="32">
        <v>98.5</v>
      </c>
      <c r="BI10" s="32">
        <v>77</v>
      </c>
      <c r="BJ10" s="32">
        <v>89.5</v>
      </c>
      <c r="BK10" s="32">
        <v>21.5</v>
      </c>
      <c r="BL10" s="32">
        <v>1</v>
      </c>
      <c r="BM10" s="32">
        <v>15.5</v>
      </c>
      <c r="BN10" s="32">
        <v>0.5</v>
      </c>
      <c r="BO10" s="32">
        <v>104</v>
      </c>
      <c r="BP10" s="32">
        <v>79</v>
      </c>
      <c r="BQ10" s="32">
        <v>92.5</v>
      </c>
      <c r="BR10" s="32">
        <v>25</v>
      </c>
      <c r="BS10" s="32">
        <v>-0.5</v>
      </c>
      <c r="BT10" s="32">
        <v>11</v>
      </c>
      <c r="BU10" s="32">
        <v>-0.5</v>
      </c>
      <c r="BV10" s="32">
        <v>111</v>
      </c>
      <c r="BW10" s="32">
        <v>78</v>
      </c>
      <c r="BX10" s="32">
        <v>92</v>
      </c>
      <c r="BY10" s="32">
        <v>33</v>
      </c>
      <c r="BZ10" s="32">
        <v>-7.5</v>
      </c>
      <c r="CA10" s="32">
        <v>5.5</v>
      </c>
      <c r="CB10" s="32">
        <v>-2</v>
      </c>
      <c r="CC10" s="31">
        <v>6.9</v>
      </c>
      <c r="CD10" s="31">
        <v>5.7</v>
      </c>
      <c r="CE10" s="58">
        <v>21</v>
      </c>
      <c r="CF10" s="32">
        <v>26</v>
      </c>
      <c r="CG10" s="32"/>
      <c r="CH10" s="32"/>
      <c r="CI10" s="32">
        <v>133</v>
      </c>
      <c r="CJ10" s="56">
        <v>104.5</v>
      </c>
      <c r="CK10" s="32">
        <v>102</v>
      </c>
      <c r="CL10" s="32">
        <v>104.5</v>
      </c>
      <c r="CM10" s="35"/>
      <c r="CN10" s="35"/>
      <c r="CO10" s="36"/>
    </row>
    <row r="11" spans="1:93" x14ac:dyDescent="0.25">
      <c r="A11" s="13" t="s">
        <v>267</v>
      </c>
      <c r="B11" s="13">
        <v>1</v>
      </c>
      <c r="C11" s="30">
        <v>34096</v>
      </c>
      <c r="D11" s="31">
        <v>11.76</v>
      </c>
      <c r="E11" s="31">
        <v>149.1</v>
      </c>
      <c r="F11" s="31">
        <v>37.700000000000003</v>
      </c>
      <c r="G11" s="31">
        <f t="shared" si="12"/>
        <v>16.958446408385484</v>
      </c>
      <c r="H11" s="32">
        <v>0</v>
      </c>
      <c r="I11" s="31">
        <v>62</v>
      </c>
      <c r="J11" s="32">
        <v>0</v>
      </c>
      <c r="K11" s="31">
        <v>76.2</v>
      </c>
      <c r="L11" s="33">
        <f t="shared" si="1"/>
        <v>0.81364829396325455</v>
      </c>
      <c r="M11" s="33">
        <f t="shared" si="2"/>
        <v>0.41582830315224684</v>
      </c>
      <c r="N11" s="32">
        <v>0</v>
      </c>
      <c r="O11" s="31">
        <v>14.7</v>
      </c>
      <c r="P11" s="32">
        <v>2</v>
      </c>
      <c r="Q11" s="32">
        <v>2</v>
      </c>
      <c r="R11" s="13">
        <v>111</v>
      </c>
      <c r="S11" s="13">
        <v>77</v>
      </c>
      <c r="T11" s="32">
        <f t="shared" si="3"/>
        <v>88.322000000000003</v>
      </c>
      <c r="U11" s="13">
        <f t="shared" si="4"/>
        <v>34</v>
      </c>
      <c r="V11" s="13">
        <v>0</v>
      </c>
      <c r="W11" s="13">
        <v>2</v>
      </c>
      <c r="X11" s="13">
        <v>102</v>
      </c>
      <c r="Y11" s="13">
        <v>70</v>
      </c>
      <c r="Z11" s="32">
        <f t="shared" ref="Z11:Z54" si="13">(Y11+(0.333*(X11-Y11)))</f>
        <v>80.656000000000006</v>
      </c>
      <c r="AA11" s="13">
        <f t="shared" si="6"/>
        <v>32</v>
      </c>
      <c r="AB11" s="13">
        <v>100</v>
      </c>
      <c r="AC11" s="13">
        <v>76</v>
      </c>
      <c r="AD11" s="32">
        <f t="shared" si="7"/>
        <v>83.992000000000004</v>
      </c>
      <c r="AE11" s="13">
        <f t="shared" si="8"/>
        <v>24</v>
      </c>
      <c r="AF11" s="13">
        <v>5.2</v>
      </c>
      <c r="AG11" s="13">
        <v>34</v>
      </c>
      <c r="AH11" s="13">
        <v>30.2</v>
      </c>
      <c r="AI11" s="31">
        <f t="shared" ref="AI11:AI54" si="14">47.438+(AG11*0.142)+(B11*5.134)-(F11*0.197)</f>
        <v>49.973100000000002</v>
      </c>
      <c r="AJ11" s="13" t="s">
        <v>55</v>
      </c>
      <c r="AK11" s="33"/>
      <c r="AL11" s="13" t="s">
        <v>55</v>
      </c>
      <c r="AM11" s="13" t="s">
        <v>55</v>
      </c>
      <c r="AN11" s="34" t="s">
        <v>55</v>
      </c>
      <c r="AO11" s="33"/>
      <c r="AP11" s="13" t="s">
        <v>55</v>
      </c>
      <c r="AR11" s="34"/>
      <c r="AT11" s="34"/>
      <c r="AU11" s="33"/>
      <c r="AW11" s="31"/>
      <c r="AX11" s="32"/>
      <c r="BD11" s="32"/>
      <c r="BH11" s="32">
        <v>97</v>
      </c>
      <c r="BI11" s="32">
        <v>79</v>
      </c>
      <c r="BJ11" s="32">
        <v>87.5</v>
      </c>
      <c r="BK11" s="32">
        <v>18</v>
      </c>
      <c r="BL11" s="32">
        <v>-7.5</v>
      </c>
      <c r="BM11" s="32">
        <v>7</v>
      </c>
      <c r="BN11" s="32">
        <v>-1</v>
      </c>
      <c r="BO11" s="32">
        <v>88.5</v>
      </c>
      <c r="BP11" s="32">
        <v>71.5</v>
      </c>
      <c r="BQ11" s="32">
        <v>80</v>
      </c>
      <c r="BR11" s="32">
        <v>17</v>
      </c>
      <c r="BS11" s="32">
        <v>-10.5</v>
      </c>
      <c r="BT11" s="32">
        <v>0.5</v>
      </c>
      <c r="BU11" s="32">
        <v>-1.5</v>
      </c>
      <c r="BV11" s="32">
        <v>93</v>
      </c>
      <c r="BW11" s="32">
        <v>70.5</v>
      </c>
      <c r="BX11" s="32">
        <v>82</v>
      </c>
      <c r="BY11" s="32">
        <v>22.5</v>
      </c>
      <c r="BZ11" s="32">
        <v>0</v>
      </c>
      <c r="CA11" s="32">
        <v>10.5</v>
      </c>
      <c r="CB11" s="32">
        <v>0</v>
      </c>
      <c r="CC11" s="31">
        <v>7.9</v>
      </c>
      <c r="CD11" s="31">
        <v>5.2</v>
      </c>
      <c r="CE11" s="58">
        <v>18</v>
      </c>
      <c r="CF11" s="32">
        <v>18</v>
      </c>
      <c r="CG11" s="32"/>
      <c r="CH11" s="32"/>
      <c r="CI11" s="32">
        <v>141.5</v>
      </c>
      <c r="CJ11" s="56">
        <v>105</v>
      </c>
      <c r="CK11" s="32">
        <v>98</v>
      </c>
      <c r="CL11" s="32">
        <v>100</v>
      </c>
      <c r="CM11" s="35">
        <v>5.0730000000000004</v>
      </c>
      <c r="CN11" s="35">
        <v>3.9990000000000001</v>
      </c>
      <c r="CO11" s="36">
        <v>46.542000000000002</v>
      </c>
    </row>
    <row r="12" spans="1:93" x14ac:dyDescent="0.25">
      <c r="A12" s="13" t="s">
        <v>268</v>
      </c>
      <c r="B12" s="13">
        <v>1</v>
      </c>
      <c r="C12" s="30">
        <v>34097</v>
      </c>
      <c r="D12" s="31">
        <v>11.76</v>
      </c>
      <c r="E12" s="31">
        <v>139</v>
      </c>
      <c r="F12" s="31">
        <v>32</v>
      </c>
      <c r="G12" s="31">
        <f t="shared" si="12"/>
        <v>16.562289736556082</v>
      </c>
      <c r="H12" s="32">
        <v>0</v>
      </c>
      <c r="I12" s="31">
        <v>60</v>
      </c>
      <c r="J12" s="32">
        <v>0</v>
      </c>
      <c r="K12" s="31">
        <v>71.5</v>
      </c>
      <c r="L12" s="33">
        <f t="shared" si="1"/>
        <v>0.83916083916083917</v>
      </c>
      <c r="M12" s="33">
        <f t="shared" si="2"/>
        <v>0.43165467625899279</v>
      </c>
      <c r="N12" s="32">
        <v>0</v>
      </c>
      <c r="O12" s="31">
        <v>11</v>
      </c>
      <c r="P12" s="32">
        <v>1</v>
      </c>
      <c r="Q12" s="32">
        <v>1</v>
      </c>
      <c r="R12" s="13">
        <v>118</v>
      </c>
      <c r="S12" s="13">
        <v>77</v>
      </c>
      <c r="T12" s="32">
        <f t="shared" si="3"/>
        <v>90.653000000000006</v>
      </c>
      <c r="U12" s="13">
        <f t="shared" si="4"/>
        <v>41</v>
      </c>
      <c r="V12" s="13">
        <v>0</v>
      </c>
      <c r="W12" s="13">
        <v>2</v>
      </c>
      <c r="X12" s="13">
        <v>118</v>
      </c>
      <c r="Y12" s="13">
        <v>77</v>
      </c>
      <c r="Z12" s="32">
        <f t="shared" si="13"/>
        <v>90.653000000000006</v>
      </c>
      <c r="AA12" s="13">
        <f t="shared" si="6"/>
        <v>41</v>
      </c>
      <c r="AB12" s="13">
        <v>109</v>
      </c>
      <c r="AC12" s="13">
        <v>74</v>
      </c>
      <c r="AD12" s="32">
        <f t="shared" si="7"/>
        <v>85.655000000000001</v>
      </c>
      <c r="AE12" s="13">
        <f t="shared" si="8"/>
        <v>35</v>
      </c>
      <c r="AF12" s="13">
        <v>4.7</v>
      </c>
      <c r="AG12" s="13">
        <v>30</v>
      </c>
      <c r="AH12" s="13">
        <v>29.5</v>
      </c>
      <c r="AI12" s="31">
        <f t="shared" si="14"/>
        <v>50.527999999999999</v>
      </c>
      <c r="AJ12" s="13">
        <v>34.932000000000002</v>
      </c>
      <c r="AK12" s="33">
        <f t="shared" ref="AK12:AK53" si="15">AJ12/6</f>
        <v>5.8220000000000001</v>
      </c>
      <c r="AL12" s="13">
        <v>4.8</v>
      </c>
      <c r="AM12" s="13">
        <v>0</v>
      </c>
      <c r="AN12" s="34">
        <v>0</v>
      </c>
      <c r="AO12" s="33">
        <f t="shared" ref="AO12:AO53" si="16">(AL12*AK12)/22.5</f>
        <v>1.2420266666666666</v>
      </c>
      <c r="AP12" s="13">
        <v>5.53</v>
      </c>
      <c r="AQ12" s="13">
        <v>0.64</v>
      </c>
      <c r="AR12" s="34">
        <v>0</v>
      </c>
      <c r="AS12" s="1">
        <v>1.93</v>
      </c>
      <c r="AT12" s="1">
        <v>0</v>
      </c>
      <c r="AU12" s="33">
        <v>3.3090909090909095</v>
      </c>
      <c r="AV12" s="13" t="s">
        <v>62</v>
      </c>
      <c r="AW12" s="13" t="s">
        <v>62</v>
      </c>
      <c r="AX12" s="32">
        <v>0</v>
      </c>
      <c r="AY12" s="32">
        <v>138.25</v>
      </c>
      <c r="AZ12" s="31">
        <v>4.47</v>
      </c>
      <c r="BA12" s="32">
        <v>40.090000000000003</v>
      </c>
      <c r="BB12" s="31">
        <v>3.41</v>
      </c>
      <c r="BC12" s="32">
        <v>85.17</v>
      </c>
      <c r="BD12" s="32">
        <v>50.48</v>
      </c>
      <c r="BE12" s="32">
        <v>268.13</v>
      </c>
      <c r="BF12" s="32">
        <v>38.72</v>
      </c>
      <c r="BG12" s="32">
        <v>10.16</v>
      </c>
      <c r="BH12" s="32">
        <v>105</v>
      </c>
      <c r="BI12" s="32">
        <v>78.5</v>
      </c>
      <c r="BJ12" s="32">
        <v>92.5</v>
      </c>
      <c r="BK12" s="32">
        <v>26.5</v>
      </c>
      <c r="BL12" s="32">
        <v>14.5</v>
      </c>
      <c r="BM12" s="32">
        <v>24.5</v>
      </c>
      <c r="BN12" s="32">
        <v>4</v>
      </c>
      <c r="BO12" s="32">
        <v>102.5</v>
      </c>
      <c r="BP12" s="32">
        <v>78.5</v>
      </c>
      <c r="BQ12" s="32">
        <v>91</v>
      </c>
      <c r="BR12" s="32">
        <v>24</v>
      </c>
      <c r="BS12" s="32">
        <v>9</v>
      </c>
      <c r="BT12" s="32">
        <v>20</v>
      </c>
      <c r="BU12" s="32">
        <v>2</v>
      </c>
      <c r="BV12" s="32">
        <v>106</v>
      </c>
      <c r="BW12" s="32">
        <v>77.5</v>
      </c>
      <c r="BX12" s="32">
        <v>92</v>
      </c>
      <c r="BY12" s="32">
        <v>28.5</v>
      </c>
      <c r="BZ12" s="32">
        <v>20.5</v>
      </c>
      <c r="CA12" s="32">
        <v>28.5</v>
      </c>
      <c r="CB12" s="32">
        <v>5</v>
      </c>
      <c r="CC12" s="31">
        <v>7.8</v>
      </c>
      <c r="CD12" s="31">
        <v>5</v>
      </c>
      <c r="CE12" s="56">
        <v>22.5</v>
      </c>
      <c r="CF12" s="32">
        <v>20.5</v>
      </c>
      <c r="CG12" s="32"/>
      <c r="CH12" s="32"/>
      <c r="CI12" s="32">
        <v>130.5</v>
      </c>
      <c r="CJ12" s="56">
        <v>94.5</v>
      </c>
      <c r="CK12" s="32">
        <v>91.5</v>
      </c>
      <c r="CL12" s="32">
        <v>116.5</v>
      </c>
      <c r="CM12" s="35">
        <v>4.6239999999999997</v>
      </c>
      <c r="CN12" s="35">
        <v>4.1239999999999997</v>
      </c>
      <c r="CO12" s="36">
        <v>44.463999999999999</v>
      </c>
    </row>
    <row r="13" spans="1:93" x14ac:dyDescent="0.25">
      <c r="A13" s="13" t="s">
        <v>269</v>
      </c>
      <c r="B13" s="13">
        <v>1</v>
      </c>
      <c r="C13" s="30">
        <v>33987</v>
      </c>
      <c r="D13" s="31">
        <v>12.06</v>
      </c>
      <c r="E13" s="31">
        <v>146</v>
      </c>
      <c r="F13" s="31">
        <v>30.13</v>
      </c>
      <c r="G13" s="31">
        <f t="shared" si="12"/>
        <v>14.134922124225936</v>
      </c>
      <c r="H13" s="32">
        <v>0</v>
      </c>
      <c r="I13" s="31">
        <v>56</v>
      </c>
      <c r="J13" s="32">
        <v>0</v>
      </c>
      <c r="K13" s="31">
        <v>70.5</v>
      </c>
      <c r="L13" s="33">
        <f t="shared" si="1"/>
        <v>0.79432624113475181</v>
      </c>
      <c r="M13" s="33">
        <f t="shared" si="2"/>
        <v>0.38356164383561642</v>
      </c>
      <c r="N13" s="32">
        <v>0</v>
      </c>
      <c r="O13" s="31">
        <v>7.7</v>
      </c>
      <c r="P13" s="32">
        <v>2</v>
      </c>
      <c r="Q13" s="32">
        <v>2</v>
      </c>
      <c r="R13" s="13">
        <v>116</v>
      </c>
      <c r="S13" s="13">
        <v>78</v>
      </c>
      <c r="T13" s="32">
        <f t="shared" si="3"/>
        <v>90.653999999999996</v>
      </c>
      <c r="U13" s="13">
        <f t="shared" si="4"/>
        <v>38</v>
      </c>
      <c r="V13" s="13">
        <v>0</v>
      </c>
      <c r="W13" s="13">
        <v>2</v>
      </c>
      <c r="X13" s="13">
        <v>105</v>
      </c>
      <c r="Y13" s="13">
        <v>68</v>
      </c>
      <c r="Z13" s="32">
        <f t="shared" si="13"/>
        <v>80.320999999999998</v>
      </c>
      <c r="AA13" s="13">
        <f t="shared" si="6"/>
        <v>37</v>
      </c>
      <c r="AB13" s="13">
        <v>113</v>
      </c>
      <c r="AC13" s="13">
        <v>82</v>
      </c>
      <c r="AD13" s="32">
        <f t="shared" si="7"/>
        <v>92.323000000000008</v>
      </c>
      <c r="AE13" s="13">
        <f t="shared" si="8"/>
        <v>31</v>
      </c>
      <c r="AF13" s="13">
        <v>4.2</v>
      </c>
      <c r="AG13" s="13">
        <v>25</v>
      </c>
      <c r="AH13" s="13">
        <v>26.8</v>
      </c>
      <c r="AI13" s="31">
        <f t="shared" si="14"/>
        <v>50.186390000000003</v>
      </c>
      <c r="AJ13" s="13" t="s">
        <v>55</v>
      </c>
      <c r="AK13" s="33"/>
      <c r="AL13" s="13" t="s">
        <v>55</v>
      </c>
      <c r="AN13" s="34" t="s">
        <v>55</v>
      </c>
      <c r="AO13" s="33"/>
      <c r="AP13" s="13" t="s">
        <v>55</v>
      </c>
      <c r="AR13" s="34"/>
      <c r="AT13" s="34"/>
      <c r="AU13" s="33"/>
      <c r="AW13" s="31"/>
      <c r="AX13" s="32"/>
      <c r="BD13" s="32"/>
      <c r="BH13" s="32">
        <v>100</v>
      </c>
      <c r="BI13" s="32">
        <v>79</v>
      </c>
      <c r="BJ13" s="32">
        <v>90.5</v>
      </c>
      <c r="BK13" s="32">
        <v>21</v>
      </c>
      <c r="BL13" s="32">
        <v>0</v>
      </c>
      <c r="BM13" s="32">
        <v>11.5</v>
      </c>
      <c r="BN13" s="32">
        <v>0</v>
      </c>
      <c r="BO13" s="32">
        <v>89</v>
      </c>
      <c r="BP13" s="32">
        <v>69.5</v>
      </c>
      <c r="BQ13" s="32">
        <v>80.5</v>
      </c>
      <c r="BR13" s="32">
        <v>19.5</v>
      </c>
      <c r="BS13" s="32">
        <v>-1</v>
      </c>
      <c r="BT13" s="32">
        <v>5.5</v>
      </c>
      <c r="BU13" s="32">
        <v>0</v>
      </c>
      <c r="BV13" s="32">
        <v>94</v>
      </c>
      <c r="BW13" s="32">
        <v>69.5</v>
      </c>
      <c r="BX13" s="32">
        <v>81</v>
      </c>
      <c r="BY13" s="32">
        <v>24.5</v>
      </c>
      <c r="BZ13" s="32">
        <v>1</v>
      </c>
      <c r="CA13" s="32">
        <v>7.5</v>
      </c>
      <c r="CB13" s="32">
        <v>0.5</v>
      </c>
      <c r="CC13" s="31">
        <v>9.1999999999999993</v>
      </c>
      <c r="CD13" s="31">
        <v>4.9000000000000004</v>
      </c>
      <c r="CE13" s="56">
        <v>20.5</v>
      </c>
      <c r="CF13" s="32">
        <v>20</v>
      </c>
      <c r="CG13" s="32"/>
      <c r="CH13" s="32"/>
      <c r="CI13" s="32">
        <v>121</v>
      </c>
      <c r="CJ13" s="56">
        <v>98</v>
      </c>
      <c r="CK13" s="32">
        <v>88.5</v>
      </c>
      <c r="CL13" s="32">
        <v>122.5</v>
      </c>
      <c r="CM13" s="35">
        <v>5.1230000000000002</v>
      </c>
      <c r="CN13" s="35">
        <v>4.5309999999999997</v>
      </c>
      <c r="CO13" s="36">
        <v>46.152999999999999</v>
      </c>
    </row>
    <row r="14" spans="1:93" x14ac:dyDescent="0.25">
      <c r="A14" s="13" t="s">
        <v>270</v>
      </c>
      <c r="B14" s="13">
        <v>1</v>
      </c>
      <c r="C14" s="30">
        <v>34016</v>
      </c>
      <c r="D14" s="31">
        <v>11.98</v>
      </c>
      <c r="E14" s="31">
        <v>151.5</v>
      </c>
      <c r="F14" s="31">
        <v>40.04</v>
      </c>
      <c r="G14" s="31">
        <f t="shared" si="12"/>
        <v>17.444912808112495</v>
      </c>
      <c r="H14" s="32">
        <v>0</v>
      </c>
      <c r="I14" s="31">
        <v>63</v>
      </c>
      <c r="J14" s="32">
        <v>0</v>
      </c>
      <c r="K14" s="31">
        <v>79.5</v>
      </c>
      <c r="L14" s="33">
        <f t="shared" si="1"/>
        <v>0.79245283018867929</v>
      </c>
      <c r="M14" s="33">
        <f t="shared" si="2"/>
        <v>0.41584158415841582</v>
      </c>
      <c r="N14" s="32">
        <v>0</v>
      </c>
      <c r="O14" s="31">
        <v>12.4</v>
      </c>
      <c r="P14" s="32">
        <v>2</v>
      </c>
      <c r="Q14" s="32">
        <v>2</v>
      </c>
      <c r="R14" s="13">
        <v>107</v>
      </c>
      <c r="S14" s="13">
        <v>73</v>
      </c>
      <c r="T14" s="32">
        <f t="shared" si="3"/>
        <v>84.322000000000003</v>
      </c>
      <c r="U14" s="13">
        <f t="shared" si="4"/>
        <v>34</v>
      </c>
      <c r="V14" s="13">
        <v>0</v>
      </c>
      <c r="W14" s="13">
        <v>1</v>
      </c>
      <c r="X14" s="13">
        <v>108</v>
      </c>
      <c r="Y14" s="13">
        <v>66</v>
      </c>
      <c r="Z14" s="32">
        <f t="shared" si="13"/>
        <v>79.986000000000004</v>
      </c>
      <c r="AA14" s="13">
        <f t="shared" si="6"/>
        <v>42</v>
      </c>
      <c r="AB14" s="13">
        <v>120</v>
      </c>
      <c r="AC14" s="13">
        <v>85</v>
      </c>
      <c r="AD14" s="32">
        <f t="shared" si="7"/>
        <v>96.655000000000001</v>
      </c>
      <c r="AE14" s="13">
        <f t="shared" si="8"/>
        <v>35</v>
      </c>
      <c r="AF14" s="13">
        <v>6</v>
      </c>
      <c r="AG14" s="13">
        <v>41</v>
      </c>
      <c r="AH14" s="13">
        <v>32.9</v>
      </c>
      <c r="AI14" s="31">
        <f t="shared" si="14"/>
        <v>50.506120000000003</v>
      </c>
      <c r="AJ14" s="13" t="s">
        <v>55</v>
      </c>
      <c r="AK14" s="33"/>
      <c r="AL14" s="13" t="s">
        <v>55</v>
      </c>
      <c r="AM14" s="13" t="s">
        <v>55</v>
      </c>
      <c r="AN14" s="34" t="s">
        <v>55</v>
      </c>
      <c r="AO14" s="33"/>
      <c r="AP14" s="13" t="s">
        <v>55</v>
      </c>
      <c r="AR14" s="34"/>
      <c r="AT14" s="34"/>
      <c r="AU14" s="33"/>
      <c r="AW14" s="31"/>
      <c r="AX14" s="32"/>
      <c r="BD14" s="32"/>
      <c r="BH14" s="32">
        <v>94.5</v>
      </c>
      <c r="BI14" s="32">
        <v>74</v>
      </c>
      <c r="BJ14" s="32">
        <v>85.5</v>
      </c>
      <c r="BK14" s="32">
        <v>20.5</v>
      </c>
      <c r="BL14" s="32">
        <v>10.5</v>
      </c>
      <c r="BM14" s="32">
        <v>19</v>
      </c>
      <c r="BN14" s="32">
        <v>2</v>
      </c>
      <c r="BO14" s="32">
        <v>90.5</v>
      </c>
      <c r="BP14" s="32">
        <v>67</v>
      </c>
      <c r="BQ14" s="32">
        <v>79</v>
      </c>
      <c r="BR14" s="32">
        <v>23.5</v>
      </c>
      <c r="BS14" s="32">
        <v>-5</v>
      </c>
      <c r="BT14" s="32">
        <v>1.5</v>
      </c>
      <c r="BU14" s="32">
        <v>-1.5</v>
      </c>
      <c r="BV14" s="32">
        <v>96</v>
      </c>
      <c r="BW14" s="32">
        <v>67</v>
      </c>
      <c r="BX14" s="32">
        <v>79</v>
      </c>
      <c r="BY14" s="32">
        <v>29</v>
      </c>
      <c r="BZ14" s="32">
        <v>-5.5</v>
      </c>
      <c r="CA14" s="32">
        <v>0</v>
      </c>
      <c r="CB14" s="32">
        <v>-1</v>
      </c>
      <c r="CC14" s="31">
        <v>10.3</v>
      </c>
      <c r="CD14" s="31">
        <v>6.3</v>
      </c>
      <c r="CE14" s="58">
        <v>18</v>
      </c>
      <c r="CF14" s="32">
        <v>24</v>
      </c>
      <c r="CG14" s="32"/>
      <c r="CH14" s="32"/>
      <c r="CI14" s="32">
        <v>140</v>
      </c>
      <c r="CJ14" s="56">
        <v>93.5</v>
      </c>
      <c r="CK14" s="32">
        <v>85.5</v>
      </c>
      <c r="CL14" s="32">
        <v>121</v>
      </c>
      <c r="CM14" s="35">
        <v>6.8049999999999997</v>
      </c>
      <c r="CN14" s="35">
        <v>5.173</v>
      </c>
      <c r="CO14" s="36">
        <v>69.44</v>
      </c>
    </row>
    <row r="15" spans="1:93" x14ac:dyDescent="0.25">
      <c r="A15" s="13" t="s">
        <v>271</v>
      </c>
      <c r="B15" s="13">
        <v>1</v>
      </c>
      <c r="C15" s="30">
        <v>33643</v>
      </c>
      <c r="D15" s="31">
        <v>12</v>
      </c>
      <c r="E15" s="31">
        <v>163.1</v>
      </c>
      <c r="F15" s="31">
        <v>62.5</v>
      </c>
      <c r="G15" s="31">
        <f t="shared" si="12"/>
        <v>23.494818546696987</v>
      </c>
      <c r="H15" s="32">
        <v>1</v>
      </c>
      <c r="I15" s="31">
        <v>78</v>
      </c>
      <c r="J15" s="32">
        <v>2</v>
      </c>
      <c r="K15" s="31">
        <v>100</v>
      </c>
      <c r="L15" s="33">
        <f t="shared" si="1"/>
        <v>0.78</v>
      </c>
      <c r="M15" s="33">
        <f t="shared" si="2"/>
        <v>0.47823421213979156</v>
      </c>
      <c r="N15" s="32">
        <v>0</v>
      </c>
      <c r="O15" s="31">
        <v>20.6</v>
      </c>
      <c r="P15" s="32">
        <v>4</v>
      </c>
      <c r="Q15" s="32">
        <v>4</v>
      </c>
      <c r="R15" s="13">
        <v>106</v>
      </c>
      <c r="S15" s="13">
        <v>71</v>
      </c>
      <c r="T15" s="32">
        <f t="shared" si="3"/>
        <v>82.655000000000001</v>
      </c>
      <c r="U15" s="13">
        <f t="shared" si="4"/>
        <v>35</v>
      </c>
      <c r="V15" s="13">
        <v>0</v>
      </c>
      <c r="W15" s="13">
        <v>1</v>
      </c>
      <c r="X15" s="13">
        <v>102</v>
      </c>
      <c r="Y15" s="13">
        <v>64</v>
      </c>
      <c r="Z15" s="32">
        <f t="shared" si="13"/>
        <v>76.653999999999996</v>
      </c>
      <c r="AA15" s="13">
        <f t="shared" si="6"/>
        <v>38</v>
      </c>
      <c r="AB15" s="13">
        <v>107</v>
      </c>
      <c r="AC15" s="13">
        <v>82</v>
      </c>
      <c r="AD15" s="32">
        <f t="shared" si="7"/>
        <v>90.325000000000003</v>
      </c>
      <c r="AE15" s="13">
        <f t="shared" si="8"/>
        <v>25</v>
      </c>
      <c r="AF15" s="13">
        <v>4.5999999999999996</v>
      </c>
      <c r="AG15" s="13">
        <v>29</v>
      </c>
      <c r="AH15" s="13">
        <v>28.3</v>
      </c>
      <c r="AI15" s="31">
        <f t="shared" si="14"/>
        <v>44.377500000000005</v>
      </c>
      <c r="AJ15" s="13">
        <v>119.625</v>
      </c>
      <c r="AK15" s="33">
        <f t="shared" si="15"/>
        <v>19.9375</v>
      </c>
      <c r="AL15" s="13">
        <v>4.9000000000000004</v>
      </c>
      <c r="AM15" s="13">
        <v>0</v>
      </c>
      <c r="AN15" s="34">
        <v>0</v>
      </c>
      <c r="AO15" s="33">
        <f t="shared" si="16"/>
        <v>4.3419444444444446</v>
      </c>
      <c r="AP15" s="13">
        <v>3.43</v>
      </c>
      <c r="AQ15" s="13">
        <v>0.56000000000000005</v>
      </c>
      <c r="AR15" s="34">
        <v>0</v>
      </c>
      <c r="AS15" s="13">
        <v>1.58</v>
      </c>
      <c r="AT15" s="34">
        <v>0</v>
      </c>
      <c r="AU15" s="33">
        <v>1.5954545454545455</v>
      </c>
      <c r="AV15" s="13" t="s">
        <v>62</v>
      </c>
      <c r="AW15" s="13" t="s">
        <v>62</v>
      </c>
      <c r="AX15" s="32">
        <v>0</v>
      </c>
      <c r="AY15" s="32">
        <v>139.07</v>
      </c>
      <c r="AZ15" s="31">
        <v>5.0599999999999996</v>
      </c>
      <c r="BA15" s="32">
        <v>63.76</v>
      </c>
      <c r="BB15" s="31">
        <v>2.62</v>
      </c>
      <c r="BC15" s="32">
        <v>70.010000000000005</v>
      </c>
      <c r="BD15" s="32">
        <v>41.56</v>
      </c>
      <c r="BE15" s="32">
        <v>108.59</v>
      </c>
      <c r="BF15" s="32">
        <v>27.23</v>
      </c>
      <c r="BG15" s="32">
        <v>8.19</v>
      </c>
      <c r="BH15" s="32">
        <v>91</v>
      </c>
      <c r="BI15" s="32">
        <v>71</v>
      </c>
      <c r="BJ15" s="32">
        <v>81.5</v>
      </c>
      <c r="BK15" s="32">
        <v>20</v>
      </c>
      <c r="BL15" s="32">
        <v>-15</v>
      </c>
      <c r="BM15" s="32">
        <v>-8.5</v>
      </c>
      <c r="BN15" s="32">
        <v>-3</v>
      </c>
      <c r="BO15" s="32">
        <v>87.5</v>
      </c>
      <c r="BP15" s="32">
        <v>65.5</v>
      </c>
      <c r="BQ15" s="32">
        <v>74.5</v>
      </c>
      <c r="BR15" s="32">
        <v>22</v>
      </c>
      <c r="BS15" s="32">
        <v>-1</v>
      </c>
      <c r="BT15" s="32">
        <v>2.5</v>
      </c>
      <c r="BU15" s="32">
        <v>-0.5</v>
      </c>
      <c r="BV15" s="32">
        <v>95</v>
      </c>
      <c r="BW15" s="32">
        <v>65.5</v>
      </c>
      <c r="BX15" s="32">
        <v>76</v>
      </c>
      <c r="BY15" s="32">
        <v>29.5</v>
      </c>
      <c r="BZ15" s="32">
        <v>-20.5</v>
      </c>
      <c r="CA15" s="32">
        <v>-16.5</v>
      </c>
      <c r="CB15" s="32">
        <v>-5</v>
      </c>
      <c r="CC15" s="31">
        <v>8.4</v>
      </c>
      <c r="CD15" s="31">
        <v>4.5</v>
      </c>
      <c r="CE15" s="58">
        <v>20</v>
      </c>
      <c r="CF15" s="32">
        <v>24</v>
      </c>
      <c r="CG15" s="32"/>
      <c r="CH15" s="32"/>
      <c r="CI15" s="32">
        <v>143</v>
      </c>
      <c r="CJ15" s="56">
        <v>87.5</v>
      </c>
      <c r="CK15" s="32">
        <v>82.5</v>
      </c>
      <c r="CL15" s="32">
        <v>138</v>
      </c>
      <c r="CM15" s="35">
        <v>7.9050000000000002</v>
      </c>
      <c r="CN15" s="35">
        <v>4.71</v>
      </c>
      <c r="CO15" s="36">
        <v>87.834000000000003</v>
      </c>
    </row>
    <row r="16" spans="1:93" x14ac:dyDescent="0.25">
      <c r="A16" s="13" t="s">
        <v>272</v>
      </c>
      <c r="B16" s="13">
        <v>1</v>
      </c>
      <c r="C16" s="30">
        <v>33803</v>
      </c>
      <c r="D16" s="31">
        <v>12.56</v>
      </c>
      <c r="E16" s="31">
        <v>156</v>
      </c>
      <c r="F16" s="31">
        <v>40</v>
      </c>
      <c r="G16" s="31">
        <f t="shared" si="12"/>
        <v>16.436554898093359</v>
      </c>
      <c r="H16" s="32">
        <v>0</v>
      </c>
      <c r="I16" s="31">
        <v>67</v>
      </c>
      <c r="J16" s="32">
        <v>1</v>
      </c>
      <c r="K16" s="31">
        <v>79.8</v>
      </c>
      <c r="L16" s="33">
        <f t="shared" si="1"/>
        <v>0.83959899749373434</v>
      </c>
      <c r="M16" s="33">
        <f t="shared" si="2"/>
        <v>0.42948717948717946</v>
      </c>
      <c r="N16" s="32">
        <v>0</v>
      </c>
      <c r="O16" s="31">
        <v>12.3</v>
      </c>
      <c r="P16" s="32">
        <v>2</v>
      </c>
      <c r="Q16" s="32">
        <v>3</v>
      </c>
      <c r="R16" s="13">
        <v>105</v>
      </c>
      <c r="S16" s="13">
        <v>69</v>
      </c>
      <c r="T16" s="32">
        <f t="shared" si="3"/>
        <v>80.988</v>
      </c>
      <c r="U16" s="13">
        <f t="shared" si="4"/>
        <v>36</v>
      </c>
      <c r="V16" s="13">
        <v>0</v>
      </c>
      <c r="W16" s="13">
        <v>1</v>
      </c>
      <c r="X16" s="13">
        <v>104</v>
      </c>
      <c r="Y16" s="13">
        <v>65</v>
      </c>
      <c r="Z16" s="32">
        <f t="shared" si="13"/>
        <v>77.986999999999995</v>
      </c>
      <c r="AA16" s="13">
        <f t="shared" si="6"/>
        <v>39</v>
      </c>
      <c r="AB16" s="13">
        <v>102</v>
      </c>
      <c r="AC16" s="13">
        <v>81</v>
      </c>
      <c r="AD16" s="32">
        <f t="shared" si="7"/>
        <v>87.992999999999995</v>
      </c>
      <c r="AE16" s="13">
        <f t="shared" si="8"/>
        <v>21</v>
      </c>
      <c r="AF16" s="13">
        <v>6.6</v>
      </c>
      <c r="AG16" s="13">
        <v>47</v>
      </c>
      <c r="AH16" s="13">
        <v>35</v>
      </c>
      <c r="AI16" s="31">
        <f t="shared" si="14"/>
        <v>51.366</v>
      </c>
      <c r="AJ16" s="13">
        <v>40.975000000000001</v>
      </c>
      <c r="AK16" s="33">
        <f t="shared" si="15"/>
        <v>6.8291666666666666</v>
      </c>
      <c r="AL16" s="13">
        <v>4.7</v>
      </c>
      <c r="AM16" s="13">
        <v>0</v>
      </c>
      <c r="AN16" s="34">
        <v>0</v>
      </c>
      <c r="AO16" s="33">
        <f t="shared" si="16"/>
        <v>1.4265370370370372</v>
      </c>
      <c r="AP16" s="13">
        <v>5.04</v>
      </c>
      <c r="AR16" s="34"/>
      <c r="AT16" s="34"/>
      <c r="AU16" s="33">
        <v>5.04</v>
      </c>
      <c r="AV16" s="13" t="s">
        <v>62</v>
      </c>
      <c r="AW16" s="13" t="s">
        <v>62</v>
      </c>
      <c r="AX16" s="32">
        <v>0</v>
      </c>
      <c r="AY16" s="32">
        <v>140.49</v>
      </c>
      <c r="AZ16" s="31">
        <v>4.5599999999999996</v>
      </c>
      <c r="BA16" s="32">
        <v>38.950000000000003</v>
      </c>
      <c r="BB16" s="31">
        <v>3.9</v>
      </c>
      <c r="BC16" s="32">
        <v>83.68</v>
      </c>
      <c r="BD16" s="32">
        <v>49.57</v>
      </c>
      <c r="BE16" s="32">
        <v>289.63</v>
      </c>
      <c r="BF16" s="32">
        <v>29.54</v>
      </c>
      <c r="BG16" s="32">
        <v>6.15</v>
      </c>
      <c r="BH16" s="32">
        <v>90</v>
      </c>
      <c r="BI16" s="32">
        <v>70.5</v>
      </c>
      <c r="BJ16" s="32">
        <v>81.5</v>
      </c>
      <c r="BK16" s="32">
        <v>19.5</v>
      </c>
      <c r="BL16" s="32">
        <v>-2</v>
      </c>
      <c r="BM16" s="32">
        <v>7.5</v>
      </c>
      <c r="BN16" s="32">
        <v>0</v>
      </c>
      <c r="BO16" s="32">
        <v>87.5</v>
      </c>
      <c r="BP16" s="32">
        <v>65.5</v>
      </c>
      <c r="BQ16" s="32">
        <v>76</v>
      </c>
      <c r="BR16" s="32">
        <v>22</v>
      </c>
      <c r="BS16" s="32">
        <v>-3</v>
      </c>
      <c r="BT16" s="32">
        <v>0.5</v>
      </c>
      <c r="BU16" s="32">
        <v>-0.5</v>
      </c>
      <c r="BV16" s="32">
        <v>91</v>
      </c>
      <c r="BW16" s="32">
        <v>65.5</v>
      </c>
      <c r="BX16" s="32">
        <v>77</v>
      </c>
      <c r="BY16" s="32">
        <v>25.5</v>
      </c>
      <c r="BZ16" s="32">
        <v>5</v>
      </c>
      <c r="CA16" s="32">
        <v>11</v>
      </c>
      <c r="CB16" s="32">
        <v>1</v>
      </c>
      <c r="CC16" s="31">
        <v>7.3</v>
      </c>
      <c r="CD16" s="31">
        <v>4.5999999999999996</v>
      </c>
      <c r="CE16" s="56">
        <v>19.5</v>
      </c>
      <c r="CF16" s="32">
        <v>20.5</v>
      </c>
      <c r="CG16" s="32"/>
      <c r="CH16" s="32"/>
      <c r="CI16" s="32">
        <v>135.5</v>
      </c>
      <c r="CJ16" s="56">
        <v>95</v>
      </c>
      <c r="CK16" s="32">
        <v>86.5</v>
      </c>
      <c r="CL16" s="32">
        <v>133.5</v>
      </c>
      <c r="CM16" s="35">
        <v>6.085</v>
      </c>
      <c r="CN16" s="35">
        <v>4.54</v>
      </c>
      <c r="CO16" s="36">
        <v>59.66</v>
      </c>
    </row>
    <row r="17" spans="1:93" x14ac:dyDescent="0.25">
      <c r="A17" s="13" t="s">
        <v>273</v>
      </c>
      <c r="B17" s="13">
        <v>1</v>
      </c>
      <c r="C17" s="30">
        <v>33710</v>
      </c>
      <c r="D17" s="31">
        <v>12.82</v>
      </c>
      <c r="E17" s="31">
        <v>167.9</v>
      </c>
      <c r="F17" s="31">
        <v>65.5</v>
      </c>
      <c r="G17" s="31">
        <f t="shared" si="12"/>
        <v>23.234851852101475</v>
      </c>
      <c r="H17" s="32">
        <v>1</v>
      </c>
      <c r="I17" s="31">
        <v>86</v>
      </c>
      <c r="J17" s="32">
        <v>2</v>
      </c>
      <c r="K17" s="31">
        <v>100</v>
      </c>
      <c r="L17" s="33">
        <f t="shared" si="1"/>
        <v>0.86</v>
      </c>
      <c r="M17" s="33">
        <f t="shared" si="2"/>
        <v>0.51220964860035734</v>
      </c>
      <c r="N17" s="32">
        <v>1</v>
      </c>
      <c r="O17" s="31">
        <v>19.399999999999999</v>
      </c>
      <c r="P17" s="32">
        <v>2</v>
      </c>
      <c r="Q17" s="32">
        <v>2</v>
      </c>
      <c r="R17" s="13">
        <v>100</v>
      </c>
      <c r="S17" s="13">
        <v>82</v>
      </c>
      <c r="T17" s="32">
        <f t="shared" si="3"/>
        <v>87.994</v>
      </c>
      <c r="U17" s="13">
        <f t="shared" si="4"/>
        <v>18</v>
      </c>
      <c r="V17" s="13">
        <v>0</v>
      </c>
      <c r="W17" s="13">
        <v>2</v>
      </c>
      <c r="X17" s="13">
        <v>101</v>
      </c>
      <c r="Y17" s="13">
        <v>70</v>
      </c>
      <c r="Z17" s="32">
        <f t="shared" si="13"/>
        <v>80.323000000000008</v>
      </c>
      <c r="AA17" s="13">
        <f t="shared" si="6"/>
        <v>31</v>
      </c>
      <c r="AD17" s="32">
        <f t="shared" si="7"/>
        <v>0</v>
      </c>
      <c r="AE17" s="13">
        <f t="shared" si="8"/>
        <v>0</v>
      </c>
      <c r="AF17" s="13">
        <v>5.5</v>
      </c>
      <c r="AG17" s="13">
        <v>37</v>
      </c>
      <c r="AH17" s="13">
        <v>31.8</v>
      </c>
      <c r="AI17" s="31">
        <f t="shared" si="14"/>
        <v>44.922499999999999</v>
      </c>
      <c r="AJ17" s="13">
        <v>21.651</v>
      </c>
      <c r="AK17" s="33">
        <f t="shared" si="15"/>
        <v>3.6084999999999998</v>
      </c>
      <c r="AL17" s="13">
        <v>4.0999999999999996</v>
      </c>
      <c r="AM17" s="13">
        <v>0</v>
      </c>
      <c r="AN17" s="34">
        <v>0</v>
      </c>
      <c r="AO17" s="33">
        <f t="shared" si="16"/>
        <v>0.65754888888888885</v>
      </c>
      <c r="AP17" s="13">
        <v>4.6500000000000004</v>
      </c>
      <c r="AQ17" s="13">
        <v>0.63</v>
      </c>
      <c r="AR17" s="34">
        <v>0</v>
      </c>
      <c r="AS17" s="13">
        <v>1.93</v>
      </c>
      <c r="AT17" s="34">
        <v>0</v>
      </c>
      <c r="AU17" s="33">
        <v>2.4336363636363645</v>
      </c>
      <c r="AV17" s="13">
        <v>0.1</v>
      </c>
      <c r="AW17" s="31">
        <f>AV17*10</f>
        <v>1</v>
      </c>
      <c r="AX17" s="32">
        <v>1</v>
      </c>
      <c r="AY17" s="32">
        <v>141.15</v>
      </c>
      <c r="AZ17" s="31">
        <v>4.71</v>
      </c>
      <c r="BA17" s="32">
        <v>56.84</v>
      </c>
      <c r="BB17" s="31">
        <v>4.03</v>
      </c>
      <c r="BC17" s="32">
        <v>85.55</v>
      </c>
      <c r="BD17" s="32">
        <v>53.92</v>
      </c>
      <c r="BE17" s="32">
        <v>223.8</v>
      </c>
      <c r="BF17" s="32">
        <v>30.68</v>
      </c>
      <c r="BG17" s="32">
        <v>12.45</v>
      </c>
      <c r="BH17" s="32">
        <v>92.5</v>
      </c>
      <c r="BI17" s="32">
        <v>83</v>
      </c>
      <c r="BJ17" s="32">
        <v>88</v>
      </c>
      <c r="BK17" s="32">
        <v>9.5</v>
      </c>
      <c r="BL17" s="32">
        <v>3</v>
      </c>
      <c r="BM17" s="32">
        <v>8</v>
      </c>
      <c r="BN17" s="32">
        <v>0.5</v>
      </c>
      <c r="BO17" s="32">
        <v>91.5</v>
      </c>
      <c r="BP17" s="32">
        <v>71</v>
      </c>
      <c r="BQ17" s="32">
        <v>81</v>
      </c>
      <c r="BR17" s="32">
        <v>20.5</v>
      </c>
      <c r="BS17" s="32">
        <v>11</v>
      </c>
      <c r="BT17" s="32">
        <v>11</v>
      </c>
      <c r="BU17" s="32">
        <v>2</v>
      </c>
      <c r="BV17" s="32">
        <v>95</v>
      </c>
      <c r="BW17" s="32">
        <v>71</v>
      </c>
      <c r="BX17" s="32">
        <v>83</v>
      </c>
      <c r="BY17" s="32">
        <v>24</v>
      </c>
      <c r="BZ17" s="32">
        <v>19.5</v>
      </c>
      <c r="CA17" s="32">
        <v>20.5</v>
      </c>
      <c r="CB17" s="32">
        <v>4</v>
      </c>
      <c r="CC17" s="31">
        <v>7.4</v>
      </c>
      <c r="CD17" s="31">
        <v>4.5</v>
      </c>
      <c r="CE17" s="56">
        <v>10</v>
      </c>
      <c r="CF17" s="32">
        <v>17.5</v>
      </c>
      <c r="CG17" s="32"/>
      <c r="CH17" s="32"/>
      <c r="CI17" s="32">
        <v>140</v>
      </c>
      <c r="CJ17" s="56">
        <v>85</v>
      </c>
      <c r="CK17" s="32">
        <v>77.5</v>
      </c>
      <c r="CL17" s="32">
        <v>141</v>
      </c>
      <c r="CM17" s="35">
        <v>7.4409999999999998</v>
      </c>
      <c r="CN17" s="35">
        <v>4.2519999999999998</v>
      </c>
      <c r="CO17" s="36">
        <v>90.739000000000004</v>
      </c>
    </row>
    <row r="18" spans="1:93" x14ac:dyDescent="0.25">
      <c r="A18" s="13" t="s">
        <v>274</v>
      </c>
      <c r="B18" s="13">
        <v>1</v>
      </c>
      <c r="C18" s="30">
        <v>33806</v>
      </c>
      <c r="D18" s="31">
        <v>12.56</v>
      </c>
      <c r="E18" s="31">
        <v>167.5</v>
      </c>
      <c r="F18" s="31">
        <v>60</v>
      </c>
      <c r="G18" s="31">
        <f t="shared" si="12"/>
        <v>21.385609267097347</v>
      </c>
      <c r="H18" s="32">
        <v>0</v>
      </c>
      <c r="I18" s="31">
        <v>74</v>
      </c>
      <c r="J18" s="32">
        <v>2</v>
      </c>
      <c r="K18" s="31">
        <v>95.6</v>
      </c>
      <c r="L18" s="33">
        <f t="shared" si="1"/>
        <v>0.77405857740585782</v>
      </c>
      <c r="M18" s="33">
        <f t="shared" si="2"/>
        <v>0.44179104477611941</v>
      </c>
      <c r="N18" s="32">
        <v>0</v>
      </c>
      <c r="O18" s="31">
        <v>20.3</v>
      </c>
      <c r="P18" s="32">
        <v>2</v>
      </c>
      <c r="Q18" s="32">
        <v>4</v>
      </c>
      <c r="R18" s="13">
        <v>100</v>
      </c>
      <c r="S18" s="13">
        <v>73</v>
      </c>
      <c r="T18" s="32">
        <f t="shared" si="3"/>
        <v>81.991</v>
      </c>
      <c r="U18" s="13">
        <f t="shared" si="4"/>
        <v>27</v>
      </c>
      <c r="V18" s="13">
        <v>0</v>
      </c>
      <c r="W18" s="13">
        <v>1</v>
      </c>
      <c r="X18" s="13">
        <v>108</v>
      </c>
      <c r="Y18" s="13">
        <v>64</v>
      </c>
      <c r="Z18" s="32">
        <f t="shared" si="13"/>
        <v>78.652000000000001</v>
      </c>
      <c r="AA18" s="13">
        <f t="shared" si="6"/>
        <v>44</v>
      </c>
      <c r="AB18" s="13">
        <v>113</v>
      </c>
      <c r="AC18" s="13">
        <v>82</v>
      </c>
      <c r="AD18" s="32">
        <f t="shared" si="7"/>
        <v>92.323000000000008</v>
      </c>
      <c r="AE18" s="13">
        <f t="shared" si="8"/>
        <v>31</v>
      </c>
      <c r="AF18" s="13">
        <v>7.1</v>
      </c>
      <c r="AG18" s="13">
        <v>52</v>
      </c>
      <c r="AH18" s="13">
        <v>37.1</v>
      </c>
      <c r="AI18" s="31">
        <f t="shared" si="14"/>
        <v>48.136000000000003</v>
      </c>
      <c r="AJ18" s="13" t="s">
        <v>55</v>
      </c>
      <c r="AK18" s="33"/>
      <c r="AL18" s="13" t="s">
        <v>55</v>
      </c>
      <c r="AM18" s="13" t="s">
        <v>55</v>
      </c>
      <c r="AN18" s="34" t="s">
        <v>55</v>
      </c>
      <c r="AO18" s="33"/>
      <c r="AP18" s="13" t="s">
        <v>55</v>
      </c>
      <c r="AR18" s="34"/>
      <c r="AT18" s="34"/>
      <c r="AU18" s="33"/>
      <c r="AW18" s="31"/>
      <c r="AX18" s="32"/>
      <c r="BD18" s="32"/>
      <c r="BH18" s="32">
        <v>89</v>
      </c>
      <c r="BI18" s="32">
        <v>75</v>
      </c>
      <c r="BJ18" s="32">
        <v>82.5</v>
      </c>
      <c r="BK18" s="32">
        <v>14</v>
      </c>
      <c r="BL18" s="32">
        <v>-2</v>
      </c>
      <c r="BM18" s="32">
        <v>10.5</v>
      </c>
      <c r="BN18" s="32">
        <v>0</v>
      </c>
      <c r="BO18" s="32">
        <v>92</v>
      </c>
      <c r="BP18" s="32">
        <v>66</v>
      </c>
      <c r="BQ18" s="32">
        <v>78.5</v>
      </c>
      <c r="BR18" s="32">
        <v>26</v>
      </c>
      <c r="BS18" s="32">
        <v>8</v>
      </c>
      <c r="BT18" s="32">
        <v>12.5</v>
      </c>
      <c r="BU18" s="32">
        <v>2</v>
      </c>
      <c r="BV18" s="32">
        <v>97.5</v>
      </c>
      <c r="BW18" s="32">
        <v>65.5</v>
      </c>
      <c r="BX18" s="32">
        <v>78</v>
      </c>
      <c r="BY18" s="32">
        <v>32</v>
      </c>
      <c r="BZ18" s="32">
        <v>-6</v>
      </c>
      <c r="CA18" s="32">
        <v>-2</v>
      </c>
      <c r="CB18" s="32">
        <v>-1.5</v>
      </c>
      <c r="CC18" s="31">
        <v>6.4</v>
      </c>
      <c r="CD18" s="31">
        <v>4.2</v>
      </c>
      <c r="CE18" s="56">
        <v>14</v>
      </c>
      <c r="CF18" s="32">
        <v>26.5</v>
      </c>
      <c r="CG18" s="32"/>
      <c r="CH18" s="32"/>
      <c r="CI18" s="32">
        <v>131</v>
      </c>
      <c r="CJ18" s="56">
        <v>101</v>
      </c>
      <c r="CK18" s="32">
        <v>83.5</v>
      </c>
      <c r="CL18" s="32">
        <v>119</v>
      </c>
      <c r="CM18" s="35">
        <v>8.2040000000000006</v>
      </c>
      <c r="CN18" s="35">
        <v>4.8819999999999997</v>
      </c>
      <c r="CO18" s="36">
        <v>75.960999999999999</v>
      </c>
    </row>
    <row r="19" spans="1:93" x14ac:dyDescent="0.25">
      <c r="A19" s="13" t="s">
        <v>275</v>
      </c>
      <c r="B19" s="13">
        <v>1</v>
      </c>
      <c r="C19" s="30">
        <v>33545</v>
      </c>
      <c r="D19" s="31">
        <v>13.27</v>
      </c>
      <c r="E19" s="31">
        <v>152.9</v>
      </c>
      <c r="F19" s="31">
        <v>62.8</v>
      </c>
      <c r="G19" s="31">
        <f t="shared" si="12"/>
        <v>26.862391411563056</v>
      </c>
      <c r="H19" s="32">
        <v>1</v>
      </c>
      <c r="I19" s="31">
        <v>90.6</v>
      </c>
      <c r="J19" s="32">
        <v>2</v>
      </c>
      <c r="K19" s="31">
        <v>100.3</v>
      </c>
      <c r="L19" s="33">
        <f t="shared" si="1"/>
        <v>0.9032901296111665</v>
      </c>
      <c r="M19" s="33">
        <f t="shared" si="2"/>
        <v>0.59254414650098097</v>
      </c>
      <c r="N19" s="32">
        <v>1</v>
      </c>
      <c r="O19" s="31">
        <v>16.5</v>
      </c>
      <c r="P19" s="32">
        <v>5</v>
      </c>
      <c r="Q19" s="32">
        <v>4</v>
      </c>
      <c r="R19" s="13">
        <v>101</v>
      </c>
      <c r="S19" s="13">
        <v>77</v>
      </c>
      <c r="T19" s="32">
        <f t="shared" si="3"/>
        <v>84.992000000000004</v>
      </c>
      <c r="U19" s="13">
        <f t="shared" si="4"/>
        <v>24</v>
      </c>
      <c r="V19" s="13">
        <v>0</v>
      </c>
      <c r="W19" s="13">
        <v>2</v>
      </c>
      <c r="X19" s="13">
        <v>94</v>
      </c>
      <c r="Y19" s="13">
        <v>67</v>
      </c>
      <c r="Z19" s="32">
        <f t="shared" si="13"/>
        <v>75.991</v>
      </c>
      <c r="AA19" s="13">
        <f t="shared" si="6"/>
        <v>27</v>
      </c>
      <c r="AB19" s="13">
        <v>100</v>
      </c>
      <c r="AC19" s="13">
        <v>74</v>
      </c>
      <c r="AD19" s="32">
        <f t="shared" si="7"/>
        <v>82.658000000000001</v>
      </c>
      <c r="AE19" s="13">
        <f t="shared" si="8"/>
        <v>26</v>
      </c>
      <c r="AF19" s="13">
        <v>4.0999999999999996</v>
      </c>
      <c r="AG19" s="13">
        <v>24</v>
      </c>
      <c r="AH19" s="13">
        <v>26.8</v>
      </c>
      <c r="AI19" s="31">
        <f t="shared" si="14"/>
        <v>43.608400000000003</v>
      </c>
      <c r="AJ19" s="13">
        <v>74.715000000000003</v>
      </c>
      <c r="AK19" s="33">
        <f t="shared" si="15"/>
        <v>12.452500000000001</v>
      </c>
      <c r="AL19" s="13">
        <v>5.0999999999999996</v>
      </c>
      <c r="AM19" s="13">
        <v>0</v>
      </c>
      <c r="AN19" s="34">
        <v>0</v>
      </c>
      <c r="AO19" s="33">
        <f t="shared" si="16"/>
        <v>2.8225666666666669</v>
      </c>
      <c r="AP19" s="13">
        <v>3.99</v>
      </c>
      <c r="AQ19" s="13">
        <v>0.34</v>
      </c>
      <c r="AR19" s="34">
        <v>0</v>
      </c>
      <c r="AS19" s="13">
        <v>1.95</v>
      </c>
      <c r="AT19" s="34">
        <v>0</v>
      </c>
      <c r="AU19" s="33">
        <v>1.8854545454545455</v>
      </c>
      <c r="AV19" s="13">
        <v>0.1</v>
      </c>
      <c r="AW19" s="31">
        <f>AV19*10</f>
        <v>1</v>
      </c>
      <c r="AX19" s="32">
        <v>1</v>
      </c>
      <c r="AY19" s="32">
        <v>138.62</v>
      </c>
      <c r="AZ19" s="31">
        <v>4.53</v>
      </c>
      <c r="BA19" s="32">
        <v>58.44</v>
      </c>
      <c r="BB19" s="31">
        <v>3.86</v>
      </c>
      <c r="BC19" s="32">
        <v>71.17</v>
      </c>
      <c r="BD19" s="32">
        <v>40.369999999999997</v>
      </c>
      <c r="BE19" s="32">
        <v>190.51</v>
      </c>
      <c r="BF19" s="32">
        <v>26.71</v>
      </c>
      <c r="BG19" s="32">
        <v>11.76</v>
      </c>
      <c r="BH19" s="32">
        <v>90.5</v>
      </c>
      <c r="BI19" s="32">
        <v>77</v>
      </c>
      <c r="BJ19" s="32">
        <v>85</v>
      </c>
      <c r="BK19" s="32">
        <v>13.5</v>
      </c>
      <c r="BL19" s="32">
        <v>-10</v>
      </c>
      <c r="BM19" s="32">
        <v>-1</v>
      </c>
      <c r="BN19" s="32">
        <v>-1</v>
      </c>
      <c r="BO19" s="32">
        <v>83</v>
      </c>
      <c r="BP19" s="32">
        <v>67</v>
      </c>
      <c r="BQ19" s="32">
        <v>73.5</v>
      </c>
      <c r="BR19" s="32">
        <v>16</v>
      </c>
      <c r="BS19" s="32">
        <v>-15</v>
      </c>
      <c r="BT19" s="32">
        <v>-15</v>
      </c>
      <c r="BU19" s="32">
        <v>-3</v>
      </c>
      <c r="BV19" s="32">
        <v>88</v>
      </c>
      <c r="BW19" s="32">
        <v>67</v>
      </c>
      <c r="BX19" s="32">
        <v>75</v>
      </c>
      <c r="BY19" s="32">
        <v>21</v>
      </c>
      <c r="BZ19" s="32">
        <v>-12</v>
      </c>
      <c r="CA19" s="32">
        <v>-11</v>
      </c>
      <c r="CB19" s="32">
        <v>-2.5</v>
      </c>
      <c r="CC19" s="31">
        <v>6.7</v>
      </c>
      <c r="CD19" s="31">
        <v>4.7</v>
      </c>
      <c r="CE19" s="56">
        <v>13.5</v>
      </c>
      <c r="CF19" s="32">
        <v>17.5</v>
      </c>
      <c r="CG19" s="32"/>
      <c r="CH19" s="32"/>
      <c r="CI19" s="32">
        <v>156</v>
      </c>
      <c r="CJ19" s="56">
        <v>94</v>
      </c>
      <c r="CK19" s="32">
        <v>78</v>
      </c>
      <c r="CL19" s="32">
        <v>139.5</v>
      </c>
      <c r="CM19" s="35">
        <v>7.4260000000000002</v>
      </c>
      <c r="CN19" s="35">
        <v>4.6319999999999997</v>
      </c>
      <c r="CO19" s="36">
        <v>72.096999999999994</v>
      </c>
    </row>
    <row r="20" spans="1:93" x14ac:dyDescent="0.25">
      <c r="A20" s="13" t="s">
        <v>276</v>
      </c>
      <c r="B20" s="13">
        <v>1</v>
      </c>
      <c r="C20" s="30">
        <v>33836</v>
      </c>
      <c r="D20" s="31">
        <v>12.47</v>
      </c>
      <c r="E20" s="31">
        <v>158.6</v>
      </c>
      <c r="F20" s="31">
        <v>60.58</v>
      </c>
      <c r="G20" s="31">
        <f t="shared" si="12"/>
        <v>24.083683046327501</v>
      </c>
      <c r="H20" s="32">
        <v>1</v>
      </c>
      <c r="I20" s="31">
        <v>81.7</v>
      </c>
      <c r="J20" s="32">
        <v>2</v>
      </c>
      <c r="K20" s="31">
        <v>99</v>
      </c>
      <c r="L20" s="33">
        <f t="shared" si="1"/>
        <v>0.82525252525252524</v>
      </c>
      <c r="M20" s="33">
        <f t="shared" si="2"/>
        <v>0.51513240857503151</v>
      </c>
      <c r="N20" s="32">
        <v>1</v>
      </c>
      <c r="O20" s="31">
        <v>30.1</v>
      </c>
      <c r="P20" s="32">
        <v>4</v>
      </c>
      <c r="Q20" s="32">
        <v>4</v>
      </c>
      <c r="R20" s="13">
        <v>116</v>
      </c>
      <c r="S20" s="13">
        <v>76</v>
      </c>
      <c r="T20" s="32">
        <f t="shared" si="3"/>
        <v>89.32</v>
      </c>
      <c r="U20" s="13">
        <f t="shared" si="4"/>
        <v>40</v>
      </c>
      <c r="V20" s="13">
        <v>0</v>
      </c>
      <c r="W20" s="13">
        <v>2</v>
      </c>
      <c r="X20" s="13">
        <v>117</v>
      </c>
      <c r="Y20" s="13">
        <v>71</v>
      </c>
      <c r="Z20" s="32">
        <f t="shared" si="13"/>
        <v>86.317999999999998</v>
      </c>
      <c r="AA20" s="13">
        <f t="shared" si="6"/>
        <v>46</v>
      </c>
      <c r="AB20" s="13">
        <v>104</v>
      </c>
      <c r="AC20" s="13">
        <v>75</v>
      </c>
      <c r="AD20" s="32">
        <f t="shared" si="7"/>
        <v>84.656999999999996</v>
      </c>
      <c r="AE20" s="13">
        <f t="shared" si="8"/>
        <v>29</v>
      </c>
      <c r="AF20" s="13">
        <v>6</v>
      </c>
      <c r="AG20" s="13">
        <v>41</v>
      </c>
      <c r="AH20" s="13">
        <v>32.9</v>
      </c>
      <c r="AI20" s="31">
        <f t="shared" si="14"/>
        <v>46.459740000000004</v>
      </c>
      <c r="AJ20" s="13">
        <v>77.072000000000003</v>
      </c>
      <c r="AK20" s="33">
        <f t="shared" si="15"/>
        <v>12.845333333333334</v>
      </c>
      <c r="AL20" s="13">
        <v>4.9000000000000004</v>
      </c>
      <c r="AM20" s="13">
        <v>0</v>
      </c>
      <c r="AN20" s="34">
        <v>0</v>
      </c>
      <c r="AO20" s="33">
        <f t="shared" si="16"/>
        <v>2.7974281481481489</v>
      </c>
      <c r="AP20" s="13">
        <v>4.28</v>
      </c>
      <c r="AQ20" s="13">
        <v>0.89</v>
      </c>
      <c r="AR20" s="34">
        <v>0</v>
      </c>
      <c r="AS20" s="1">
        <v>1.55</v>
      </c>
      <c r="AT20" s="1">
        <v>0</v>
      </c>
      <c r="AU20" s="33">
        <v>2.3254545454545461</v>
      </c>
      <c r="AV20" s="13">
        <v>0.2</v>
      </c>
      <c r="AW20" s="31">
        <f>AV20*10</f>
        <v>2</v>
      </c>
      <c r="AX20" s="32">
        <v>1</v>
      </c>
      <c r="AY20" s="32">
        <v>142.84</v>
      </c>
      <c r="AZ20" s="31">
        <v>4.5</v>
      </c>
      <c r="BA20" s="32">
        <v>68.09</v>
      </c>
      <c r="BB20" s="31">
        <v>5.34</v>
      </c>
      <c r="BC20" s="32">
        <v>76.11</v>
      </c>
      <c r="BD20" s="32">
        <v>47.66</v>
      </c>
      <c r="BE20" s="32">
        <v>157.63</v>
      </c>
      <c r="BF20" s="32">
        <v>20.170000000000002</v>
      </c>
      <c r="BG20" s="32">
        <v>9.39</v>
      </c>
      <c r="BH20" s="32">
        <v>99</v>
      </c>
      <c r="BI20" s="32">
        <v>78.5</v>
      </c>
      <c r="BJ20" s="32">
        <v>90</v>
      </c>
      <c r="BK20" s="32">
        <v>20.5</v>
      </c>
      <c r="BL20" s="32">
        <v>-12.5</v>
      </c>
      <c r="BM20" s="32">
        <v>-1</v>
      </c>
      <c r="BN20" s="32">
        <v>-2.5</v>
      </c>
      <c r="BO20" s="32">
        <v>98.5</v>
      </c>
      <c r="BP20" s="32">
        <v>72.5</v>
      </c>
      <c r="BQ20" s="32">
        <v>84.5</v>
      </c>
      <c r="BR20" s="32">
        <v>26</v>
      </c>
      <c r="BS20" s="32">
        <v>-13</v>
      </c>
      <c r="BT20" s="32">
        <v>-7</v>
      </c>
      <c r="BU20" s="32">
        <v>-3</v>
      </c>
      <c r="BV20" s="32">
        <v>105.5</v>
      </c>
      <c r="BW20" s="32">
        <v>72.5</v>
      </c>
      <c r="BX20" s="32">
        <v>86</v>
      </c>
      <c r="BY20" s="32">
        <v>33</v>
      </c>
      <c r="BZ20" s="32">
        <v>-11.5</v>
      </c>
      <c r="CA20" s="32">
        <v>-6</v>
      </c>
      <c r="CB20" s="32">
        <v>-3</v>
      </c>
      <c r="CC20" s="31">
        <v>6.9</v>
      </c>
      <c r="CD20" s="31">
        <v>5.0999999999999996</v>
      </c>
      <c r="CE20" s="56">
        <v>21</v>
      </c>
      <c r="CF20" s="32">
        <v>26.5</v>
      </c>
      <c r="CG20" s="32"/>
      <c r="CH20" s="32"/>
      <c r="CI20" s="32">
        <v>160.5</v>
      </c>
      <c r="CJ20" s="56">
        <v>98.5</v>
      </c>
      <c r="CK20" s="32">
        <v>86</v>
      </c>
      <c r="CL20" s="32">
        <v>112.5</v>
      </c>
      <c r="CM20" s="35">
        <v>8.1769999999999996</v>
      </c>
      <c r="CN20" s="35">
        <v>5.0279999999999996</v>
      </c>
      <c r="CO20" s="36">
        <v>80.162999999999997</v>
      </c>
    </row>
    <row r="21" spans="1:93" x14ac:dyDescent="0.25">
      <c r="A21" s="13" t="s">
        <v>277</v>
      </c>
      <c r="B21" s="13">
        <v>1</v>
      </c>
      <c r="C21" s="30">
        <v>33569</v>
      </c>
      <c r="D21" s="31">
        <v>13.2</v>
      </c>
      <c r="E21" s="31">
        <v>164.6</v>
      </c>
      <c r="F21" s="31">
        <v>69.400000000000006</v>
      </c>
      <c r="G21" s="31">
        <f t="shared" si="12"/>
        <v>25.615321357863021</v>
      </c>
      <c r="H21" s="32">
        <v>1</v>
      </c>
      <c r="I21" s="31">
        <v>89</v>
      </c>
      <c r="J21" s="32">
        <v>2</v>
      </c>
      <c r="K21" s="31">
        <v>106.5</v>
      </c>
      <c r="L21" s="33">
        <f t="shared" si="1"/>
        <v>0.83568075117370888</v>
      </c>
      <c r="M21" s="33">
        <f t="shared" si="2"/>
        <v>0.54070473876063185</v>
      </c>
      <c r="N21" s="32">
        <v>1</v>
      </c>
      <c r="O21" s="31">
        <v>21.1</v>
      </c>
      <c r="P21" s="32">
        <v>3</v>
      </c>
      <c r="Q21" s="32">
        <v>3</v>
      </c>
      <c r="R21" s="13">
        <v>115</v>
      </c>
      <c r="S21" s="13">
        <v>68</v>
      </c>
      <c r="T21" s="32">
        <f t="shared" si="3"/>
        <v>83.650999999999996</v>
      </c>
      <c r="U21" s="13">
        <f t="shared" si="4"/>
        <v>47</v>
      </c>
      <c r="V21" s="13">
        <v>0</v>
      </c>
      <c r="W21" s="13">
        <v>0</v>
      </c>
      <c r="X21" s="13">
        <v>110</v>
      </c>
      <c r="Y21" s="13">
        <v>65</v>
      </c>
      <c r="Z21" s="32">
        <f t="shared" si="13"/>
        <v>79.984999999999999</v>
      </c>
      <c r="AA21" s="13">
        <f t="shared" si="6"/>
        <v>45</v>
      </c>
      <c r="AB21" s="13">
        <v>106</v>
      </c>
      <c r="AC21" s="13">
        <v>72</v>
      </c>
      <c r="AD21" s="32">
        <f t="shared" si="7"/>
        <v>83.322000000000003</v>
      </c>
      <c r="AE21" s="13">
        <f t="shared" si="8"/>
        <v>34</v>
      </c>
      <c r="AI21" s="31"/>
      <c r="AJ21" s="13">
        <v>31.55</v>
      </c>
      <c r="AK21" s="33">
        <f t="shared" si="15"/>
        <v>5.2583333333333337</v>
      </c>
      <c r="AL21" s="13">
        <v>4.7</v>
      </c>
      <c r="AM21" s="13">
        <v>0</v>
      </c>
      <c r="AN21" s="34">
        <v>0</v>
      </c>
      <c r="AO21" s="33">
        <f t="shared" si="16"/>
        <v>1.0984074074074075</v>
      </c>
      <c r="AP21" s="13">
        <v>4.6100000000000003</v>
      </c>
      <c r="AQ21" s="13">
        <v>0.68</v>
      </c>
      <c r="AR21" s="34">
        <v>0</v>
      </c>
      <c r="AS21" s="1">
        <v>1.87</v>
      </c>
      <c r="AT21" s="1">
        <v>0</v>
      </c>
      <c r="AU21" s="33">
        <v>2.4309090909090911</v>
      </c>
      <c r="AV21" s="13">
        <v>1.1000000000000001</v>
      </c>
      <c r="AW21" s="31">
        <f>AV21*10</f>
        <v>11</v>
      </c>
      <c r="AX21" s="32">
        <v>2</v>
      </c>
      <c r="AY21" s="32">
        <v>140.85</v>
      </c>
      <c r="AZ21" s="31">
        <v>4.91</v>
      </c>
      <c r="BA21" s="32">
        <v>55.35</v>
      </c>
      <c r="BB21" s="31">
        <v>2.63</v>
      </c>
      <c r="BC21" s="32">
        <v>79.72</v>
      </c>
      <c r="BD21" s="32">
        <v>49.16</v>
      </c>
      <c r="BE21" s="32">
        <v>123.14</v>
      </c>
      <c r="BF21" s="32">
        <v>19.52</v>
      </c>
      <c r="BG21" s="32">
        <v>9.0399999999999991</v>
      </c>
      <c r="BH21" s="32">
        <v>95</v>
      </c>
      <c r="BI21" s="32">
        <v>68</v>
      </c>
      <c r="BJ21" s="32">
        <v>81</v>
      </c>
      <c r="BK21" s="32">
        <v>27</v>
      </c>
      <c r="BL21" s="32">
        <v>-12.5</v>
      </c>
      <c r="BM21" s="32">
        <v>-9.5</v>
      </c>
      <c r="BN21" s="32">
        <v>-3.5</v>
      </c>
      <c r="BO21" s="32">
        <v>92.5</v>
      </c>
      <c r="BP21" s="32">
        <v>65.5</v>
      </c>
      <c r="BQ21" s="32">
        <v>78</v>
      </c>
      <c r="BR21" s="32">
        <v>27</v>
      </c>
      <c r="BS21" s="32">
        <v>-3</v>
      </c>
      <c r="BT21" s="32">
        <v>-4.5</v>
      </c>
      <c r="BU21" s="32">
        <v>-1</v>
      </c>
      <c r="BV21" s="32">
        <v>99</v>
      </c>
      <c r="BW21" s="32">
        <v>65.5</v>
      </c>
      <c r="BX21" s="32">
        <v>79</v>
      </c>
      <c r="BY21" s="32">
        <v>33.5</v>
      </c>
      <c r="BZ21" s="32">
        <v>0</v>
      </c>
      <c r="CA21" s="32">
        <v>-2.5</v>
      </c>
      <c r="CB21" s="32">
        <v>0</v>
      </c>
      <c r="CC21" s="31">
        <v>5.3</v>
      </c>
      <c r="CD21" s="31">
        <v>4.5</v>
      </c>
      <c r="CE21" s="56">
        <v>26</v>
      </c>
      <c r="CF21" s="32">
        <v>28</v>
      </c>
      <c r="CG21" s="32"/>
      <c r="CH21" s="32"/>
      <c r="CI21" s="32">
        <v>136</v>
      </c>
      <c r="CJ21" s="56">
        <v>82</v>
      </c>
      <c r="CK21" s="32">
        <v>69</v>
      </c>
      <c r="CL21" s="32">
        <v>145.5</v>
      </c>
      <c r="CM21" s="35">
        <v>7.5659999999999998</v>
      </c>
      <c r="CN21" s="35">
        <v>4.298</v>
      </c>
      <c r="CO21" s="36">
        <v>85.975999999999999</v>
      </c>
    </row>
    <row r="22" spans="1:93" x14ac:dyDescent="0.25">
      <c r="A22" s="13" t="s">
        <v>278</v>
      </c>
      <c r="B22" s="13">
        <v>1</v>
      </c>
      <c r="C22" s="30">
        <v>33667</v>
      </c>
      <c r="D22" s="31">
        <v>12.94</v>
      </c>
      <c r="E22" s="31">
        <v>148</v>
      </c>
      <c r="F22" s="31">
        <v>38.799999999999997</v>
      </c>
      <c r="G22" s="31">
        <f t="shared" si="12"/>
        <v>17.713659605551499</v>
      </c>
      <c r="H22" s="32">
        <v>0</v>
      </c>
      <c r="I22" s="31">
        <v>63</v>
      </c>
      <c r="J22" s="32">
        <v>0</v>
      </c>
      <c r="K22" s="31">
        <v>77</v>
      </c>
      <c r="L22" s="33">
        <f t="shared" si="1"/>
        <v>0.81818181818181823</v>
      </c>
      <c r="M22" s="33">
        <f t="shared" si="2"/>
        <v>0.42567567567567566</v>
      </c>
      <c r="N22" s="32">
        <v>0</v>
      </c>
      <c r="O22" s="31">
        <v>11.9</v>
      </c>
      <c r="P22" s="32">
        <v>2</v>
      </c>
      <c r="Q22" s="32">
        <v>1</v>
      </c>
      <c r="R22" s="13">
        <v>104</v>
      </c>
      <c r="S22" s="13">
        <v>60</v>
      </c>
      <c r="T22" s="32">
        <f t="shared" si="3"/>
        <v>74.652000000000001</v>
      </c>
      <c r="U22" s="13">
        <f t="shared" si="4"/>
        <v>44</v>
      </c>
      <c r="V22" s="13">
        <v>0</v>
      </c>
      <c r="W22" s="13">
        <v>0</v>
      </c>
      <c r="X22" s="13">
        <v>112</v>
      </c>
      <c r="Y22" s="13">
        <v>67</v>
      </c>
      <c r="Z22" s="32">
        <f t="shared" si="13"/>
        <v>81.984999999999999</v>
      </c>
      <c r="AA22" s="13">
        <f t="shared" si="6"/>
        <v>45</v>
      </c>
      <c r="AB22" s="13">
        <v>118</v>
      </c>
      <c r="AC22" s="13">
        <v>67</v>
      </c>
      <c r="AD22" s="32">
        <f t="shared" si="7"/>
        <v>83.983000000000004</v>
      </c>
      <c r="AE22" s="13">
        <f t="shared" si="8"/>
        <v>51</v>
      </c>
      <c r="AF22" s="13">
        <v>5.4</v>
      </c>
      <c r="AG22" s="13">
        <v>36</v>
      </c>
      <c r="AH22" s="13">
        <v>31</v>
      </c>
      <c r="AI22" s="31">
        <f t="shared" si="14"/>
        <v>50.040400000000005</v>
      </c>
      <c r="AJ22" s="13" t="s">
        <v>55</v>
      </c>
      <c r="AK22" s="33"/>
      <c r="AL22" s="13" t="s">
        <v>55</v>
      </c>
      <c r="AM22" s="13" t="s">
        <v>55</v>
      </c>
      <c r="AN22" s="34" t="s">
        <v>55</v>
      </c>
      <c r="AO22" s="33"/>
      <c r="AP22" s="13" t="s">
        <v>55</v>
      </c>
      <c r="AR22" s="34"/>
      <c r="AT22" s="34"/>
      <c r="AU22" s="33"/>
      <c r="AW22" s="31"/>
      <c r="AX22" s="32"/>
      <c r="AY22" s="34"/>
      <c r="AZ22" s="34"/>
      <c r="BA22" s="34"/>
      <c r="BB22" s="34"/>
      <c r="BC22" s="34"/>
      <c r="BD22" s="34"/>
      <c r="BE22" s="34"/>
      <c r="BF22" s="34"/>
      <c r="BG22" s="34"/>
      <c r="BH22" s="32">
        <v>85.5</v>
      </c>
      <c r="BI22" s="32">
        <v>60</v>
      </c>
      <c r="BJ22" s="32">
        <v>72</v>
      </c>
      <c r="BK22" s="32">
        <v>25.5</v>
      </c>
      <c r="BL22" s="32">
        <v>-8.5</v>
      </c>
      <c r="BM22" s="32">
        <v>-7</v>
      </c>
      <c r="BN22" s="32">
        <v>-2.5</v>
      </c>
      <c r="BO22" s="32">
        <v>93</v>
      </c>
      <c r="BP22" s="32">
        <v>67.5</v>
      </c>
      <c r="BQ22" s="32">
        <v>80</v>
      </c>
      <c r="BR22" s="32">
        <v>25.5</v>
      </c>
      <c r="BS22" s="32">
        <v>-7</v>
      </c>
      <c r="BT22" s="32">
        <v>-6</v>
      </c>
      <c r="BU22" s="32">
        <v>-2</v>
      </c>
      <c r="BV22" s="32">
        <v>99.5</v>
      </c>
      <c r="BW22" s="32">
        <v>67.5</v>
      </c>
      <c r="BX22" s="32">
        <v>80</v>
      </c>
      <c r="BY22" s="32">
        <v>32</v>
      </c>
      <c r="BZ22" s="32">
        <v>-7.5</v>
      </c>
      <c r="CA22" s="32">
        <v>-6.5</v>
      </c>
      <c r="CB22" s="32">
        <v>-2</v>
      </c>
      <c r="CC22" s="31">
        <v>7.1</v>
      </c>
      <c r="CD22" s="31">
        <v>4.0999999999999996</v>
      </c>
      <c r="CE22" s="56">
        <v>25.5</v>
      </c>
      <c r="CF22" s="32">
        <v>26</v>
      </c>
      <c r="CG22" s="32"/>
      <c r="CH22" s="32"/>
      <c r="CI22" s="32">
        <v>152</v>
      </c>
      <c r="CJ22" s="56">
        <v>79</v>
      </c>
      <c r="CK22" s="32">
        <v>76.5</v>
      </c>
      <c r="CL22" s="32">
        <v>134</v>
      </c>
      <c r="CM22" s="35">
        <v>4.4640000000000004</v>
      </c>
      <c r="CN22" s="35">
        <v>3.4969999999999999</v>
      </c>
      <c r="CO22" s="36">
        <v>57.225000000000001</v>
      </c>
    </row>
    <row r="23" spans="1:93" x14ac:dyDescent="0.25">
      <c r="A23" s="13" t="s">
        <v>279</v>
      </c>
      <c r="B23" s="13">
        <v>1</v>
      </c>
      <c r="C23" s="30">
        <v>33792</v>
      </c>
      <c r="D23" s="31">
        <v>12.6</v>
      </c>
      <c r="E23" s="31">
        <v>144.19999999999999</v>
      </c>
      <c r="F23" s="31">
        <v>40.5</v>
      </c>
      <c r="G23" s="31">
        <f t="shared" si="12"/>
        <v>19.477109346896455</v>
      </c>
      <c r="H23" s="32">
        <v>0</v>
      </c>
      <c r="I23" s="31">
        <v>67.400000000000006</v>
      </c>
      <c r="J23" s="32">
        <v>1</v>
      </c>
      <c r="K23" s="31">
        <v>79.5</v>
      </c>
      <c r="L23" s="33">
        <f t="shared" si="1"/>
        <v>0.84779874213836481</v>
      </c>
      <c r="M23" s="33">
        <f t="shared" si="2"/>
        <v>0.46740638002773932</v>
      </c>
      <c r="N23" s="32">
        <v>0</v>
      </c>
      <c r="O23" s="31">
        <v>23.2</v>
      </c>
      <c r="P23" s="32">
        <v>2</v>
      </c>
      <c r="Q23" s="32">
        <v>2</v>
      </c>
      <c r="R23" s="13">
        <v>98</v>
      </c>
      <c r="S23" s="13">
        <v>69</v>
      </c>
      <c r="T23" s="32">
        <f t="shared" si="3"/>
        <v>78.656999999999996</v>
      </c>
      <c r="U23" s="13">
        <f t="shared" si="4"/>
        <v>29</v>
      </c>
      <c r="V23" s="13">
        <v>0</v>
      </c>
      <c r="W23" s="13">
        <v>1</v>
      </c>
      <c r="X23" s="13">
        <v>103</v>
      </c>
      <c r="Y23" s="13">
        <v>69</v>
      </c>
      <c r="Z23" s="32">
        <f t="shared" si="13"/>
        <v>80.322000000000003</v>
      </c>
      <c r="AA23" s="13">
        <f t="shared" si="6"/>
        <v>34</v>
      </c>
      <c r="AB23" s="13">
        <v>96</v>
      </c>
      <c r="AC23" s="13">
        <v>79</v>
      </c>
      <c r="AD23" s="32">
        <f t="shared" si="7"/>
        <v>84.661000000000001</v>
      </c>
      <c r="AE23" s="13">
        <f t="shared" si="8"/>
        <v>17</v>
      </c>
      <c r="AI23" s="31"/>
      <c r="AJ23" s="13">
        <v>95.948999999999998</v>
      </c>
      <c r="AK23" s="33">
        <f t="shared" si="15"/>
        <v>15.9915</v>
      </c>
      <c r="AL23" s="13">
        <v>4.2</v>
      </c>
      <c r="AM23" s="13">
        <v>0</v>
      </c>
      <c r="AN23" s="34">
        <v>0</v>
      </c>
      <c r="AO23" s="33">
        <f t="shared" si="16"/>
        <v>2.98508</v>
      </c>
      <c r="AP23" s="13">
        <v>5.0999999999999996</v>
      </c>
      <c r="AQ23" s="13">
        <v>1.52</v>
      </c>
      <c r="AR23" s="34">
        <v>1</v>
      </c>
      <c r="AS23" s="1">
        <v>1.69</v>
      </c>
      <c r="AT23" s="1">
        <v>0</v>
      </c>
      <c r="AU23" s="33">
        <v>2.7190909090909088</v>
      </c>
      <c r="AV23" s="13">
        <v>0.6</v>
      </c>
      <c r="AW23" s="31">
        <f>AV23*10</f>
        <v>6</v>
      </c>
      <c r="AX23" s="32">
        <v>2</v>
      </c>
      <c r="AY23" s="32">
        <v>141.85</v>
      </c>
      <c r="AZ23" s="31">
        <v>4.5999999999999996</v>
      </c>
      <c r="BA23" s="32">
        <v>54.02</v>
      </c>
      <c r="BB23" s="31">
        <v>4.29</v>
      </c>
      <c r="BC23" s="32">
        <v>75.94</v>
      </c>
      <c r="BD23" s="32">
        <v>47.41</v>
      </c>
      <c r="BE23" s="32">
        <v>175.66</v>
      </c>
      <c r="BF23" s="32">
        <v>42.2</v>
      </c>
      <c r="BG23" s="32">
        <v>5.44</v>
      </c>
      <c r="BH23" s="32">
        <v>86</v>
      </c>
      <c r="BI23" s="32">
        <v>70</v>
      </c>
      <c r="BJ23" s="32">
        <v>78.5</v>
      </c>
      <c r="BK23" s="32">
        <v>16</v>
      </c>
      <c r="BL23" s="32">
        <v>3</v>
      </c>
      <c r="BM23" s="32">
        <v>13</v>
      </c>
      <c r="BN23" s="32">
        <v>0</v>
      </c>
      <c r="BO23" s="32">
        <v>89</v>
      </c>
      <c r="BP23" s="32">
        <v>69.5</v>
      </c>
      <c r="BQ23" s="32">
        <v>79</v>
      </c>
      <c r="BR23" s="32">
        <v>19.5</v>
      </c>
      <c r="BS23" s="32">
        <v>-8</v>
      </c>
      <c r="BT23" s="32">
        <v>-1</v>
      </c>
      <c r="BU23" s="32">
        <v>-1.5</v>
      </c>
      <c r="BV23" s="32">
        <v>92</v>
      </c>
      <c r="BW23" s="32">
        <v>68.5</v>
      </c>
      <c r="BX23" s="32">
        <v>81</v>
      </c>
      <c r="BY23" s="32">
        <v>23.5</v>
      </c>
      <c r="BZ23" s="32">
        <v>3.5</v>
      </c>
      <c r="CA23" s="32">
        <v>9.5</v>
      </c>
      <c r="CB23" s="32">
        <v>0.5</v>
      </c>
      <c r="CC23" s="31">
        <v>5.9</v>
      </c>
      <c r="CD23" s="31">
        <v>4.2</v>
      </c>
      <c r="CE23" s="56">
        <v>15.5</v>
      </c>
      <c r="CF23" s="32">
        <v>19</v>
      </c>
      <c r="CG23" s="32"/>
      <c r="CH23" s="32"/>
      <c r="CI23" s="32">
        <v>137.5</v>
      </c>
      <c r="CJ23" s="56">
        <v>96</v>
      </c>
      <c r="CK23" s="32">
        <v>87.5</v>
      </c>
      <c r="CL23" s="32">
        <v>114</v>
      </c>
      <c r="CM23" s="35">
        <v>4.6630000000000003</v>
      </c>
      <c r="CN23" s="35">
        <v>3.6480000000000001</v>
      </c>
      <c r="CO23" s="36">
        <v>50.143999999999998</v>
      </c>
    </row>
    <row r="24" spans="1:93" x14ac:dyDescent="0.25">
      <c r="A24" s="13" t="s">
        <v>280</v>
      </c>
      <c r="B24" s="13">
        <v>1</v>
      </c>
      <c r="C24" s="30">
        <v>33538</v>
      </c>
      <c r="D24" s="31">
        <v>13.29</v>
      </c>
      <c r="E24" s="31">
        <v>159.4</v>
      </c>
      <c r="F24" s="31">
        <v>52.8</v>
      </c>
      <c r="G24" s="31">
        <f t="shared" si="12"/>
        <v>20.780561988258981</v>
      </c>
      <c r="H24" s="32">
        <v>0</v>
      </c>
      <c r="I24" s="31">
        <v>71</v>
      </c>
      <c r="J24" s="32">
        <v>2</v>
      </c>
      <c r="K24" s="31">
        <v>91</v>
      </c>
      <c r="L24" s="33">
        <f t="shared" si="1"/>
        <v>0.78021978021978022</v>
      </c>
      <c r="M24" s="33">
        <f t="shared" si="2"/>
        <v>0.44542032622333749</v>
      </c>
      <c r="N24" s="32">
        <v>0</v>
      </c>
      <c r="O24" s="31">
        <v>11.2</v>
      </c>
      <c r="P24" s="32">
        <v>5</v>
      </c>
      <c r="Q24" s="32">
        <v>4</v>
      </c>
      <c r="R24" s="13">
        <v>120</v>
      </c>
      <c r="S24" s="13">
        <v>82</v>
      </c>
      <c r="T24" s="32">
        <f t="shared" si="3"/>
        <v>94.653999999999996</v>
      </c>
      <c r="U24" s="13">
        <f t="shared" si="4"/>
        <v>38</v>
      </c>
      <c r="V24" s="13">
        <v>0</v>
      </c>
      <c r="W24" s="13">
        <v>2</v>
      </c>
      <c r="X24" s="13">
        <v>116</v>
      </c>
      <c r="Y24" s="13">
        <v>74</v>
      </c>
      <c r="Z24" s="32">
        <f t="shared" si="13"/>
        <v>87.986000000000004</v>
      </c>
      <c r="AA24" s="13">
        <f t="shared" si="6"/>
        <v>42</v>
      </c>
      <c r="AB24" s="13">
        <v>115</v>
      </c>
      <c r="AC24" s="13">
        <v>83</v>
      </c>
      <c r="AD24" s="32">
        <f t="shared" si="7"/>
        <v>93.656000000000006</v>
      </c>
      <c r="AE24" s="13">
        <f t="shared" si="8"/>
        <v>32</v>
      </c>
      <c r="AF24" s="13">
        <v>6.2</v>
      </c>
      <c r="AG24" s="13">
        <v>43</v>
      </c>
      <c r="AH24" s="13">
        <v>33.6</v>
      </c>
      <c r="AI24" s="31">
        <f t="shared" si="14"/>
        <v>48.276400000000002</v>
      </c>
      <c r="AJ24" s="13">
        <v>27.920999999999999</v>
      </c>
      <c r="AK24" s="33">
        <f t="shared" si="15"/>
        <v>4.6535000000000002</v>
      </c>
      <c r="AL24" s="13">
        <v>4.7</v>
      </c>
      <c r="AM24" s="13">
        <v>0</v>
      </c>
      <c r="AN24" s="34">
        <v>0</v>
      </c>
      <c r="AO24" s="33">
        <f t="shared" si="16"/>
        <v>0.97206444444444462</v>
      </c>
      <c r="AP24" s="13">
        <v>5.47</v>
      </c>
      <c r="AQ24" s="13">
        <v>0.46</v>
      </c>
      <c r="AR24" s="34">
        <v>0</v>
      </c>
      <c r="AS24" s="1">
        <v>1.93</v>
      </c>
      <c r="AT24" s="1">
        <v>0</v>
      </c>
      <c r="AU24" s="33">
        <v>3.330909090909091</v>
      </c>
      <c r="AV24" s="13" t="s">
        <v>62</v>
      </c>
      <c r="AW24" s="13" t="s">
        <v>62</v>
      </c>
      <c r="AX24" s="32">
        <v>0</v>
      </c>
      <c r="AY24" s="32">
        <v>142.38</v>
      </c>
      <c r="AZ24" s="31">
        <v>4.46</v>
      </c>
      <c r="BA24" s="32">
        <v>64.56</v>
      </c>
      <c r="BB24" s="31">
        <v>3.91</v>
      </c>
      <c r="BC24" s="32">
        <v>79.790000000000006</v>
      </c>
      <c r="BD24" s="32">
        <v>47.68</v>
      </c>
      <c r="BE24" s="32">
        <v>198.36</v>
      </c>
      <c r="BF24" s="32">
        <v>26.92</v>
      </c>
      <c r="BG24" s="32">
        <v>8.9</v>
      </c>
      <c r="BH24" s="32">
        <v>104</v>
      </c>
      <c r="BI24" s="32">
        <v>83</v>
      </c>
      <c r="BJ24" s="32">
        <v>93</v>
      </c>
      <c r="BK24" s="32">
        <v>21</v>
      </c>
      <c r="BL24" s="32">
        <v>-4.5</v>
      </c>
      <c r="BM24" s="32">
        <v>-5</v>
      </c>
      <c r="BN24" s="32">
        <v>-1</v>
      </c>
      <c r="BO24" s="32">
        <v>98.5</v>
      </c>
      <c r="BP24" s="32">
        <v>75</v>
      </c>
      <c r="BQ24" s="32">
        <v>87</v>
      </c>
      <c r="BR24" s="32">
        <v>23.5</v>
      </c>
      <c r="BS24" s="32">
        <v>2.5</v>
      </c>
      <c r="BT24" s="32">
        <v>-0.5</v>
      </c>
      <c r="BU24" s="32">
        <v>0.5</v>
      </c>
      <c r="BV24" s="32">
        <v>99.5</v>
      </c>
      <c r="BW24" s="32">
        <v>75</v>
      </c>
      <c r="BX24" s="32">
        <v>87</v>
      </c>
      <c r="BY24" s="32">
        <v>24.5</v>
      </c>
      <c r="BZ24" s="32">
        <v>27</v>
      </c>
      <c r="CA24" s="32">
        <v>26</v>
      </c>
      <c r="CB24" s="32">
        <v>6.5</v>
      </c>
      <c r="CC24" s="31">
        <v>6.4</v>
      </c>
      <c r="CD24" s="31">
        <v>5.2</v>
      </c>
      <c r="CE24" s="56">
        <v>21</v>
      </c>
      <c r="CF24" s="32">
        <v>18</v>
      </c>
      <c r="CG24" s="32"/>
      <c r="CH24" s="32"/>
      <c r="CI24" s="32">
        <v>122.5</v>
      </c>
      <c r="CJ24" s="56">
        <v>75</v>
      </c>
      <c r="CK24" s="32">
        <v>73.5</v>
      </c>
      <c r="CL24" s="32">
        <v>167</v>
      </c>
      <c r="CM24" s="35">
        <v>7.8490000000000002</v>
      </c>
      <c r="CN24" s="35">
        <v>5.1239999999999997</v>
      </c>
      <c r="CO24" s="36">
        <v>78.491</v>
      </c>
    </row>
    <row r="25" spans="1:93" x14ac:dyDescent="0.25">
      <c r="A25" s="13" t="s">
        <v>281</v>
      </c>
      <c r="B25" s="13">
        <v>1</v>
      </c>
      <c r="C25" s="30">
        <v>33719</v>
      </c>
      <c r="D25" s="31">
        <v>12.8</v>
      </c>
      <c r="E25" s="31">
        <v>161.69999999999999</v>
      </c>
      <c r="F25" s="31">
        <v>45</v>
      </c>
      <c r="G25" s="31">
        <f t="shared" si="12"/>
        <v>17.210459829065716</v>
      </c>
      <c r="H25" s="32">
        <v>0</v>
      </c>
      <c r="I25" s="31">
        <v>65.5</v>
      </c>
      <c r="J25" s="32">
        <v>1</v>
      </c>
      <c r="K25" s="31">
        <v>85.4</v>
      </c>
      <c r="L25" s="33">
        <f t="shared" si="1"/>
        <v>0.7669789227166276</v>
      </c>
      <c r="M25" s="33">
        <f t="shared" si="2"/>
        <v>0.40507111935683365</v>
      </c>
      <c r="N25" s="32">
        <v>0</v>
      </c>
      <c r="O25" s="31">
        <v>11.3</v>
      </c>
      <c r="P25" s="32">
        <v>3</v>
      </c>
      <c r="Q25" s="32">
        <v>3</v>
      </c>
      <c r="R25" s="13">
        <v>112</v>
      </c>
      <c r="S25" s="13">
        <v>76</v>
      </c>
      <c r="T25" s="32">
        <f t="shared" si="3"/>
        <v>87.988</v>
      </c>
      <c r="U25" s="13">
        <f t="shared" si="4"/>
        <v>36</v>
      </c>
      <c r="V25" s="13">
        <v>0</v>
      </c>
      <c r="W25" s="13">
        <v>2</v>
      </c>
      <c r="X25" s="13">
        <v>106</v>
      </c>
      <c r="Y25" s="13">
        <v>68</v>
      </c>
      <c r="Z25" s="32">
        <f t="shared" si="13"/>
        <v>80.653999999999996</v>
      </c>
      <c r="AA25" s="13">
        <f t="shared" si="6"/>
        <v>38</v>
      </c>
      <c r="AB25" s="13">
        <v>116</v>
      </c>
      <c r="AC25" s="13">
        <v>82</v>
      </c>
      <c r="AD25" s="32">
        <f t="shared" si="7"/>
        <v>93.322000000000003</v>
      </c>
      <c r="AE25" s="13">
        <f t="shared" si="8"/>
        <v>34</v>
      </c>
      <c r="AF25" s="13">
        <v>6</v>
      </c>
      <c r="AG25" s="13">
        <v>41</v>
      </c>
      <c r="AH25" s="13">
        <v>32.9</v>
      </c>
      <c r="AI25" s="31">
        <f t="shared" si="14"/>
        <v>49.529000000000003</v>
      </c>
      <c r="AJ25" s="13">
        <v>33.662999999999997</v>
      </c>
      <c r="AK25" s="33">
        <f t="shared" si="15"/>
        <v>5.6104999999999992</v>
      </c>
      <c r="AL25" s="13">
        <v>4.3</v>
      </c>
      <c r="AM25" s="13">
        <v>0</v>
      </c>
      <c r="AN25" s="34">
        <v>0</v>
      </c>
      <c r="AO25" s="33">
        <f t="shared" si="16"/>
        <v>1.0722288888888887</v>
      </c>
      <c r="AP25" s="13">
        <v>4.29</v>
      </c>
      <c r="AQ25" s="13">
        <v>0.32</v>
      </c>
      <c r="AR25" s="34">
        <v>0</v>
      </c>
      <c r="AS25" s="1">
        <v>1.75</v>
      </c>
      <c r="AT25" s="1">
        <v>0</v>
      </c>
      <c r="AU25" s="33">
        <v>2.3945454545454545</v>
      </c>
      <c r="AV25" s="13" t="s">
        <v>62</v>
      </c>
      <c r="AW25" s="13" t="s">
        <v>62</v>
      </c>
      <c r="AX25" s="32">
        <v>0</v>
      </c>
      <c r="AY25" s="32">
        <v>140.57</v>
      </c>
      <c r="AZ25" s="31">
        <v>5.1100000000000003</v>
      </c>
      <c r="BA25" s="32">
        <v>59.44</v>
      </c>
      <c r="BB25" s="31">
        <v>5.25</v>
      </c>
      <c r="BC25" s="32">
        <v>92.25</v>
      </c>
      <c r="BD25" s="32">
        <v>54.01</v>
      </c>
      <c r="BE25" s="32">
        <v>143.1</v>
      </c>
      <c r="BF25" s="32">
        <v>20.53</v>
      </c>
      <c r="BG25" s="32">
        <v>12.64</v>
      </c>
      <c r="BH25" s="32">
        <v>95.5</v>
      </c>
      <c r="BI25" s="32">
        <v>75.5</v>
      </c>
      <c r="BJ25" s="32">
        <v>85</v>
      </c>
      <c r="BK25" s="32">
        <v>20</v>
      </c>
      <c r="BL25" s="32">
        <v>-6</v>
      </c>
      <c r="BM25" s="32">
        <v>-1</v>
      </c>
      <c r="BN25" s="32">
        <v>-1</v>
      </c>
      <c r="BO25" s="32">
        <v>90</v>
      </c>
      <c r="BP25" s="32">
        <v>69</v>
      </c>
      <c r="BQ25" s="32">
        <v>79.5</v>
      </c>
      <c r="BR25" s="32">
        <v>21</v>
      </c>
      <c r="BS25" s="32">
        <v>-1.5</v>
      </c>
      <c r="BT25" s="32">
        <v>1.5</v>
      </c>
      <c r="BU25" s="32">
        <v>-0.5</v>
      </c>
      <c r="BV25" s="32">
        <v>91.5</v>
      </c>
      <c r="BW25" s="32">
        <v>69</v>
      </c>
      <c r="BX25" s="32">
        <v>79</v>
      </c>
      <c r="BY25" s="32">
        <v>22.5</v>
      </c>
      <c r="BZ25" s="32">
        <v>14</v>
      </c>
      <c r="CA25" s="32">
        <v>16.5</v>
      </c>
      <c r="CB25" s="32">
        <v>3</v>
      </c>
      <c r="CC25" s="31">
        <v>8.1999999999999993</v>
      </c>
      <c r="CD25" s="31">
        <v>5.7</v>
      </c>
      <c r="CE25" s="56">
        <v>19.5</v>
      </c>
      <c r="CF25" s="32">
        <v>18.5</v>
      </c>
      <c r="CG25" s="32"/>
      <c r="CH25" s="32"/>
      <c r="CI25" s="32">
        <v>125</v>
      </c>
      <c r="CJ25" s="56">
        <v>85</v>
      </c>
      <c r="CK25" s="32">
        <v>81</v>
      </c>
      <c r="CL25" s="32">
        <v>133</v>
      </c>
      <c r="CM25" s="35">
        <v>5.7169999999999996</v>
      </c>
      <c r="CN25" s="35">
        <v>3.9470000000000001</v>
      </c>
      <c r="CO25" s="36">
        <v>58.942</v>
      </c>
    </row>
    <row r="26" spans="1:93" x14ac:dyDescent="0.25">
      <c r="A26" s="13" t="s">
        <v>282</v>
      </c>
      <c r="B26" s="13">
        <v>1</v>
      </c>
      <c r="C26" s="30">
        <v>33590</v>
      </c>
      <c r="D26" s="31">
        <v>13.15</v>
      </c>
      <c r="E26" s="31">
        <v>154.30000000000001</v>
      </c>
      <c r="F26" s="31">
        <v>43.1</v>
      </c>
      <c r="G26" s="31">
        <f t="shared" si="12"/>
        <v>18.102786022969113</v>
      </c>
      <c r="H26" s="32">
        <v>0</v>
      </c>
      <c r="I26" s="31">
        <v>60</v>
      </c>
      <c r="J26" s="32">
        <v>0</v>
      </c>
      <c r="K26" s="31">
        <v>83.5</v>
      </c>
      <c r="L26" s="33">
        <f t="shared" si="1"/>
        <v>0.71856287425149701</v>
      </c>
      <c r="M26" s="33">
        <f t="shared" si="2"/>
        <v>0.3888528839922229</v>
      </c>
      <c r="N26" s="32">
        <v>0</v>
      </c>
      <c r="O26" s="31">
        <v>11.3</v>
      </c>
      <c r="P26" s="32">
        <v>3</v>
      </c>
      <c r="Q26" s="32">
        <v>3</v>
      </c>
      <c r="R26" s="13">
        <v>117</v>
      </c>
      <c r="S26" s="13">
        <v>69</v>
      </c>
      <c r="T26" s="32">
        <f t="shared" si="3"/>
        <v>84.984000000000009</v>
      </c>
      <c r="U26" s="13">
        <f t="shared" si="4"/>
        <v>48</v>
      </c>
      <c r="V26" s="13">
        <v>0</v>
      </c>
      <c r="W26" s="13">
        <v>1</v>
      </c>
      <c r="X26" s="13">
        <v>118</v>
      </c>
      <c r="Y26" s="13">
        <v>65</v>
      </c>
      <c r="Z26" s="32">
        <f t="shared" si="13"/>
        <v>82.649000000000001</v>
      </c>
      <c r="AA26" s="13">
        <f t="shared" si="6"/>
        <v>53</v>
      </c>
      <c r="AB26" s="13">
        <v>123</v>
      </c>
      <c r="AC26" s="13">
        <v>73</v>
      </c>
      <c r="AD26" s="32">
        <f t="shared" si="7"/>
        <v>89.65</v>
      </c>
      <c r="AE26" s="13">
        <f t="shared" si="8"/>
        <v>50</v>
      </c>
      <c r="AF26" s="13">
        <v>8</v>
      </c>
      <c r="AG26" s="13">
        <v>61</v>
      </c>
      <c r="AH26" s="13">
        <v>39.9</v>
      </c>
      <c r="AI26" s="31">
        <f t="shared" si="14"/>
        <v>52.743300000000005</v>
      </c>
      <c r="AJ26" s="13">
        <v>55.927</v>
      </c>
      <c r="AK26" s="33">
        <f t="shared" si="15"/>
        <v>9.3211666666666666</v>
      </c>
      <c r="AL26" s="13">
        <v>5.6</v>
      </c>
      <c r="AM26" s="13">
        <v>0</v>
      </c>
      <c r="AN26" s="34">
        <v>1</v>
      </c>
      <c r="AO26" s="33">
        <f t="shared" si="16"/>
        <v>2.3199348148148147</v>
      </c>
      <c r="AP26" s="13">
        <v>5.59</v>
      </c>
      <c r="AQ26" s="13">
        <v>0.33</v>
      </c>
      <c r="AR26" s="34">
        <v>0</v>
      </c>
      <c r="AS26" s="1">
        <v>1.95</v>
      </c>
      <c r="AT26" s="1">
        <v>0</v>
      </c>
      <c r="AU26" s="33">
        <v>3.49</v>
      </c>
      <c r="AV26" s="13" t="s">
        <v>62</v>
      </c>
      <c r="AW26" s="13" t="s">
        <v>62</v>
      </c>
      <c r="AX26" s="32">
        <v>0</v>
      </c>
      <c r="AY26" s="32">
        <v>141.56</v>
      </c>
      <c r="AZ26" s="31">
        <v>4.92</v>
      </c>
      <c r="BA26" s="32">
        <v>55.25</v>
      </c>
      <c r="BB26" s="31">
        <v>3.22</v>
      </c>
      <c r="BC26" s="32">
        <v>81.16</v>
      </c>
      <c r="BD26" s="32">
        <v>49.22</v>
      </c>
      <c r="BE26" s="32">
        <v>243.26</v>
      </c>
      <c r="BF26" s="32">
        <v>21.62</v>
      </c>
      <c r="BG26" s="32">
        <v>8.85</v>
      </c>
      <c r="BH26" s="32">
        <v>96</v>
      </c>
      <c r="BI26" s="32">
        <v>69.5</v>
      </c>
      <c r="BJ26" s="32">
        <v>81</v>
      </c>
      <c r="BK26" s="32">
        <v>26.5</v>
      </c>
      <c r="BL26" s="32">
        <v>-18.5</v>
      </c>
      <c r="BM26" s="32">
        <v>-12</v>
      </c>
      <c r="BN26" s="32">
        <v>-5</v>
      </c>
      <c r="BO26" s="32">
        <v>96</v>
      </c>
      <c r="BP26" s="32">
        <v>68</v>
      </c>
      <c r="BQ26" s="32">
        <v>82</v>
      </c>
      <c r="BR26" s="32">
        <v>28</v>
      </c>
      <c r="BS26" s="32">
        <v>-3</v>
      </c>
      <c r="BT26" s="32">
        <v>3</v>
      </c>
      <c r="BU26" s="32">
        <v>-1</v>
      </c>
      <c r="BV26" s="32">
        <v>102</v>
      </c>
      <c r="BW26" s="32">
        <v>66.5</v>
      </c>
      <c r="BX26" s="32">
        <v>80</v>
      </c>
      <c r="BY26" s="32">
        <v>35.5</v>
      </c>
      <c r="BZ26" s="32">
        <v>-12</v>
      </c>
      <c r="CA26" s="32">
        <v>-6.5</v>
      </c>
      <c r="CB26" s="32">
        <v>-3.5</v>
      </c>
      <c r="CC26" s="31">
        <v>7</v>
      </c>
      <c r="CD26" s="31">
        <v>4.8</v>
      </c>
      <c r="CE26" s="56">
        <v>26.5</v>
      </c>
      <c r="CF26" s="32">
        <v>29</v>
      </c>
      <c r="CG26" s="32"/>
      <c r="CH26" s="32"/>
      <c r="CI26" s="32">
        <v>124.5</v>
      </c>
      <c r="CJ26" s="56">
        <v>88.5</v>
      </c>
      <c r="CK26" s="32">
        <v>85.5</v>
      </c>
      <c r="CL26" s="32">
        <v>127</v>
      </c>
      <c r="CM26" s="35">
        <v>7.8780000000000001</v>
      </c>
      <c r="CN26" s="35">
        <v>5.7530000000000001</v>
      </c>
      <c r="CO26" s="36">
        <v>72.945999999999998</v>
      </c>
    </row>
    <row r="27" spans="1:93" x14ac:dyDescent="0.25">
      <c r="A27" s="13" t="s">
        <v>283</v>
      </c>
      <c r="B27" s="13">
        <v>1</v>
      </c>
      <c r="C27" s="30">
        <v>33860</v>
      </c>
      <c r="D27" s="31">
        <v>12.41</v>
      </c>
      <c r="E27" s="31">
        <v>137.19999999999999</v>
      </c>
      <c r="F27" s="31">
        <v>30</v>
      </c>
      <c r="G27" s="31">
        <f t="shared" si="12"/>
        <v>15.937237035588916</v>
      </c>
      <c r="H27" s="32">
        <v>0</v>
      </c>
      <c r="I27" s="31">
        <v>56</v>
      </c>
      <c r="J27" s="32">
        <v>0</v>
      </c>
      <c r="K27" s="31">
        <v>73.2</v>
      </c>
      <c r="L27" s="33">
        <f t="shared" si="1"/>
        <v>0.76502732240437155</v>
      </c>
      <c r="M27" s="33">
        <f t="shared" si="2"/>
        <v>0.40816326530612246</v>
      </c>
      <c r="N27" s="32">
        <v>0</v>
      </c>
      <c r="O27" s="31">
        <v>11.6</v>
      </c>
      <c r="P27" s="32">
        <v>1</v>
      </c>
      <c r="Q27" s="32">
        <v>1</v>
      </c>
      <c r="R27" s="13">
        <v>91</v>
      </c>
      <c r="S27" s="13">
        <v>67</v>
      </c>
      <c r="T27" s="32">
        <f t="shared" si="3"/>
        <v>74.992000000000004</v>
      </c>
      <c r="U27" s="13">
        <f t="shared" si="4"/>
        <v>24</v>
      </c>
      <c r="V27" s="13">
        <v>0</v>
      </c>
      <c r="W27" s="13">
        <v>0</v>
      </c>
      <c r="X27" s="13">
        <v>81</v>
      </c>
      <c r="Y27" s="13">
        <v>60</v>
      </c>
      <c r="Z27" s="32">
        <f t="shared" si="13"/>
        <v>66.992999999999995</v>
      </c>
      <c r="AA27" s="13">
        <f t="shared" si="6"/>
        <v>21</v>
      </c>
      <c r="AB27" s="13">
        <v>92</v>
      </c>
      <c r="AC27" s="13">
        <v>77</v>
      </c>
      <c r="AD27" s="32">
        <f t="shared" si="7"/>
        <v>81.995000000000005</v>
      </c>
      <c r="AE27" s="13">
        <f t="shared" si="8"/>
        <v>15</v>
      </c>
      <c r="AF27" s="13">
        <v>8.3000000000000007</v>
      </c>
      <c r="AG27" s="13">
        <v>64</v>
      </c>
      <c r="AH27" s="13">
        <v>41.1</v>
      </c>
      <c r="AI27" s="31">
        <f t="shared" si="14"/>
        <v>55.75</v>
      </c>
      <c r="AJ27" s="13" t="s">
        <v>55</v>
      </c>
      <c r="AK27" s="33"/>
      <c r="AL27" s="13" t="s">
        <v>55</v>
      </c>
      <c r="AM27" s="13" t="s">
        <v>55</v>
      </c>
      <c r="AN27" s="34" t="s">
        <v>55</v>
      </c>
      <c r="AO27" s="33"/>
      <c r="AP27" s="13" t="s">
        <v>55</v>
      </c>
      <c r="AR27" s="34"/>
      <c r="AT27" s="34"/>
      <c r="AU27" s="33"/>
      <c r="AW27" s="31"/>
      <c r="AX27" s="32"/>
      <c r="AY27" s="34"/>
      <c r="AZ27" s="34"/>
      <c r="BA27" s="34"/>
      <c r="BB27" s="34"/>
      <c r="BC27" s="34"/>
      <c r="BD27" s="34"/>
      <c r="BE27" s="34"/>
      <c r="BF27" s="34"/>
      <c r="BG27" s="34"/>
      <c r="BH27" s="32">
        <v>82</v>
      </c>
      <c r="BI27" s="32">
        <v>68</v>
      </c>
      <c r="BJ27" s="32">
        <v>76</v>
      </c>
      <c r="BK27" s="32">
        <v>14</v>
      </c>
      <c r="BL27" s="32">
        <v>10.5</v>
      </c>
      <c r="BM27" s="32">
        <v>17.5</v>
      </c>
      <c r="BN27" s="32">
        <v>1.5</v>
      </c>
      <c r="BO27" s="32">
        <v>73.5</v>
      </c>
      <c r="BP27" s="32">
        <v>60.5</v>
      </c>
      <c r="BQ27" s="32">
        <v>67</v>
      </c>
      <c r="BR27" s="32">
        <v>13</v>
      </c>
      <c r="BS27" s="32">
        <v>10.5</v>
      </c>
      <c r="BT27" s="32">
        <v>11</v>
      </c>
      <c r="BU27" s="32">
        <v>1.5</v>
      </c>
      <c r="BV27" s="32">
        <v>75.5</v>
      </c>
      <c r="BW27" s="32">
        <v>60.5</v>
      </c>
      <c r="BX27" s="32">
        <v>67</v>
      </c>
      <c r="BY27" s="32">
        <v>15</v>
      </c>
      <c r="BZ27" s="32">
        <v>0</v>
      </c>
      <c r="CA27" s="32">
        <v>2.5</v>
      </c>
      <c r="CB27" s="32">
        <v>0</v>
      </c>
      <c r="CC27" s="31">
        <v>7.6</v>
      </c>
      <c r="CD27" s="31">
        <v>5.2</v>
      </c>
      <c r="CE27" s="56">
        <v>13</v>
      </c>
      <c r="CF27" s="32">
        <v>12</v>
      </c>
      <c r="CG27" s="32"/>
      <c r="CH27" s="32"/>
      <c r="CI27" s="32">
        <v>126</v>
      </c>
      <c r="CJ27" s="56">
        <v>90.5</v>
      </c>
      <c r="CK27" s="32">
        <v>79.5</v>
      </c>
      <c r="CL27" s="32">
        <v>125.5</v>
      </c>
      <c r="CM27" s="35">
        <v>4.3979999999999997</v>
      </c>
      <c r="CN27" s="35">
        <v>4.0739999999999998</v>
      </c>
      <c r="CO27" s="36">
        <v>49.978999999999999</v>
      </c>
    </row>
    <row r="28" spans="1:93" x14ac:dyDescent="0.25">
      <c r="A28" s="13" t="s">
        <v>284</v>
      </c>
      <c r="B28" s="13">
        <v>1</v>
      </c>
      <c r="C28" s="30">
        <v>34024</v>
      </c>
      <c r="D28" s="31">
        <v>11.96</v>
      </c>
      <c r="E28" s="31">
        <v>146.9</v>
      </c>
      <c r="F28" s="31">
        <v>38</v>
      </c>
      <c r="G28" s="31">
        <f t="shared" si="12"/>
        <v>17.609215365801326</v>
      </c>
      <c r="H28" s="32">
        <v>0</v>
      </c>
      <c r="I28" s="31">
        <v>62</v>
      </c>
      <c r="J28" s="32">
        <v>0</v>
      </c>
      <c r="K28" s="31">
        <v>80</v>
      </c>
      <c r="L28" s="33">
        <f t="shared" si="1"/>
        <v>0.77500000000000002</v>
      </c>
      <c r="M28" s="33">
        <f t="shared" si="2"/>
        <v>0.42205582028590877</v>
      </c>
      <c r="N28" s="32">
        <v>0</v>
      </c>
      <c r="O28" s="31">
        <v>11.5</v>
      </c>
      <c r="P28" s="32">
        <v>2</v>
      </c>
      <c r="Q28" s="32">
        <v>3</v>
      </c>
      <c r="R28" s="13">
        <v>101</v>
      </c>
      <c r="S28" s="13">
        <v>63</v>
      </c>
      <c r="T28" s="32">
        <f t="shared" si="3"/>
        <v>75.653999999999996</v>
      </c>
      <c r="U28" s="13">
        <f t="shared" si="4"/>
        <v>38</v>
      </c>
      <c r="V28" s="13">
        <v>0</v>
      </c>
      <c r="W28" s="13">
        <v>0</v>
      </c>
      <c r="X28" s="13">
        <v>114</v>
      </c>
      <c r="Y28" s="13">
        <v>69</v>
      </c>
      <c r="Z28" s="32">
        <f t="shared" si="13"/>
        <v>83.984999999999999</v>
      </c>
      <c r="AA28" s="13">
        <f t="shared" si="6"/>
        <v>45</v>
      </c>
      <c r="AB28" s="13">
        <v>105</v>
      </c>
      <c r="AC28" s="13">
        <v>83</v>
      </c>
      <c r="AD28" s="32">
        <f t="shared" si="7"/>
        <v>90.325999999999993</v>
      </c>
      <c r="AE28" s="13">
        <f t="shared" si="8"/>
        <v>22</v>
      </c>
      <c r="AF28" s="13">
        <v>4.7</v>
      </c>
      <c r="AG28" s="13">
        <v>30</v>
      </c>
      <c r="AH28" s="13">
        <v>29.5</v>
      </c>
      <c r="AI28" s="31">
        <f t="shared" si="14"/>
        <v>49.346000000000004</v>
      </c>
      <c r="AJ28" s="13">
        <v>79.346999999999994</v>
      </c>
      <c r="AK28" s="33">
        <f t="shared" si="15"/>
        <v>13.224499999999999</v>
      </c>
      <c r="AL28" s="13">
        <v>4.8</v>
      </c>
      <c r="AM28" s="13">
        <v>0</v>
      </c>
      <c r="AN28" s="34">
        <v>0</v>
      </c>
      <c r="AO28" s="33">
        <f t="shared" si="16"/>
        <v>2.8212266666666665</v>
      </c>
      <c r="AP28" s="13">
        <v>3.99</v>
      </c>
      <c r="AQ28" s="13">
        <v>0.84</v>
      </c>
      <c r="AR28" s="34">
        <v>0</v>
      </c>
      <c r="AS28" s="1">
        <v>1.95</v>
      </c>
      <c r="AT28" s="1">
        <v>0</v>
      </c>
      <c r="AU28" s="33">
        <v>1.6581818181818182</v>
      </c>
      <c r="AV28" s="13" t="s">
        <v>62</v>
      </c>
      <c r="AW28" s="13" t="s">
        <v>62</v>
      </c>
      <c r="AX28" s="32">
        <v>0</v>
      </c>
      <c r="AY28" s="32">
        <v>140.16999999999999</v>
      </c>
      <c r="AZ28" s="31">
        <v>4.82</v>
      </c>
      <c r="BA28" s="32">
        <v>50.68</v>
      </c>
      <c r="BB28" s="31">
        <v>4.1399999999999997</v>
      </c>
      <c r="BC28" s="32">
        <v>76.739999999999995</v>
      </c>
      <c r="BD28" s="32">
        <v>45.13</v>
      </c>
      <c r="BE28" s="32">
        <v>275.77999999999997</v>
      </c>
      <c r="BF28" s="32">
        <v>26.66</v>
      </c>
      <c r="BG28" s="32">
        <v>8.86</v>
      </c>
      <c r="BH28" s="32">
        <v>85</v>
      </c>
      <c r="BI28" s="32">
        <v>64</v>
      </c>
      <c r="BJ28" s="32">
        <v>74.5</v>
      </c>
      <c r="BK28" s="32">
        <v>21</v>
      </c>
      <c r="BL28" s="32">
        <v>-8</v>
      </c>
      <c r="BM28" s="32">
        <v>-8.5</v>
      </c>
      <c r="BN28" s="32">
        <v>-2</v>
      </c>
      <c r="BO28" s="32">
        <v>96</v>
      </c>
      <c r="BP28" s="32">
        <v>69.5</v>
      </c>
      <c r="BQ28" s="32">
        <v>82.5</v>
      </c>
      <c r="BR28" s="32">
        <v>26.5</v>
      </c>
      <c r="BS28" s="32">
        <v>2.5</v>
      </c>
      <c r="BT28" s="32">
        <v>-2.5</v>
      </c>
      <c r="BU28" s="32">
        <v>1</v>
      </c>
      <c r="BV28" s="32">
        <v>100</v>
      </c>
      <c r="BW28" s="32">
        <v>69.5</v>
      </c>
      <c r="BX28" s="32">
        <v>82</v>
      </c>
      <c r="BY28" s="32">
        <v>30.5</v>
      </c>
      <c r="BZ28" s="32">
        <v>7</v>
      </c>
      <c r="CA28" s="32">
        <v>4.5</v>
      </c>
      <c r="CB28" s="32">
        <v>2</v>
      </c>
      <c r="CC28" s="31">
        <v>6.8</v>
      </c>
      <c r="CD28" s="31">
        <v>3.7</v>
      </c>
      <c r="CE28" s="56">
        <v>21</v>
      </c>
      <c r="CF28" s="32">
        <v>25</v>
      </c>
      <c r="CG28" s="32"/>
      <c r="CH28" s="32"/>
      <c r="CI28" s="32">
        <v>138</v>
      </c>
      <c r="CJ28" s="56">
        <v>74.5</v>
      </c>
      <c r="CK28" s="32">
        <v>70</v>
      </c>
      <c r="CL28" s="32">
        <v>166</v>
      </c>
      <c r="CM28" s="35">
        <v>3.4449999999999998</v>
      </c>
      <c r="CN28" s="35">
        <v>2.742</v>
      </c>
      <c r="CO28" s="36">
        <v>38.710999999999999</v>
      </c>
    </row>
    <row r="29" spans="1:93" x14ac:dyDescent="0.25">
      <c r="A29" s="13" t="s">
        <v>285</v>
      </c>
      <c r="B29" s="13">
        <v>1</v>
      </c>
      <c r="C29" s="30">
        <v>33968</v>
      </c>
      <c r="D29" s="31">
        <v>12.11</v>
      </c>
      <c r="E29" s="31">
        <v>143</v>
      </c>
      <c r="F29" s="31">
        <v>40.75</v>
      </c>
      <c r="G29" s="31">
        <f t="shared" si="12"/>
        <v>19.927624822729722</v>
      </c>
      <c r="H29" s="32">
        <v>0</v>
      </c>
      <c r="I29" s="31">
        <v>69</v>
      </c>
      <c r="J29" s="32">
        <v>2</v>
      </c>
      <c r="K29" s="31">
        <v>92</v>
      </c>
      <c r="L29" s="33">
        <f t="shared" si="1"/>
        <v>0.75</v>
      </c>
      <c r="M29" s="33">
        <f t="shared" si="2"/>
        <v>0.4825174825174825</v>
      </c>
      <c r="N29" s="32">
        <v>0</v>
      </c>
      <c r="O29" s="31">
        <v>23.6</v>
      </c>
      <c r="P29" s="32">
        <v>4</v>
      </c>
      <c r="Q29" s="32">
        <v>2</v>
      </c>
      <c r="R29" s="13">
        <v>100</v>
      </c>
      <c r="S29" s="13">
        <v>74</v>
      </c>
      <c r="T29" s="32">
        <f t="shared" si="3"/>
        <v>82.658000000000001</v>
      </c>
      <c r="U29" s="13">
        <f t="shared" si="4"/>
        <v>26</v>
      </c>
      <c r="V29" s="13">
        <v>0</v>
      </c>
      <c r="W29" s="13">
        <v>1</v>
      </c>
      <c r="X29" s="13">
        <v>92</v>
      </c>
      <c r="Y29" s="13">
        <v>62</v>
      </c>
      <c r="Z29" s="32">
        <f t="shared" si="13"/>
        <v>71.989999999999995</v>
      </c>
      <c r="AA29" s="13">
        <f t="shared" si="6"/>
        <v>30</v>
      </c>
      <c r="AB29" s="13">
        <v>92</v>
      </c>
      <c r="AC29" s="13">
        <v>77</v>
      </c>
      <c r="AD29" s="32">
        <f t="shared" si="7"/>
        <v>81.995000000000005</v>
      </c>
      <c r="AE29" s="13">
        <f t="shared" si="8"/>
        <v>15</v>
      </c>
      <c r="AF29" s="13">
        <v>5.4</v>
      </c>
      <c r="AG29" s="13">
        <v>36</v>
      </c>
      <c r="AH29" s="13">
        <v>31</v>
      </c>
      <c r="AI29" s="31">
        <f t="shared" si="14"/>
        <v>49.65625</v>
      </c>
      <c r="AJ29" s="13">
        <v>45.832999999999998</v>
      </c>
      <c r="AK29" s="33">
        <f t="shared" si="15"/>
        <v>7.6388333333333334</v>
      </c>
      <c r="AL29" s="13">
        <v>5.4</v>
      </c>
      <c r="AM29" s="13">
        <v>0</v>
      </c>
      <c r="AN29" s="34">
        <v>0</v>
      </c>
      <c r="AO29" s="33">
        <f t="shared" si="16"/>
        <v>1.8333200000000003</v>
      </c>
      <c r="AP29" s="13">
        <v>4.34</v>
      </c>
      <c r="AQ29" s="13">
        <v>0.32</v>
      </c>
      <c r="AR29" s="34">
        <v>0</v>
      </c>
      <c r="AS29" s="1">
        <v>1.9</v>
      </c>
      <c r="AT29" s="1">
        <v>0</v>
      </c>
      <c r="AU29" s="33">
        <v>2.2945454545454544</v>
      </c>
      <c r="AV29" s="13" t="s">
        <v>62</v>
      </c>
      <c r="AW29" s="13" t="s">
        <v>62</v>
      </c>
      <c r="AX29" s="32">
        <v>0</v>
      </c>
      <c r="AY29" s="32">
        <v>138.38999999999999</v>
      </c>
      <c r="AZ29" s="31">
        <v>5.05</v>
      </c>
      <c r="BA29" s="32">
        <v>44.19</v>
      </c>
      <c r="BB29" s="31">
        <v>3.61</v>
      </c>
      <c r="BC29" s="32">
        <v>71.180000000000007</v>
      </c>
      <c r="BD29" s="32">
        <v>43.21</v>
      </c>
      <c r="BE29" s="32">
        <v>494.88</v>
      </c>
      <c r="BF29" s="32">
        <v>19.87</v>
      </c>
      <c r="BG29" s="32">
        <v>5.04</v>
      </c>
      <c r="BH29" s="32">
        <v>91</v>
      </c>
      <c r="BI29" s="32">
        <v>74</v>
      </c>
      <c r="BJ29" s="32">
        <v>83.5</v>
      </c>
      <c r="BK29" s="32">
        <v>17</v>
      </c>
      <c r="BL29" s="32">
        <v>16</v>
      </c>
      <c r="BM29" s="32">
        <v>21.5</v>
      </c>
      <c r="BN29" s="32">
        <v>3</v>
      </c>
      <c r="BO29" s="32">
        <v>84</v>
      </c>
      <c r="BP29" s="32">
        <v>63</v>
      </c>
      <c r="BQ29" s="32">
        <v>73.5</v>
      </c>
      <c r="BR29" s="32">
        <v>21</v>
      </c>
      <c r="BS29" s="32">
        <v>21.5</v>
      </c>
      <c r="BT29" s="32">
        <v>20.5</v>
      </c>
      <c r="BU29" s="32">
        <v>4.5</v>
      </c>
      <c r="BV29" s="32">
        <v>88</v>
      </c>
      <c r="BW29" s="32">
        <v>63</v>
      </c>
      <c r="BX29" s="32">
        <v>74</v>
      </c>
      <c r="BY29" s="32">
        <v>25</v>
      </c>
      <c r="BZ29" s="32">
        <v>8</v>
      </c>
      <c r="CA29" s="32">
        <v>6.5</v>
      </c>
      <c r="CB29" s="32">
        <v>1.5</v>
      </c>
      <c r="CC29" s="31">
        <v>7.4</v>
      </c>
      <c r="CD29" s="31">
        <v>5.0999999999999996</v>
      </c>
      <c r="CE29" s="56">
        <v>15</v>
      </c>
      <c r="CF29" s="32">
        <v>20.5</v>
      </c>
      <c r="CG29" s="32"/>
      <c r="CH29" s="32"/>
      <c r="CI29" s="32">
        <v>131</v>
      </c>
      <c r="CJ29" s="56">
        <v>86</v>
      </c>
      <c r="CK29" s="32">
        <v>71.5</v>
      </c>
      <c r="CL29" s="32">
        <v>134.5</v>
      </c>
      <c r="CM29" s="35">
        <v>4.5119999999999996</v>
      </c>
      <c r="CN29" s="35">
        <v>3.548</v>
      </c>
      <c r="CO29" s="36">
        <v>69.417000000000002</v>
      </c>
    </row>
    <row r="30" spans="1:93" x14ac:dyDescent="0.25">
      <c r="A30" s="13" t="s">
        <v>286</v>
      </c>
      <c r="B30" s="13">
        <v>1</v>
      </c>
      <c r="C30" s="30">
        <v>33787</v>
      </c>
      <c r="D30" s="31">
        <v>12.61</v>
      </c>
      <c r="E30" s="31">
        <v>151.69999999999999</v>
      </c>
      <c r="F30" s="31">
        <v>47.7</v>
      </c>
      <c r="G30" s="31">
        <f t="shared" si="12"/>
        <v>20.727514014971614</v>
      </c>
      <c r="H30" s="32">
        <v>0</v>
      </c>
      <c r="I30" s="31">
        <v>76</v>
      </c>
      <c r="J30" s="32">
        <v>2</v>
      </c>
      <c r="K30" s="31">
        <v>84</v>
      </c>
      <c r="L30" s="33">
        <f t="shared" si="1"/>
        <v>0.90476190476190477</v>
      </c>
      <c r="M30" s="33">
        <f t="shared" si="2"/>
        <v>0.50098879367172056</v>
      </c>
      <c r="N30" s="32">
        <v>1</v>
      </c>
      <c r="O30" s="31">
        <v>21.2</v>
      </c>
      <c r="P30" s="32">
        <v>2</v>
      </c>
      <c r="Q30" s="32">
        <v>3</v>
      </c>
      <c r="R30" s="13">
        <v>107</v>
      </c>
      <c r="S30" s="13">
        <v>68</v>
      </c>
      <c r="T30" s="32">
        <f t="shared" si="3"/>
        <v>80.986999999999995</v>
      </c>
      <c r="U30" s="13">
        <f t="shared" si="4"/>
        <v>39</v>
      </c>
      <c r="V30" s="13">
        <v>0</v>
      </c>
      <c r="W30" s="13">
        <v>0</v>
      </c>
      <c r="X30" s="13">
        <v>103</v>
      </c>
      <c r="Y30" s="13">
        <v>72</v>
      </c>
      <c r="Z30" s="32">
        <f t="shared" si="13"/>
        <v>82.323000000000008</v>
      </c>
      <c r="AA30" s="13">
        <f t="shared" si="6"/>
        <v>31</v>
      </c>
      <c r="AB30" s="13">
        <v>97</v>
      </c>
      <c r="AC30" s="13">
        <v>78</v>
      </c>
      <c r="AD30" s="32">
        <f t="shared" si="7"/>
        <v>84.326999999999998</v>
      </c>
      <c r="AE30" s="13">
        <f t="shared" si="8"/>
        <v>19</v>
      </c>
      <c r="AI30" s="31"/>
      <c r="AJ30" s="13">
        <v>45.533000000000001</v>
      </c>
      <c r="AK30" s="33">
        <f t="shared" si="15"/>
        <v>7.5888333333333335</v>
      </c>
      <c r="AL30" s="13">
        <v>5.4</v>
      </c>
      <c r="AM30" s="13">
        <v>0</v>
      </c>
      <c r="AN30" s="34">
        <v>0</v>
      </c>
      <c r="AO30" s="33">
        <f t="shared" si="16"/>
        <v>1.8213200000000001</v>
      </c>
      <c r="AP30" s="13">
        <v>4.59</v>
      </c>
      <c r="AQ30" s="13">
        <v>0.43</v>
      </c>
      <c r="AR30" s="34">
        <v>0</v>
      </c>
      <c r="AS30" s="1">
        <v>1.67</v>
      </c>
      <c r="AT30" s="1">
        <v>0</v>
      </c>
      <c r="AU30" s="33">
        <v>2.7245454545454546</v>
      </c>
      <c r="AV30" s="13">
        <v>0.1</v>
      </c>
      <c r="AW30" s="31">
        <f>AV30*10</f>
        <v>1</v>
      </c>
      <c r="AX30" s="32">
        <v>1</v>
      </c>
      <c r="AY30" s="32">
        <v>140.57</v>
      </c>
      <c r="AZ30" s="31">
        <v>4.95</v>
      </c>
      <c r="BA30" s="32">
        <v>42.74</v>
      </c>
      <c r="BB30" s="31">
        <v>3.07</v>
      </c>
      <c r="BC30" s="32">
        <v>72.61</v>
      </c>
      <c r="BD30" s="32">
        <v>46.39</v>
      </c>
      <c r="BE30" s="32">
        <v>245.6</v>
      </c>
      <c r="BF30" s="32">
        <v>19.02</v>
      </c>
      <c r="BG30" s="32">
        <v>10.32</v>
      </c>
      <c r="BH30" s="32">
        <v>92.5</v>
      </c>
      <c r="BI30" s="32">
        <v>69</v>
      </c>
      <c r="BJ30" s="32">
        <v>81.5</v>
      </c>
      <c r="BK30" s="32">
        <v>23.5</v>
      </c>
      <c r="BL30" s="32">
        <v>8</v>
      </c>
      <c r="BM30" s="32">
        <v>15.5</v>
      </c>
      <c r="BN30" s="32">
        <v>1.5</v>
      </c>
      <c r="BO30" s="32">
        <v>92</v>
      </c>
      <c r="BP30" s="32">
        <v>73</v>
      </c>
      <c r="BQ30" s="32">
        <v>82.5</v>
      </c>
      <c r="BR30" s="32">
        <v>19</v>
      </c>
      <c r="BS30" s="32">
        <v>9.5</v>
      </c>
      <c r="BT30" s="32">
        <v>15</v>
      </c>
      <c r="BU30" s="32">
        <v>1.5</v>
      </c>
      <c r="BV30" s="32">
        <v>95.5</v>
      </c>
      <c r="BW30" s="32">
        <v>72.5</v>
      </c>
      <c r="BX30" s="32">
        <v>83</v>
      </c>
      <c r="BY30" s="32">
        <v>23</v>
      </c>
      <c r="BZ30" s="32">
        <v>10</v>
      </c>
      <c r="CA30" s="32">
        <v>15</v>
      </c>
      <c r="CB30" s="32">
        <v>2</v>
      </c>
      <c r="CC30" s="31">
        <v>6.3</v>
      </c>
      <c r="CD30" s="31">
        <v>4.0999999999999996</v>
      </c>
      <c r="CE30" s="56">
        <v>21</v>
      </c>
      <c r="CF30" s="32">
        <v>18</v>
      </c>
      <c r="CG30" s="32"/>
      <c r="CH30" s="32"/>
      <c r="CI30" s="32">
        <v>117.5</v>
      </c>
      <c r="CJ30" s="56">
        <v>91</v>
      </c>
      <c r="CK30" s="32">
        <v>84.5</v>
      </c>
      <c r="CL30" s="32">
        <v>129.5</v>
      </c>
      <c r="CM30" s="35">
        <v>5.3019999999999996</v>
      </c>
      <c r="CN30" s="35">
        <v>3.73</v>
      </c>
      <c r="CO30" s="36">
        <v>57.01</v>
      </c>
    </row>
    <row r="31" spans="1:93" x14ac:dyDescent="0.25">
      <c r="A31" s="13" t="s">
        <v>287</v>
      </c>
      <c r="B31" s="13">
        <v>1</v>
      </c>
      <c r="C31" s="30">
        <v>33740</v>
      </c>
      <c r="D31" s="31">
        <v>12.74</v>
      </c>
      <c r="E31" s="31">
        <v>151.9</v>
      </c>
      <c r="F31" s="31">
        <v>42.2</v>
      </c>
      <c r="G31" s="31">
        <f t="shared" si="12"/>
        <v>18.28929239941214</v>
      </c>
      <c r="H31" s="32">
        <v>0</v>
      </c>
      <c r="I31" s="31">
        <v>63</v>
      </c>
      <c r="J31" s="32">
        <v>1</v>
      </c>
      <c r="K31" s="31">
        <v>82.5</v>
      </c>
      <c r="L31" s="33">
        <f t="shared" si="1"/>
        <v>0.76363636363636367</v>
      </c>
      <c r="M31" s="33">
        <f t="shared" si="2"/>
        <v>0.41474654377880182</v>
      </c>
      <c r="N31" s="32">
        <v>0</v>
      </c>
      <c r="O31" s="31">
        <v>15</v>
      </c>
      <c r="P31" s="32">
        <v>4</v>
      </c>
      <c r="Q31" s="32">
        <v>1</v>
      </c>
      <c r="R31" s="13">
        <v>110</v>
      </c>
      <c r="S31" s="13">
        <v>75</v>
      </c>
      <c r="T31" s="32">
        <f t="shared" si="3"/>
        <v>86.655000000000001</v>
      </c>
      <c r="U31" s="13">
        <f t="shared" si="4"/>
        <v>35</v>
      </c>
      <c r="V31" s="13">
        <v>0</v>
      </c>
      <c r="W31" s="13">
        <v>2</v>
      </c>
      <c r="X31" s="13">
        <v>100</v>
      </c>
      <c r="Y31" s="13">
        <v>69</v>
      </c>
      <c r="Z31" s="32">
        <f t="shared" si="13"/>
        <v>79.323000000000008</v>
      </c>
      <c r="AA31" s="13">
        <f t="shared" si="6"/>
        <v>31</v>
      </c>
      <c r="AB31" s="13">
        <v>102</v>
      </c>
      <c r="AC31" s="13">
        <v>81</v>
      </c>
      <c r="AD31" s="32">
        <f t="shared" si="7"/>
        <v>87.992999999999995</v>
      </c>
      <c r="AE31" s="13">
        <f t="shared" si="8"/>
        <v>21</v>
      </c>
      <c r="AF31" s="13">
        <v>6.6</v>
      </c>
      <c r="AG31" s="13">
        <v>47</v>
      </c>
      <c r="AH31" s="13">
        <v>35</v>
      </c>
      <c r="AI31" s="31">
        <f t="shared" si="14"/>
        <v>50.932600000000001</v>
      </c>
      <c r="AJ31" s="13">
        <v>51.561999999999998</v>
      </c>
      <c r="AK31" s="33">
        <f t="shared" si="15"/>
        <v>8.5936666666666657</v>
      </c>
      <c r="AL31" s="13">
        <v>5.2</v>
      </c>
      <c r="AM31" s="13">
        <v>0</v>
      </c>
      <c r="AN31" s="34">
        <v>0</v>
      </c>
      <c r="AO31" s="33">
        <f t="shared" si="16"/>
        <v>1.9860918518518518</v>
      </c>
      <c r="AP31" s="13">
        <v>4.72</v>
      </c>
      <c r="AQ31" s="13">
        <v>1.17</v>
      </c>
      <c r="AR31" s="34">
        <v>1</v>
      </c>
      <c r="AS31" s="1">
        <v>1.67</v>
      </c>
      <c r="AT31" s="1">
        <v>0</v>
      </c>
      <c r="AU31" s="33">
        <v>2.5181818181818181</v>
      </c>
      <c r="AV31" s="13">
        <v>0.1</v>
      </c>
      <c r="AW31" s="31">
        <f>AV31*10</f>
        <v>1</v>
      </c>
      <c r="AX31" s="32">
        <v>1</v>
      </c>
      <c r="AY31" s="32">
        <v>140.11000000000001</v>
      </c>
      <c r="AZ31" s="31">
        <v>4.42</v>
      </c>
      <c r="BA31" s="32">
        <v>50.33</v>
      </c>
      <c r="BB31" s="31">
        <v>3.93</v>
      </c>
      <c r="BC31" s="32">
        <v>85.49</v>
      </c>
      <c r="BD31" s="32">
        <v>49.86</v>
      </c>
      <c r="BE31" s="32">
        <v>295.39</v>
      </c>
      <c r="BF31" s="32">
        <v>19.059999999999999</v>
      </c>
      <c r="BG31" s="32">
        <v>12.14</v>
      </c>
      <c r="BH31" s="32">
        <v>96.5</v>
      </c>
      <c r="BI31" s="32">
        <v>76</v>
      </c>
      <c r="BJ31" s="32">
        <v>86</v>
      </c>
      <c r="BK31" s="32">
        <v>20.5</v>
      </c>
      <c r="BL31" s="32">
        <v>7.5</v>
      </c>
      <c r="BM31" s="32">
        <v>11</v>
      </c>
      <c r="BN31" s="32">
        <v>1.5</v>
      </c>
      <c r="BO31" s="32">
        <v>86.5</v>
      </c>
      <c r="BP31" s="32">
        <v>69.5</v>
      </c>
      <c r="BQ31" s="32">
        <v>78</v>
      </c>
      <c r="BR31" s="32">
        <v>17</v>
      </c>
      <c r="BS31" s="32">
        <v>-2.5</v>
      </c>
      <c r="BT31" s="32">
        <v>-1</v>
      </c>
      <c r="BU31" s="32">
        <v>-0.5</v>
      </c>
      <c r="BV31" s="32">
        <v>91.5</v>
      </c>
      <c r="BW31" s="32">
        <v>69.5</v>
      </c>
      <c r="BX31" s="32">
        <v>79</v>
      </c>
      <c r="BY31" s="32">
        <v>22</v>
      </c>
      <c r="BZ31" s="32">
        <v>2.5</v>
      </c>
      <c r="CA31" s="32">
        <v>4.5</v>
      </c>
      <c r="CB31" s="32">
        <v>0.5</v>
      </c>
      <c r="CC31" s="31">
        <v>6.5</v>
      </c>
      <c r="CD31" s="31">
        <v>5.4</v>
      </c>
      <c r="CE31" s="56">
        <v>19</v>
      </c>
      <c r="CF31" s="32">
        <v>18</v>
      </c>
      <c r="CG31" s="32"/>
      <c r="CH31" s="32"/>
      <c r="CI31" s="32">
        <v>124</v>
      </c>
      <c r="CJ31" s="56">
        <v>81.5</v>
      </c>
      <c r="CK31" s="32">
        <v>79.5</v>
      </c>
      <c r="CL31" s="32">
        <v>134.5</v>
      </c>
      <c r="CM31" s="35">
        <v>6.8959999999999999</v>
      </c>
      <c r="CN31" s="35">
        <v>5.1340000000000003</v>
      </c>
      <c r="CO31" s="36">
        <v>64.444999999999993</v>
      </c>
    </row>
    <row r="32" spans="1:93" x14ac:dyDescent="0.25">
      <c r="A32" s="13" t="s">
        <v>288</v>
      </c>
      <c r="B32" s="13">
        <v>1</v>
      </c>
      <c r="C32" s="30">
        <v>33619</v>
      </c>
      <c r="D32" s="31">
        <v>13.07</v>
      </c>
      <c r="E32" s="31">
        <v>156.5</v>
      </c>
      <c r="F32" s="31">
        <v>47.5</v>
      </c>
      <c r="G32" s="31">
        <f t="shared" si="12"/>
        <v>19.393889903949209</v>
      </c>
      <c r="H32" s="32">
        <v>0</v>
      </c>
      <c r="I32" s="31">
        <v>66.5</v>
      </c>
      <c r="J32" s="32">
        <v>1</v>
      </c>
      <c r="K32" s="31">
        <v>86</v>
      </c>
      <c r="L32" s="33">
        <f t="shared" si="1"/>
        <v>0.77325581395348841</v>
      </c>
      <c r="M32" s="33">
        <f t="shared" si="2"/>
        <v>0.42492012779552718</v>
      </c>
      <c r="N32" s="32">
        <v>0</v>
      </c>
      <c r="O32" s="31">
        <v>13.8</v>
      </c>
      <c r="P32" s="32">
        <v>3</v>
      </c>
      <c r="Q32" s="32">
        <v>4</v>
      </c>
      <c r="R32" s="13">
        <v>117</v>
      </c>
      <c r="S32" s="13">
        <v>75</v>
      </c>
      <c r="T32" s="32">
        <f t="shared" si="3"/>
        <v>88.986000000000004</v>
      </c>
      <c r="U32" s="13">
        <f t="shared" si="4"/>
        <v>42</v>
      </c>
      <c r="V32" s="13">
        <v>0</v>
      </c>
      <c r="W32" s="13">
        <v>2</v>
      </c>
      <c r="X32" s="13">
        <v>117</v>
      </c>
      <c r="Y32" s="13">
        <v>68</v>
      </c>
      <c r="Z32" s="32">
        <f t="shared" si="13"/>
        <v>84.317000000000007</v>
      </c>
      <c r="AA32" s="13">
        <f t="shared" si="6"/>
        <v>49</v>
      </c>
      <c r="AB32" s="13">
        <v>117</v>
      </c>
      <c r="AC32" s="13">
        <v>70</v>
      </c>
      <c r="AD32" s="32">
        <f t="shared" si="7"/>
        <v>85.650999999999996</v>
      </c>
      <c r="AE32" s="13">
        <f t="shared" si="8"/>
        <v>47</v>
      </c>
      <c r="AF32" s="13">
        <v>8.3000000000000007</v>
      </c>
      <c r="AG32" s="13">
        <v>64</v>
      </c>
      <c r="AH32" s="13">
        <v>41.1</v>
      </c>
      <c r="AI32" s="31">
        <f t="shared" si="14"/>
        <v>52.302500000000002</v>
      </c>
      <c r="AJ32" s="13">
        <v>146.90600000000001</v>
      </c>
      <c r="AK32" s="33">
        <f t="shared" si="15"/>
        <v>24.484333333333336</v>
      </c>
      <c r="AL32" s="13">
        <v>3.2</v>
      </c>
      <c r="AM32" s="13">
        <v>0</v>
      </c>
      <c r="AN32" s="34">
        <v>0</v>
      </c>
      <c r="AO32" s="33">
        <f t="shared" si="16"/>
        <v>3.482216296296297</v>
      </c>
      <c r="AP32" s="13">
        <v>3.79</v>
      </c>
      <c r="AQ32" s="13">
        <v>1.19</v>
      </c>
      <c r="AR32" s="34">
        <v>1</v>
      </c>
      <c r="AS32" s="1">
        <v>1.78</v>
      </c>
      <c r="AT32" s="1">
        <v>0</v>
      </c>
      <c r="AU32" s="33">
        <v>1.4690909090909088</v>
      </c>
      <c r="AV32" s="13" t="s">
        <v>62</v>
      </c>
      <c r="AW32" s="13" t="s">
        <v>62</v>
      </c>
      <c r="AX32" s="32">
        <v>0</v>
      </c>
      <c r="AY32" s="32">
        <v>140.69999999999999</v>
      </c>
      <c r="AZ32" s="31">
        <v>5.31</v>
      </c>
      <c r="BA32" s="32">
        <v>63.17</v>
      </c>
      <c r="BB32" s="31">
        <v>3.2</v>
      </c>
      <c r="BC32" s="32">
        <v>76.06</v>
      </c>
      <c r="BD32" s="32">
        <v>43.84</v>
      </c>
      <c r="BE32" s="32">
        <v>161.57</v>
      </c>
      <c r="BF32" s="32">
        <v>30.24</v>
      </c>
      <c r="BG32" s="32">
        <v>8.07</v>
      </c>
      <c r="BH32" s="32">
        <v>99</v>
      </c>
      <c r="BI32" s="32">
        <v>75.5</v>
      </c>
      <c r="BJ32" s="32">
        <v>86</v>
      </c>
      <c r="BK32" s="32">
        <v>23.5</v>
      </c>
      <c r="BL32" s="32">
        <v>-21.5</v>
      </c>
      <c r="BM32" s="32">
        <v>-14.5</v>
      </c>
      <c r="BN32" s="32">
        <v>-5</v>
      </c>
      <c r="BO32" s="32">
        <v>96</v>
      </c>
      <c r="BP32" s="32">
        <v>69</v>
      </c>
      <c r="BQ32" s="32">
        <v>80</v>
      </c>
      <c r="BR32" s="32">
        <v>27</v>
      </c>
      <c r="BS32" s="32">
        <v>-15.5</v>
      </c>
      <c r="BT32" s="32">
        <v>-11</v>
      </c>
      <c r="BU32" s="32">
        <v>-4</v>
      </c>
      <c r="BV32" s="32">
        <v>102</v>
      </c>
      <c r="BW32" s="32">
        <v>68.5</v>
      </c>
      <c r="BX32" s="32">
        <v>81</v>
      </c>
      <c r="BY32" s="32">
        <v>33.5</v>
      </c>
      <c r="BZ32" s="32">
        <v>-20</v>
      </c>
      <c r="CA32" s="32">
        <v>-16</v>
      </c>
      <c r="CB32" s="32">
        <v>-5.5</v>
      </c>
      <c r="CC32" s="31">
        <v>6.4</v>
      </c>
      <c r="CD32" s="31">
        <v>4.0999999999999996</v>
      </c>
      <c r="CE32" s="56">
        <v>23</v>
      </c>
      <c r="CF32" s="32">
        <v>27</v>
      </c>
      <c r="CG32" s="32"/>
      <c r="CH32" s="32"/>
      <c r="CI32" s="32">
        <v>136</v>
      </c>
      <c r="CJ32" s="56">
        <v>89</v>
      </c>
      <c r="CK32" s="32">
        <v>83</v>
      </c>
      <c r="CL32" s="32">
        <v>116</v>
      </c>
      <c r="CM32" s="35">
        <v>6.6950000000000003</v>
      </c>
      <c r="CN32" s="35">
        <v>4.5999999999999996</v>
      </c>
      <c r="CO32" s="36">
        <v>69.016000000000005</v>
      </c>
    </row>
    <row r="33" spans="1:96" x14ac:dyDescent="0.25">
      <c r="A33" s="13" t="s">
        <v>289</v>
      </c>
      <c r="B33" s="13">
        <v>1</v>
      </c>
      <c r="C33" s="30">
        <v>33694</v>
      </c>
      <c r="D33" s="31">
        <v>12.86</v>
      </c>
      <c r="E33" s="31">
        <v>159.5</v>
      </c>
      <c r="F33" s="31">
        <v>44.5</v>
      </c>
      <c r="G33" s="31">
        <f t="shared" si="12"/>
        <v>17.491966470455282</v>
      </c>
      <c r="H33" s="32">
        <v>0</v>
      </c>
      <c r="I33" s="31">
        <v>59</v>
      </c>
      <c r="J33" s="32">
        <v>0</v>
      </c>
      <c r="K33" s="31">
        <v>83</v>
      </c>
      <c r="L33" s="33">
        <f t="shared" si="1"/>
        <v>0.71084337349397586</v>
      </c>
      <c r="M33" s="33">
        <f t="shared" si="2"/>
        <v>0.36990595611285265</v>
      </c>
      <c r="N33" s="32">
        <v>0</v>
      </c>
      <c r="O33" s="31">
        <v>9.6999999999999993</v>
      </c>
      <c r="P33" s="32">
        <v>3</v>
      </c>
      <c r="Q33" s="32">
        <v>4</v>
      </c>
      <c r="R33" s="13">
        <v>107</v>
      </c>
      <c r="S33" s="13">
        <v>57</v>
      </c>
      <c r="T33" s="32">
        <f t="shared" si="3"/>
        <v>73.650000000000006</v>
      </c>
      <c r="U33" s="13">
        <f t="shared" si="4"/>
        <v>50</v>
      </c>
      <c r="V33" s="13">
        <v>0</v>
      </c>
      <c r="W33" s="13">
        <v>0</v>
      </c>
      <c r="X33" s="13">
        <v>113</v>
      </c>
      <c r="Y33" s="13">
        <v>59</v>
      </c>
      <c r="Z33" s="32">
        <f t="shared" si="13"/>
        <v>76.981999999999999</v>
      </c>
      <c r="AA33" s="13">
        <f t="shared" si="6"/>
        <v>54</v>
      </c>
      <c r="AB33" s="13">
        <v>109</v>
      </c>
      <c r="AC33" s="13">
        <v>72</v>
      </c>
      <c r="AD33" s="32">
        <f t="shared" si="7"/>
        <v>84.320999999999998</v>
      </c>
      <c r="AE33" s="13">
        <f t="shared" si="8"/>
        <v>37</v>
      </c>
      <c r="AI33" s="31"/>
      <c r="AJ33" s="13">
        <v>64.275999999999996</v>
      </c>
      <c r="AK33" s="33">
        <f t="shared" si="15"/>
        <v>10.712666666666665</v>
      </c>
      <c r="AL33" s="13">
        <v>5</v>
      </c>
      <c r="AM33" s="13">
        <v>0</v>
      </c>
      <c r="AN33" s="34">
        <v>0</v>
      </c>
      <c r="AO33" s="33">
        <f t="shared" si="16"/>
        <v>2.3805925925925924</v>
      </c>
      <c r="AP33" s="13">
        <v>3.21</v>
      </c>
      <c r="AQ33" s="13">
        <v>0.63</v>
      </c>
      <c r="AR33" s="34">
        <v>0</v>
      </c>
      <c r="AS33" s="1">
        <v>1.51</v>
      </c>
      <c r="AT33" s="1">
        <v>0</v>
      </c>
      <c r="AU33" s="33">
        <v>1.4136363636363636</v>
      </c>
      <c r="AV33" s="13">
        <v>0.1</v>
      </c>
      <c r="AW33" s="31">
        <f>AV33*10</f>
        <v>1</v>
      </c>
      <c r="AX33" s="32"/>
      <c r="AY33" s="32">
        <v>141.27000000000001</v>
      </c>
      <c r="AZ33" s="31">
        <v>4.08</v>
      </c>
      <c r="BA33" s="32">
        <v>57.39</v>
      </c>
      <c r="BB33" s="31">
        <v>3.96</v>
      </c>
      <c r="BC33" s="32">
        <v>76.45</v>
      </c>
      <c r="BD33" s="32">
        <v>46.69</v>
      </c>
      <c r="BE33" s="32">
        <v>146.29</v>
      </c>
      <c r="BF33" s="32">
        <v>29.24</v>
      </c>
      <c r="BG33" s="32">
        <v>8.41</v>
      </c>
      <c r="BH33" s="32">
        <v>85.5</v>
      </c>
      <c r="BI33" s="32">
        <v>58</v>
      </c>
      <c r="BJ33" s="32">
        <v>73</v>
      </c>
      <c r="BK33" s="32">
        <v>27.5</v>
      </c>
      <c r="BL33" s="32">
        <v>-3.5</v>
      </c>
      <c r="BM33" s="32">
        <v>1.5</v>
      </c>
      <c r="BN33" s="32">
        <v>-1</v>
      </c>
      <c r="BO33" s="32">
        <v>90.5</v>
      </c>
      <c r="BP33" s="32">
        <v>61</v>
      </c>
      <c r="BQ33" s="32">
        <v>75.5</v>
      </c>
      <c r="BR33" s="32">
        <v>29.5</v>
      </c>
      <c r="BS33" s="32">
        <v>-4</v>
      </c>
      <c r="BT33" s="32">
        <v>-2</v>
      </c>
      <c r="BU33" s="32">
        <v>-1</v>
      </c>
      <c r="BV33" s="32">
        <v>98.5</v>
      </c>
      <c r="BW33" s="32">
        <v>60.5</v>
      </c>
      <c r="BX33" s="32">
        <v>76</v>
      </c>
      <c r="BY33" s="32">
        <v>38</v>
      </c>
      <c r="BZ33" s="32">
        <v>-9.5</v>
      </c>
      <c r="CA33" s="32">
        <v>-5.5</v>
      </c>
      <c r="CB33" s="32">
        <v>-2.5</v>
      </c>
      <c r="CC33" s="31">
        <v>6.3</v>
      </c>
      <c r="CD33" s="31">
        <v>4.9000000000000004</v>
      </c>
      <c r="CE33" s="56">
        <v>27.5</v>
      </c>
      <c r="CF33" s="32">
        <v>30.5</v>
      </c>
      <c r="CG33" s="32"/>
      <c r="CH33" s="32"/>
      <c r="CI33" s="32">
        <v>121.5</v>
      </c>
      <c r="CJ33" s="56">
        <v>85.5</v>
      </c>
      <c r="CK33" s="32">
        <v>82.5</v>
      </c>
      <c r="CL33" s="32">
        <v>136</v>
      </c>
      <c r="CM33" s="35">
        <v>8.7430000000000003</v>
      </c>
      <c r="CN33" s="35">
        <v>6.0910000000000002</v>
      </c>
      <c r="CO33" s="36">
        <v>79.48</v>
      </c>
    </row>
    <row r="34" spans="1:96" x14ac:dyDescent="0.25">
      <c r="A34" s="13" t="s">
        <v>290</v>
      </c>
      <c r="B34" s="13">
        <v>1</v>
      </c>
      <c r="C34" s="30">
        <v>33720</v>
      </c>
      <c r="D34" s="31">
        <v>12.79</v>
      </c>
      <c r="E34" s="31">
        <v>153.5</v>
      </c>
      <c r="F34" s="31">
        <v>38</v>
      </c>
      <c r="G34" s="31">
        <f t="shared" si="12"/>
        <v>16.12749206888137</v>
      </c>
      <c r="H34" s="32">
        <v>0</v>
      </c>
      <c r="I34" s="31">
        <v>60</v>
      </c>
      <c r="J34" s="32">
        <v>0</v>
      </c>
      <c r="K34" s="31">
        <v>76.5</v>
      </c>
      <c r="L34" s="33">
        <f t="shared" si="1"/>
        <v>0.78431372549019607</v>
      </c>
      <c r="M34" s="33">
        <f t="shared" si="2"/>
        <v>0.39087947882736157</v>
      </c>
      <c r="N34" s="32">
        <v>0</v>
      </c>
      <c r="O34" s="31">
        <v>9.1</v>
      </c>
      <c r="P34" s="32">
        <v>2</v>
      </c>
      <c r="Q34" s="32">
        <v>2</v>
      </c>
      <c r="R34" s="13">
        <v>109</v>
      </c>
      <c r="S34" s="13">
        <v>56</v>
      </c>
      <c r="T34" s="32">
        <f t="shared" si="3"/>
        <v>73.649000000000001</v>
      </c>
      <c r="U34" s="13">
        <f t="shared" si="4"/>
        <v>53</v>
      </c>
      <c r="V34" s="13">
        <v>0</v>
      </c>
      <c r="W34" s="13">
        <v>0</v>
      </c>
      <c r="X34" s="13">
        <v>106</v>
      </c>
      <c r="Y34" s="13">
        <v>54</v>
      </c>
      <c r="Z34" s="32">
        <f t="shared" si="13"/>
        <v>71.316000000000003</v>
      </c>
      <c r="AA34" s="13">
        <f t="shared" si="6"/>
        <v>52</v>
      </c>
      <c r="AB34" s="13">
        <v>104</v>
      </c>
      <c r="AC34" s="13">
        <v>63</v>
      </c>
      <c r="AD34" s="32">
        <f t="shared" si="7"/>
        <v>76.653000000000006</v>
      </c>
      <c r="AE34" s="13">
        <f t="shared" si="8"/>
        <v>41</v>
      </c>
      <c r="AF34" s="13">
        <v>9.9</v>
      </c>
      <c r="AG34" s="13">
        <v>81</v>
      </c>
      <c r="AH34" s="13">
        <v>46.8</v>
      </c>
      <c r="AI34" s="31">
        <f t="shared" si="14"/>
        <v>56.587999999999994</v>
      </c>
      <c r="AJ34" s="13">
        <v>53.06</v>
      </c>
      <c r="AK34" s="33">
        <f t="shared" si="15"/>
        <v>8.8433333333333337</v>
      </c>
      <c r="AL34" s="13">
        <v>4.8</v>
      </c>
      <c r="AM34" s="13">
        <v>0</v>
      </c>
      <c r="AN34" s="34">
        <v>0</v>
      </c>
      <c r="AO34" s="33">
        <f t="shared" si="16"/>
        <v>1.8865777777777777</v>
      </c>
      <c r="AP34" s="13">
        <v>4.18</v>
      </c>
      <c r="AQ34" s="13">
        <v>0.91</v>
      </c>
      <c r="AR34" s="34">
        <v>0</v>
      </c>
      <c r="AS34" s="1">
        <v>2.36</v>
      </c>
      <c r="AT34" s="1">
        <v>0</v>
      </c>
      <c r="AU34" s="33">
        <v>1.4063636363636363</v>
      </c>
      <c r="AV34" s="13" t="s">
        <v>62</v>
      </c>
      <c r="AW34" s="13" t="s">
        <v>62</v>
      </c>
      <c r="AX34" s="32">
        <v>0</v>
      </c>
      <c r="AY34" s="32">
        <v>140.97999999999999</v>
      </c>
      <c r="AZ34" s="31">
        <v>5.69</v>
      </c>
      <c r="BA34" s="32">
        <v>52.23</v>
      </c>
      <c r="BB34" s="31">
        <v>3.64</v>
      </c>
      <c r="BC34" s="32">
        <v>79.12</v>
      </c>
      <c r="BD34" s="32">
        <v>47.01</v>
      </c>
      <c r="BE34" s="32">
        <v>332.7</v>
      </c>
      <c r="BF34" s="32">
        <v>25.41</v>
      </c>
      <c r="BG34" s="32">
        <v>6.9</v>
      </c>
      <c r="BH34" s="32">
        <v>86.5</v>
      </c>
      <c r="BI34" s="32">
        <v>57</v>
      </c>
      <c r="BJ34" s="32">
        <v>70</v>
      </c>
      <c r="BK34" s="32">
        <v>29.5</v>
      </c>
      <c r="BL34" s="32">
        <v>-7.5</v>
      </c>
      <c r="BM34" s="32">
        <v>-7.5</v>
      </c>
      <c r="BN34" s="32">
        <v>-2.5</v>
      </c>
      <c r="BO34" s="32">
        <v>84.5</v>
      </c>
      <c r="BP34" s="32">
        <v>55</v>
      </c>
      <c r="BQ34" s="32">
        <v>69</v>
      </c>
      <c r="BR34" s="32">
        <v>29.5</v>
      </c>
      <c r="BS34" s="32">
        <v>0</v>
      </c>
      <c r="BT34" s="32">
        <v>-4.5</v>
      </c>
      <c r="BU34" s="32">
        <v>0</v>
      </c>
      <c r="BV34" s="32">
        <v>91</v>
      </c>
      <c r="BW34" s="32">
        <v>55</v>
      </c>
      <c r="BX34" s="32">
        <v>69</v>
      </c>
      <c r="BY34" s="32">
        <v>36</v>
      </c>
      <c r="BZ34" s="32">
        <v>-5</v>
      </c>
      <c r="CA34" s="32">
        <v>-11</v>
      </c>
      <c r="CB34" s="32">
        <v>-2</v>
      </c>
      <c r="CC34" s="31">
        <v>7.8</v>
      </c>
      <c r="CD34" s="31">
        <v>5.0999999999999996</v>
      </c>
      <c r="CE34" s="56">
        <v>29.5</v>
      </c>
      <c r="CF34" s="32">
        <v>30</v>
      </c>
      <c r="CG34" s="32"/>
      <c r="CH34" s="32"/>
      <c r="CI34" s="32">
        <v>142</v>
      </c>
      <c r="CJ34" s="56">
        <v>74.5</v>
      </c>
      <c r="CK34" s="32">
        <v>63</v>
      </c>
      <c r="CL34" s="32">
        <v>135.5</v>
      </c>
      <c r="CM34" s="35">
        <v>5.1459999999999999</v>
      </c>
      <c r="CN34" s="35">
        <v>3.96</v>
      </c>
      <c r="CO34" s="36">
        <v>62.755000000000003</v>
      </c>
    </row>
    <row r="35" spans="1:96" x14ac:dyDescent="0.25">
      <c r="A35" s="13" t="s">
        <v>291</v>
      </c>
      <c r="B35" s="13">
        <v>1</v>
      </c>
      <c r="C35" s="30">
        <v>33666</v>
      </c>
      <c r="D35" s="31">
        <v>12.94</v>
      </c>
      <c r="E35" s="31">
        <v>158.4</v>
      </c>
      <c r="F35" s="31">
        <v>53.5</v>
      </c>
      <c r="G35" s="31">
        <f t="shared" si="12"/>
        <v>21.322760432608916</v>
      </c>
      <c r="H35" s="32">
        <v>0</v>
      </c>
      <c r="I35" s="31">
        <v>72.400000000000006</v>
      </c>
      <c r="J35" s="32">
        <v>2</v>
      </c>
      <c r="K35" s="31">
        <v>88</v>
      </c>
      <c r="L35" s="33">
        <f t="shared" si="1"/>
        <v>0.82272727272727275</v>
      </c>
      <c r="M35" s="33">
        <f t="shared" si="2"/>
        <v>0.45707070707070707</v>
      </c>
      <c r="N35" s="32">
        <v>0</v>
      </c>
      <c r="O35" s="31">
        <v>11</v>
      </c>
      <c r="P35" s="32">
        <v>2</v>
      </c>
      <c r="Q35" s="32">
        <v>3</v>
      </c>
      <c r="R35" s="13">
        <v>107</v>
      </c>
      <c r="S35" s="13">
        <v>65</v>
      </c>
      <c r="T35" s="32">
        <f t="shared" si="3"/>
        <v>78.986000000000004</v>
      </c>
      <c r="U35" s="13">
        <f t="shared" si="4"/>
        <v>42</v>
      </c>
      <c r="V35" s="13">
        <v>0</v>
      </c>
      <c r="W35" s="13">
        <v>0</v>
      </c>
      <c r="X35" s="13">
        <v>103</v>
      </c>
      <c r="Y35" s="13">
        <v>67</v>
      </c>
      <c r="Z35" s="32">
        <f t="shared" si="13"/>
        <v>78.988</v>
      </c>
      <c r="AA35" s="13">
        <f t="shared" si="6"/>
        <v>36</v>
      </c>
      <c r="AB35" s="13">
        <v>103</v>
      </c>
      <c r="AC35" s="13">
        <v>82</v>
      </c>
      <c r="AD35" s="32">
        <f t="shared" si="7"/>
        <v>88.992999999999995</v>
      </c>
      <c r="AE35" s="13">
        <f t="shared" si="8"/>
        <v>21</v>
      </c>
      <c r="AF35" s="13">
        <v>9</v>
      </c>
      <c r="AG35" s="13">
        <v>72</v>
      </c>
      <c r="AH35" s="13">
        <v>43.3</v>
      </c>
      <c r="AI35" s="31">
        <f t="shared" si="14"/>
        <v>52.256500000000003</v>
      </c>
      <c r="AJ35" s="13">
        <v>47.369</v>
      </c>
      <c r="AK35" s="33">
        <f t="shared" si="15"/>
        <v>7.8948333333333336</v>
      </c>
      <c r="AL35" s="13">
        <v>4.2</v>
      </c>
      <c r="AM35" s="13">
        <v>0</v>
      </c>
      <c r="AN35" s="34">
        <v>0</v>
      </c>
      <c r="AO35" s="33">
        <f t="shared" si="16"/>
        <v>1.4737022222222225</v>
      </c>
      <c r="AP35" s="13">
        <v>2.66</v>
      </c>
      <c r="AQ35" s="13">
        <v>1.08</v>
      </c>
      <c r="AR35" s="34">
        <v>0</v>
      </c>
      <c r="AS35" s="1">
        <v>1.85</v>
      </c>
      <c r="AT35" s="1">
        <v>0</v>
      </c>
      <c r="AU35" s="33">
        <v>0.31909090909090915</v>
      </c>
      <c r="AV35" s="13" t="s">
        <v>62</v>
      </c>
      <c r="AW35" s="13" t="s">
        <v>62</v>
      </c>
      <c r="AX35" s="32">
        <v>0</v>
      </c>
      <c r="AY35" s="32">
        <v>139.19</v>
      </c>
      <c r="AZ35" s="31">
        <v>5.2</v>
      </c>
      <c r="BA35" s="32">
        <v>55.4</v>
      </c>
      <c r="BB35" s="31">
        <v>3.02</v>
      </c>
      <c r="BC35" s="32">
        <v>69.39</v>
      </c>
      <c r="BD35" s="32">
        <v>41.73</v>
      </c>
      <c r="BE35" s="32">
        <v>146.30000000000001</v>
      </c>
      <c r="BF35" s="32">
        <v>19.440000000000001</v>
      </c>
      <c r="BG35" s="32">
        <v>7.96</v>
      </c>
      <c r="BH35" s="32">
        <v>91</v>
      </c>
      <c r="BI35" s="32">
        <v>66</v>
      </c>
      <c r="BJ35" s="32">
        <v>79</v>
      </c>
      <c r="BK35" s="32">
        <v>25</v>
      </c>
      <c r="BL35" s="32">
        <v>8</v>
      </c>
      <c r="BM35" s="32">
        <v>3.5</v>
      </c>
      <c r="BN35" s="32">
        <v>2</v>
      </c>
      <c r="BO35" s="32">
        <v>88.5</v>
      </c>
      <c r="BP35" s="32">
        <v>67.5</v>
      </c>
      <c r="BQ35" s="32">
        <v>78</v>
      </c>
      <c r="BR35" s="32">
        <v>21</v>
      </c>
      <c r="BS35" s="32">
        <v>4</v>
      </c>
      <c r="BT35" s="32">
        <v>-4</v>
      </c>
      <c r="BU35" s="32">
        <v>1</v>
      </c>
      <c r="BV35" s="32">
        <v>94.5</v>
      </c>
      <c r="BW35" s="32">
        <v>67.5</v>
      </c>
      <c r="BX35" s="32">
        <v>76</v>
      </c>
      <c r="BY35" s="32">
        <v>27</v>
      </c>
      <c r="BZ35" s="32">
        <v>-15</v>
      </c>
      <c r="CA35" s="32">
        <v>-24</v>
      </c>
      <c r="CB35" s="32">
        <v>-3.5</v>
      </c>
      <c r="CC35" s="31">
        <v>7.8</v>
      </c>
      <c r="CD35" s="31">
        <v>4.5999999999999996</v>
      </c>
      <c r="CE35" s="56">
        <v>22.5</v>
      </c>
      <c r="CF35" s="32">
        <v>22.5</v>
      </c>
      <c r="CG35" s="32"/>
      <c r="CH35" s="32"/>
      <c r="CI35" s="32">
        <v>150.5</v>
      </c>
      <c r="CJ35" s="56">
        <v>64.5</v>
      </c>
      <c r="CK35" s="32">
        <v>58</v>
      </c>
      <c r="CL35" s="32">
        <v>182</v>
      </c>
      <c r="CM35" s="35">
        <v>4.2350000000000003</v>
      </c>
      <c r="CN35" s="35">
        <v>2.7559999999999998</v>
      </c>
      <c r="CO35" s="36">
        <v>55.726999999999997</v>
      </c>
    </row>
    <row r="36" spans="1:96" x14ac:dyDescent="0.25">
      <c r="A36" s="13" t="s">
        <v>292</v>
      </c>
      <c r="B36" s="13">
        <v>1</v>
      </c>
      <c r="C36" s="30">
        <v>34116</v>
      </c>
      <c r="D36" s="31">
        <v>11.69</v>
      </c>
      <c r="E36" s="31">
        <v>148.30000000000001</v>
      </c>
      <c r="F36" s="31">
        <v>38.5</v>
      </c>
      <c r="G36" s="31">
        <f t="shared" si="12"/>
        <v>17.505657510222619</v>
      </c>
      <c r="H36" s="32">
        <v>0</v>
      </c>
      <c r="I36" s="31">
        <v>64</v>
      </c>
      <c r="J36" s="32">
        <v>1</v>
      </c>
      <c r="K36" s="31">
        <v>77.5</v>
      </c>
      <c r="L36" s="33">
        <f t="shared" si="1"/>
        <v>0.82580645161290323</v>
      </c>
      <c r="M36" s="33">
        <f t="shared" si="2"/>
        <v>0.43155765340525959</v>
      </c>
      <c r="N36" s="32">
        <v>0</v>
      </c>
      <c r="O36" s="31">
        <v>10.8</v>
      </c>
      <c r="P36" s="32">
        <v>2</v>
      </c>
      <c r="Q36" s="32">
        <v>3</v>
      </c>
      <c r="R36" s="13">
        <v>114</v>
      </c>
      <c r="S36" s="13">
        <v>69</v>
      </c>
      <c r="T36" s="32">
        <f t="shared" si="3"/>
        <v>83.984999999999999</v>
      </c>
      <c r="U36" s="13">
        <f t="shared" si="4"/>
        <v>45</v>
      </c>
      <c r="V36" s="13">
        <v>0</v>
      </c>
      <c r="W36" s="13">
        <v>1</v>
      </c>
      <c r="X36" s="13">
        <v>110</v>
      </c>
      <c r="Y36" s="13">
        <v>62</v>
      </c>
      <c r="Z36" s="32">
        <f t="shared" si="13"/>
        <v>77.984000000000009</v>
      </c>
      <c r="AA36" s="13">
        <f t="shared" si="6"/>
        <v>48</v>
      </c>
      <c r="AB36" s="13">
        <v>105</v>
      </c>
      <c r="AC36" s="13">
        <v>61</v>
      </c>
      <c r="AD36" s="32">
        <f t="shared" si="7"/>
        <v>75.652000000000001</v>
      </c>
      <c r="AE36" s="13">
        <f t="shared" si="8"/>
        <v>44</v>
      </c>
      <c r="AF36" s="13">
        <v>5</v>
      </c>
      <c r="AG36" s="13">
        <v>32</v>
      </c>
      <c r="AH36" s="13">
        <v>29.5</v>
      </c>
      <c r="AI36" s="31">
        <f t="shared" si="14"/>
        <v>49.531500000000001</v>
      </c>
      <c r="AJ36" s="13">
        <v>49.750999999999998</v>
      </c>
      <c r="AK36" s="33">
        <f t="shared" si="15"/>
        <v>8.2918333333333329</v>
      </c>
      <c r="AL36" s="13">
        <v>5.3</v>
      </c>
      <c r="AM36" s="13">
        <v>0</v>
      </c>
      <c r="AN36" s="34">
        <v>0</v>
      </c>
      <c r="AO36" s="33">
        <f t="shared" si="16"/>
        <v>1.9531874074074072</v>
      </c>
      <c r="AP36" s="13">
        <v>3.55</v>
      </c>
      <c r="AQ36" s="13">
        <v>0.86</v>
      </c>
      <c r="AR36" s="34">
        <v>0</v>
      </c>
      <c r="AS36" s="1">
        <v>1.49</v>
      </c>
      <c r="AT36" s="1">
        <v>0</v>
      </c>
      <c r="AU36" s="33">
        <v>1.6690909090909087</v>
      </c>
      <c r="AV36" s="13" t="s">
        <v>62</v>
      </c>
      <c r="AW36" s="13" t="s">
        <v>62</v>
      </c>
      <c r="AX36" s="32">
        <v>0</v>
      </c>
      <c r="AY36" s="32">
        <v>140.37</v>
      </c>
      <c r="AZ36" s="31">
        <v>5.96</v>
      </c>
      <c r="BA36" s="32">
        <v>52.25</v>
      </c>
      <c r="BB36" s="31">
        <v>5.34</v>
      </c>
      <c r="BC36" s="32">
        <v>79.38</v>
      </c>
      <c r="BD36" s="32">
        <v>45.12</v>
      </c>
      <c r="BE36" s="32">
        <v>148.81</v>
      </c>
      <c r="BF36" s="32">
        <v>24.22</v>
      </c>
      <c r="BG36" s="32">
        <v>6.68</v>
      </c>
      <c r="BH36" s="32">
        <v>94.5</v>
      </c>
      <c r="BI36" s="32">
        <v>69.5</v>
      </c>
      <c r="BJ36" s="32">
        <v>81</v>
      </c>
      <c r="BK36" s="32">
        <v>25</v>
      </c>
      <c r="BL36" s="32">
        <v>-17.5</v>
      </c>
      <c r="BM36" s="32">
        <v>-10.5</v>
      </c>
      <c r="BN36" s="32">
        <v>-4.5</v>
      </c>
      <c r="BO36" s="32">
        <v>90</v>
      </c>
      <c r="BP36" s="32">
        <v>62.5</v>
      </c>
      <c r="BQ36" s="32">
        <v>75.5</v>
      </c>
      <c r="BR36" s="32">
        <v>27.5</v>
      </c>
      <c r="BS36" s="32">
        <v>3</v>
      </c>
      <c r="BT36" s="32">
        <v>3.5</v>
      </c>
      <c r="BU36" s="32">
        <v>0.5</v>
      </c>
      <c r="BV36" s="32">
        <v>97</v>
      </c>
      <c r="BW36" s="32">
        <v>62.5</v>
      </c>
      <c r="BX36" s="32">
        <v>76</v>
      </c>
      <c r="BY36" s="32">
        <v>34.5</v>
      </c>
      <c r="BZ36" s="32">
        <v>-5.5</v>
      </c>
      <c r="CA36" s="32">
        <v>-5</v>
      </c>
      <c r="CB36" s="32">
        <v>-1.5</v>
      </c>
      <c r="CC36" s="31">
        <v>7.5</v>
      </c>
      <c r="CD36" s="31">
        <v>4.7</v>
      </c>
      <c r="CE36" s="56">
        <v>25</v>
      </c>
      <c r="CF36" s="32">
        <v>28.5</v>
      </c>
      <c r="CG36" s="32"/>
      <c r="CH36" s="32"/>
      <c r="CI36" s="32">
        <v>137.5</v>
      </c>
      <c r="CJ36" s="56">
        <v>88.5</v>
      </c>
      <c r="CK36" s="32">
        <v>76.5</v>
      </c>
      <c r="CL36" s="32">
        <v>125</v>
      </c>
      <c r="CM36" s="35">
        <v>6.0570000000000004</v>
      </c>
      <c r="CN36" s="35">
        <v>4.7450000000000001</v>
      </c>
      <c r="CO36" s="36">
        <v>56.604999999999997</v>
      </c>
    </row>
    <row r="37" spans="1:96" x14ac:dyDescent="0.25">
      <c r="A37" s="13" t="s">
        <v>293</v>
      </c>
      <c r="B37" s="13">
        <v>1</v>
      </c>
      <c r="C37" s="30">
        <v>33261</v>
      </c>
      <c r="D37" s="31">
        <v>14.05</v>
      </c>
      <c r="E37" s="31">
        <v>158.19999999999999</v>
      </c>
      <c r="F37" s="31">
        <v>51.3</v>
      </c>
      <c r="G37" s="31">
        <f t="shared" si="12"/>
        <v>20.497665743405985</v>
      </c>
      <c r="H37" s="32">
        <v>0</v>
      </c>
      <c r="I37" s="31">
        <v>69.5</v>
      </c>
      <c r="J37" s="32">
        <v>1</v>
      </c>
      <c r="K37" s="31">
        <v>91.4</v>
      </c>
      <c r="L37" s="33">
        <f t="shared" si="1"/>
        <v>0.76039387308533912</v>
      </c>
      <c r="M37" s="33">
        <f t="shared" si="2"/>
        <v>0.43931731984829331</v>
      </c>
      <c r="N37" s="32">
        <v>0</v>
      </c>
      <c r="O37" s="31">
        <v>18.3</v>
      </c>
      <c r="P37" s="32">
        <v>5</v>
      </c>
      <c r="Q37" s="32">
        <v>4</v>
      </c>
      <c r="R37" s="13">
        <v>105</v>
      </c>
      <c r="S37" s="13">
        <v>75</v>
      </c>
      <c r="T37" s="32">
        <f t="shared" si="3"/>
        <v>84.99</v>
      </c>
      <c r="U37" s="13">
        <f t="shared" si="4"/>
        <v>30</v>
      </c>
      <c r="V37" s="13">
        <v>0</v>
      </c>
      <c r="W37" s="13">
        <v>2</v>
      </c>
      <c r="X37" s="13">
        <v>103</v>
      </c>
      <c r="Y37" s="13">
        <v>71</v>
      </c>
      <c r="Z37" s="32">
        <f t="shared" si="13"/>
        <v>81.656000000000006</v>
      </c>
      <c r="AA37" s="13">
        <f t="shared" si="6"/>
        <v>32</v>
      </c>
      <c r="AB37" s="13">
        <v>110</v>
      </c>
      <c r="AC37" s="13">
        <v>85</v>
      </c>
      <c r="AD37" s="32">
        <f t="shared" si="7"/>
        <v>93.325000000000003</v>
      </c>
      <c r="AE37" s="13">
        <f t="shared" si="8"/>
        <v>25</v>
      </c>
      <c r="AF37" s="13">
        <v>4.0999999999999996</v>
      </c>
      <c r="AG37" s="13">
        <v>24</v>
      </c>
      <c r="AH37" s="13">
        <v>26.8</v>
      </c>
      <c r="AI37" s="31">
        <f t="shared" si="14"/>
        <v>45.873900000000006</v>
      </c>
      <c r="AJ37" s="13">
        <v>64.364000000000004</v>
      </c>
      <c r="AK37" s="33">
        <f t="shared" si="15"/>
        <v>10.727333333333334</v>
      </c>
      <c r="AL37" s="13">
        <v>5.4</v>
      </c>
      <c r="AM37" s="13">
        <v>0</v>
      </c>
      <c r="AN37" s="34">
        <v>0</v>
      </c>
      <c r="AO37" s="33">
        <f t="shared" si="16"/>
        <v>2.5745600000000004</v>
      </c>
      <c r="AP37" s="13">
        <v>4.58</v>
      </c>
      <c r="AQ37" s="13">
        <v>0.62</v>
      </c>
      <c r="AR37" s="34">
        <v>0</v>
      </c>
      <c r="AT37" s="34"/>
      <c r="AU37" s="33"/>
      <c r="AV37" s="8">
        <v>10.9</v>
      </c>
      <c r="AW37" s="31">
        <f>AV37*10</f>
        <v>109</v>
      </c>
      <c r="AX37" s="32">
        <v>2</v>
      </c>
      <c r="AY37" s="32">
        <v>137.24</v>
      </c>
      <c r="AZ37" s="31">
        <v>4.68</v>
      </c>
      <c r="BA37" s="32">
        <v>49.18</v>
      </c>
      <c r="BB37" s="31">
        <v>3.97</v>
      </c>
      <c r="BC37" s="32">
        <v>73.58</v>
      </c>
      <c r="BD37" s="32">
        <v>46.14</v>
      </c>
      <c r="BE37" s="32">
        <v>146.97999999999999</v>
      </c>
      <c r="BF37" s="32">
        <v>34.43</v>
      </c>
      <c r="BG37" s="32">
        <v>11.12</v>
      </c>
      <c r="BH37" s="32">
        <v>92</v>
      </c>
      <c r="BI37" s="32">
        <v>76</v>
      </c>
      <c r="BJ37" s="32">
        <v>84</v>
      </c>
      <c r="BK37" s="32">
        <v>16</v>
      </c>
      <c r="BL37" s="32">
        <v>3.5</v>
      </c>
      <c r="BM37" s="32">
        <v>2.5</v>
      </c>
      <c r="BN37" s="32">
        <v>0.5</v>
      </c>
      <c r="BO37" s="32">
        <v>90.5</v>
      </c>
      <c r="BP37" s="32">
        <v>72</v>
      </c>
      <c r="BQ37" s="32">
        <v>81</v>
      </c>
      <c r="BR37" s="32">
        <v>18.5</v>
      </c>
      <c r="BS37" s="32">
        <v>2.5</v>
      </c>
      <c r="BT37" s="32">
        <v>-1.5</v>
      </c>
      <c r="BU37" s="32">
        <v>0.5</v>
      </c>
      <c r="BV37" s="32">
        <v>93</v>
      </c>
      <c r="BW37" s="32">
        <v>72</v>
      </c>
      <c r="BX37" s="32">
        <v>81</v>
      </c>
      <c r="BY37" s="32">
        <v>21</v>
      </c>
      <c r="BZ37" s="32">
        <v>11</v>
      </c>
      <c r="CA37" s="32">
        <v>8</v>
      </c>
      <c r="CB37" s="32">
        <v>2</v>
      </c>
      <c r="CC37" s="31">
        <v>8.1</v>
      </c>
      <c r="CD37" s="31">
        <v>5.6</v>
      </c>
      <c r="CE37" s="56">
        <v>16</v>
      </c>
      <c r="CF37" s="32">
        <v>17</v>
      </c>
      <c r="CG37" s="32"/>
      <c r="CH37" s="32"/>
      <c r="CI37" s="32">
        <v>126.5</v>
      </c>
      <c r="CJ37" s="56">
        <v>73</v>
      </c>
      <c r="CK37" s="32">
        <v>68.5</v>
      </c>
      <c r="CL37" s="32">
        <v>178</v>
      </c>
      <c r="CM37" s="35">
        <v>7.4160000000000004</v>
      </c>
      <c r="CN37" s="35">
        <v>4.944</v>
      </c>
      <c r="CO37" s="36">
        <v>81.498999999999995</v>
      </c>
    </row>
    <row r="38" spans="1:96" x14ac:dyDescent="0.25">
      <c r="A38" s="13" t="s">
        <v>294</v>
      </c>
      <c r="B38" s="13">
        <v>1</v>
      </c>
      <c r="C38" s="30">
        <v>33258</v>
      </c>
      <c r="D38" s="31">
        <v>14.06</v>
      </c>
      <c r="E38" s="31">
        <v>164.3</v>
      </c>
      <c r="F38" s="31">
        <v>48.3</v>
      </c>
      <c r="G38" s="31">
        <f t="shared" si="12"/>
        <v>17.892540292481907</v>
      </c>
      <c r="H38" s="32">
        <v>0</v>
      </c>
      <c r="I38" s="31">
        <v>66</v>
      </c>
      <c r="J38" s="32">
        <v>0</v>
      </c>
      <c r="K38" s="31">
        <v>89.5</v>
      </c>
      <c r="L38" s="33">
        <f t="shared" si="1"/>
        <v>0.73743016759776536</v>
      </c>
      <c r="M38" s="33">
        <f t="shared" si="2"/>
        <v>0.40170419963481435</v>
      </c>
      <c r="N38" s="32">
        <v>0</v>
      </c>
      <c r="O38" s="31">
        <v>15.6</v>
      </c>
      <c r="P38" s="32">
        <v>2</v>
      </c>
      <c r="Q38" s="32">
        <v>5</v>
      </c>
      <c r="R38" s="13">
        <v>109</v>
      </c>
      <c r="S38" s="13">
        <v>68</v>
      </c>
      <c r="T38" s="32">
        <f t="shared" si="3"/>
        <v>81.653000000000006</v>
      </c>
      <c r="U38" s="13">
        <f t="shared" si="4"/>
        <v>41</v>
      </c>
      <c r="V38" s="13">
        <v>0</v>
      </c>
      <c r="W38" s="13">
        <v>0</v>
      </c>
      <c r="X38" s="13">
        <v>107</v>
      </c>
      <c r="Y38" s="13">
        <v>65</v>
      </c>
      <c r="Z38" s="32">
        <f t="shared" si="13"/>
        <v>78.986000000000004</v>
      </c>
      <c r="AA38" s="13">
        <f t="shared" si="6"/>
        <v>42</v>
      </c>
      <c r="AB38" s="13">
        <v>106</v>
      </c>
      <c r="AC38" s="13">
        <v>71</v>
      </c>
      <c r="AD38" s="32">
        <f t="shared" si="7"/>
        <v>82.655000000000001</v>
      </c>
      <c r="AE38" s="13">
        <f t="shared" si="8"/>
        <v>35</v>
      </c>
      <c r="AF38" s="13">
        <v>3.9</v>
      </c>
      <c r="AG38" s="13">
        <v>25</v>
      </c>
      <c r="AH38" s="13">
        <v>26.8</v>
      </c>
      <c r="AI38" s="31">
        <f t="shared" si="14"/>
        <v>46.606899999999996</v>
      </c>
      <c r="AJ38" s="13">
        <v>45.268000000000001</v>
      </c>
      <c r="AK38" s="33">
        <f t="shared" si="15"/>
        <v>7.5446666666666671</v>
      </c>
      <c r="AL38" s="13">
        <v>4.8</v>
      </c>
      <c r="AM38" s="13">
        <v>0</v>
      </c>
      <c r="AN38" s="34">
        <v>0</v>
      </c>
      <c r="AO38" s="33">
        <f t="shared" si="16"/>
        <v>1.6095288888888888</v>
      </c>
      <c r="AP38" s="13">
        <v>5.45</v>
      </c>
      <c r="AQ38" s="13">
        <v>0.87</v>
      </c>
      <c r="AR38" s="34">
        <v>0</v>
      </c>
      <c r="AS38" s="1">
        <v>1.68</v>
      </c>
      <c r="AT38" s="1">
        <v>0</v>
      </c>
      <c r="AU38" s="33">
        <v>3.374545454545455</v>
      </c>
      <c r="AV38" s="13" t="s">
        <v>62</v>
      </c>
      <c r="AW38" s="13" t="s">
        <v>62</v>
      </c>
      <c r="AX38" s="32">
        <v>0</v>
      </c>
      <c r="AY38" s="32">
        <v>141.11000000000001</v>
      </c>
      <c r="AZ38" s="31">
        <v>4.71</v>
      </c>
      <c r="BA38" s="32">
        <v>71.12</v>
      </c>
      <c r="BB38" s="31">
        <v>3.86</v>
      </c>
      <c r="BC38" s="32">
        <v>83.88</v>
      </c>
      <c r="BD38" s="32">
        <v>52.36</v>
      </c>
      <c r="BE38" s="32">
        <v>117.8</v>
      </c>
      <c r="BF38" s="32">
        <v>19.73</v>
      </c>
      <c r="BG38" s="32">
        <v>10.06</v>
      </c>
      <c r="BH38" s="32">
        <v>97.5</v>
      </c>
      <c r="BI38" s="32">
        <v>69</v>
      </c>
      <c r="BJ38" s="32">
        <v>81.5</v>
      </c>
      <c r="BK38" s="32">
        <v>28.5</v>
      </c>
      <c r="BL38" s="32">
        <v>21</v>
      </c>
      <c r="BM38" s="32">
        <v>14.5</v>
      </c>
      <c r="BN38" s="32">
        <v>6</v>
      </c>
      <c r="BO38" s="32">
        <v>93.5</v>
      </c>
      <c r="BP38" s="32">
        <v>65.5</v>
      </c>
      <c r="BQ38" s="32">
        <v>78</v>
      </c>
      <c r="BR38" s="32">
        <v>28</v>
      </c>
      <c r="BS38" s="32">
        <v>15</v>
      </c>
      <c r="BT38" s="32">
        <v>7.5</v>
      </c>
      <c r="BU38" s="32">
        <v>4</v>
      </c>
      <c r="BV38" s="32">
        <v>97</v>
      </c>
      <c r="BW38" s="32">
        <v>65.5</v>
      </c>
      <c r="BX38" s="32">
        <v>77</v>
      </c>
      <c r="BY38" s="32">
        <v>31.5</v>
      </c>
      <c r="BZ38" s="32">
        <v>15.5</v>
      </c>
      <c r="CA38" s="32">
        <v>7</v>
      </c>
      <c r="CB38" s="32">
        <v>5</v>
      </c>
      <c r="CC38" s="31">
        <v>9.3000000000000007</v>
      </c>
      <c r="CD38" s="31">
        <v>4.3</v>
      </c>
      <c r="CE38" s="56">
        <v>22</v>
      </c>
      <c r="CF38" s="32">
        <v>26</v>
      </c>
      <c r="CG38" s="32"/>
      <c r="CH38" s="32"/>
      <c r="CI38" s="32">
        <v>152</v>
      </c>
      <c r="CJ38" s="56">
        <v>61</v>
      </c>
      <c r="CK38" s="32">
        <v>58</v>
      </c>
      <c r="CL38" s="32">
        <v>166.5</v>
      </c>
      <c r="CM38" s="35">
        <v>6.3710000000000004</v>
      </c>
      <c r="CN38" s="35">
        <v>4.242</v>
      </c>
      <c r="CO38" s="36">
        <v>61.26</v>
      </c>
      <c r="CP38" s="53"/>
      <c r="CQ38" s="53"/>
      <c r="CR38" s="53"/>
    </row>
    <row r="39" spans="1:96" x14ac:dyDescent="0.25">
      <c r="A39" s="13" t="s">
        <v>295</v>
      </c>
      <c r="B39" s="13">
        <v>1</v>
      </c>
      <c r="C39" s="30">
        <v>33285</v>
      </c>
      <c r="D39" s="31">
        <v>13.98</v>
      </c>
      <c r="E39" s="31">
        <v>156.1</v>
      </c>
      <c r="F39" s="31">
        <v>40.5</v>
      </c>
      <c r="G39" s="31">
        <f t="shared" si="12"/>
        <v>16.620696419491605</v>
      </c>
      <c r="H39" s="32">
        <v>0</v>
      </c>
      <c r="I39" s="31">
        <v>59.5</v>
      </c>
      <c r="J39" s="32">
        <v>0</v>
      </c>
      <c r="K39" s="31">
        <v>83</v>
      </c>
      <c r="L39" s="33">
        <f t="shared" si="1"/>
        <v>0.7168674698795181</v>
      </c>
      <c r="M39" s="33">
        <f t="shared" si="2"/>
        <v>0.3811659192825112</v>
      </c>
      <c r="N39" s="32">
        <v>0</v>
      </c>
      <c r="O39" s="31">
        <v>10.5</v>
      </c>
      <c r="P39" s="32">
        <v>3</v>
      </c>
      <c r="Q39" s="32">
        <v>4</v>
      </c>
      <c r="R39" s="13">
        <v>110</v>
      </c>
      <c r="S39" s="13">
        <v>73</v>
      </c>
      <c r="T39" s="32">
        <f t="shared" si="3"/>
        <v>85.320999999999998</v>
      </c>
      <c r="U39" s="13">
        <f t="shared" si="4"/>
        <v>37</v>
      </c>
      <c r="V39" s="13">
        <v>0</v>
      </c>
      <c r="W39" s="13">
        <v>1</v>
      </c>
      <c r="X39" s="13">
        <v>110</v>
      </c>
      <c r="Y39" s="13">
        <v>73</v>
      </c>
      <c r="Z39" s="32">
        <f t="shared" si="13"/>
        <v>85.320999999999998</v>
      </c>
      <c r="AA39" s="13">
        <f t="shared" si="6"/>
        <v>37</v>
      </c>
      <c r="AB39" s="13">
        <v>108</v>
      </c>
      <c r="AC39" s="13">
        <v>75</v>
      </c>
      <c r="AD39" s="32">
        <f t="shared" si="7"/>
        <v>85.989000000000004</v>
      </c>
      <c r="AE39" s="13">
        <f t="shared" si="8"/>
        <v>33</v>
      </c>
      <c r="AF39" s="13">
        <v>4.0999999999999996</v>
      </c>
      <c r="AG39" s="13">
        <v>24</v>
      </c>
      <c r="AH39" s="13">
        <v>26.8</v>
      </c>
      <c r="AI39" s="31">
        <f t="shared" si="14"/>
        <v>48.001500000000007</v>
      </c>
      <c r="AJ39" s="13">
        <v>48.582000000000001</v>
      </c>
      <c r="AK39" s="33">
        <f t="shared" si="15"/>
        <v>8.0969999999999995</v>
      </c>
      <c r="AL39" s="13">
        <v>4.9000000000000004</v>
      </c>
      <c r="AM39" s="13">
        <v>0</v>
      </c>
      <c r="AN39" s="34">
        <v>0</v>
      </c>
      <c r="AO39" s="33">
        <f t="shared" si="16"/>
        <v>1.7633466666666666</v>
      </c>
      <c r="AP39" s="13">
        <v>4.41</v>
      </c>
      <c r="AQ39" s="13">
        <v>0.74</v>
      </c>
      <c r="AR39" s="34">
        <v>0</v>
      </c>
      <c r="AS39" s="1">
        <v>1.91</v>
      </c>
      <c r="AT39" s="1">
        <v>0</v>
      </c>
      <c r="AU39" s="33">
        <v>2.1636363636363636</v>
      </c>
      <c r="AV39" s="8">
        <v>3.7</v>
      </c>
      <c r="AW39" s="31">
        <f>AV39*10</f>
        <v>37</v>
      </c>
      <c r="AX39" s="32">
        <v>2</v>
      </c>
      <c r="AY39" s="32">
        <v>142.08000000000001</v>
      </c>
      <c r="AZ39" s="31">
        <v>4.78</v>
      </c>
      <c r="BA39" s="32">
        <v>58.18</v>
      </c>
      <c r="BB39" s="31">
        <v>3.45</v>
      </c>
      <c r="BC39" s="32">
        <v>98.46</v>
      </c>
      <c r="BD39" s="32">
        <v>52.36</v>
      </c>
      <c r="BE39" s="32">
        <v>142.72</v>
      </c>
      <c r="BF39" s="32">
        <v>12.68</v>
      </c>
      <c r="BG39" s="32">
        <v>8.4</v>
      </c>
      <c r="BH39" s="32">
        <v>94</v>
      </c>
      <c r="BI39" s="32">
        <v>74.5</v>
      </c>
      <c r="BJ39" s="32">
        <v>84.5</v>
      </c>
      <c r="BK39" s="32">
        <v>19.5</v>
      </c>
      <c r="BL39" s="32">
        <v>-10</v>
      </c>
      <c r="BM39" s="32">
        <v>2</v>
      </c>
      <c r="BN39" s="32">
        <v>-2</v>
      </c>
      <c r="BO39" s="32">
        <v>95.5</v>
      </c>
      <c r="BP39" s="32">
        <v>74.5</v>
      </c>
      <c r="BQ39" s="32">
        <v>85.5</v>
      </c>
      <c r="BR39" s="32">
        <v>21</v>
      </c>
      <c r="BS39" s="32">
        <v>1</v>
      </c>
      <c r="BT39" s="32">
        <v>11</v>
      </c>
      <c r="BU39" s="32">
        <v>0</v>
      </c>
      <c r="BV39" s="32">
        <v>102</v>
      </c>
      <c r="BW39" s="32">
        <v>74.5</v>
      </c>
      <c r="BX39" s="32">
        <v>87</v>
      </c>
      <c r="BY39" s="32">
        <v>27.5</v>
      </c>
      <c r="BZ39" s="32">
        <v>-0.5</v>
      </c>
      <c r="CA39" s="32">
        <v>9.5</v>
      </c>
      <c r="CB39" s="32">
        <v>0</v>
      </c>
      <c r="CC39" s="31">
        <v>6.6</v>
      </c>
      <c r="CD39" s="31">
        <v>5.4</v>
      </c>
      <c r="CE39" s="56">
        <v>19.5</v>
      </c>
      <c r="CF39" s="32">
        <v>22</v>
      </c>
      <c r="CG39" s="32"/>
      <c r="CH39" s="32"/>
      <c r="CI39" s="32">
        <v>124.5</v>
      </c>
      <c r="CJ39" s="56">
        <v>100</v>
      </c>
      <c r="CK39" s="32">
        <v>95.5</v>
      </c>
      <c r="CL39" s="32">
        <v>120.5</v>
      </c>
      <c r="CM39" s="35">
        <v>5.7859999999999996</v>
      </c>
      <c r="CN39" s="35">
        <v>4.2709999999999999</v>
      </c>
      <c r="CO39" s="36">
        <v>47.814999999999998</v>
      </c>
    </row>
    <row r="40" spans="1:96" x14ac:dyDescent="0.25">
      <c r="A40" s="13" t="s">
        <v>296</v>
      </c>
      <c r="B40" s="13">
        <v>1</v>
      </c>
      <c r="C40" s="30">
        <v>33486</v>
      </c>
      <c r="D40" s="31">
        <v>13.42</v>
      </c>
      <c r="E40" s="31">
        <v>151.5</v>
      </c>
      <c r="F40" s="31">
        <v>42.2</v>
      </c>
      <c r="G40" s="31">
        <f t="shared" si="12"/>
        <v>18.38599701554314</v>
      </c>
      <c r="H40" s="32">
        <v>0</v>
      </c>
      <c r="I40" s="31">
        <v>60.8</v>
      </c>
      <c r="J40" s="32">
        <v>0</v>
      </c>
      <c r="K40" s="31">
        <v>83.5</v>
      </c>
      <c r="L40" s="33">
        <f t="shared" si="1"/>
        <v>0.72814371257485022</v>
      </c>
      <c r="M40" s="33">
        <f t="shared" si="2"/>
        <v>0.40132013201320133</v>
      </c>
      <c r="N40" s="32">
        <v>0</v>
      </c>
      <c r="O40" s="31">
        <v>12.3</v>
      </c>
      <c r="P40" s="32">
        <v>2</v>
      </c>
      <c r="Q40" s="32">
        <v>3</v>
      </c>
      <c r="R40" s="13">
        <v>103</v>
      </c>
      <c r="S40" s="13">
        <v>68</v>
      </c>
      <c r="T40" s="32">
        <f t="shared" si="3"/>
        <v>79.655000000000001</v>
      </c>
      <c r="U40" s="13">
        <f t="shared" si="4"/>
        <v>35</v>
      </c>
      <c r="V40" s="13">
        <v>0</v>
      </c>
      <c r="W40" s="13">
        <v>0</v>
      </c>
      <c r="X40" s="13">
        <v>99</v>
      </c>
      <c r="Y40" s="13">
        <v>66</v>
      </c>
      <c r="Z40" s="32">
        <f t="shared" si="13"/>
        <v>76.989000000000004</v>
      </c>
      <c r="AA40" s="13">
        <f t="shared" si="6"/>
        <v>33</v>
      </c>
      <c r="AB40" s="13">
        <v>96</v>
      </c>
      <c r="AC40" s="13">
        <v>71</v>
      </c>
      <c r="AD40" s="32">
        <f t="shared" si="7"/>
        <v>79.325000000000003</v>
      </c>
      <c r="AE40" s="13">
        <f t="shared" si="8"/>
        <v>25</v>
      </c>
      <c r="AI40" s="31"/>
      <c r="AJ40" s="13" t="s">
        <v>55</v>
      </c>
      <c r="AK40" s="33"/>
      <c r="AL40" s="13" t="s">
        <v>55</v>
      </c>
      <c r="AM40" s="13" t="s">
        <v>55</v>
      </c>
      <c r="AN40" s="34" t="s">
        <v>55</v>
      </c>
      <c r="AO40" s="33"/>
      <c r="AP40" s="13" t="s">
        <v>55</v>
      </c>
      <c r="AR40" s="34"/>
      <c r="AT40" s="34"/>
      <c r="AU40" s="33"/>
      <c r="AV40" s="13">
        <v>0.7</v>
      </c>
      <c r="AW40" s="31">
        <f>AV40*10</f>
        <v>7</v>
      </c>
      <c r="AX40" s="32">
        <v>2</v>
      </c>
      <c r="AY40" s="32">
        <v>140.94</v>
      </c>
      <c r="AZ40" s="31">
        <v>6.17</v>
      </c>
      <c r="BA40" s="32">
        <v>53.38</v>
      </c>
      <c r="BB40" s="31">
        <v>4.2300000000000004</v>
      </c>
      <c r="BC40" s="32">
        <v>90.19</v>
      </c>
      <c r="BD40" s="32">
        <v>52.11</v>
      </c>
      <c r="BE40" s="32">
        <v>139.11000000000001</v>
      </c>
      <c r="BF40" s="32">
        <v>23.53</v>
      </c>
      <c r="BG40" s="32">
        <v>9.83</v>
      </c>
      <c r="BH40" s="32">
        <v>89.5</v>
      </c>
      <c r="BI40" s="32">
        <v>68.5</v>
      </c>
      <c r="BJ40" s="32">
        <v>79</v>
      </c>
      <c r="BK40" s="32">
        <v>21</v>
      </c>
      <c r="BL40" s="32">
        <v>7.5</v>
      </c>
      <c r="BM40" s="32">
        <v>10.5</v>
      </c>
      <c r="BN40" s="32">
        <v>2</v>
      </c>
      <c r="BO40" s="32">
        <v>85</v>
      </c>
      <c r="BP40" s="32">
        <v>67</v>
      </c>
      <c r="BQ40" s="32">
        <v>75.5</v>
      </c>
      <c r="BR40" s="32">
        <v>18</v>
      </c>
      <c r="BS40" s="32">
        <v>-9.5</v>
      </c>
      <c r="BT40" s="32">
        <v>-3</v>
      </c>
      <c r="BU40" s="32">
        <v>-1.5</v>
      </c>
      <c r="BV40" s="32">
        <v>90.5</v>
      </c>
      <c r="BW40" s="32">
        <v>67</v>
      </c>
      <c r="BX40" s="32">
        <v>77</v>
      </c>
      <c r="BY40" s="32">
        <v>23.5</v>
      </c>
      <c r="BZ40" s="32">
        <v>-3</v>
      </c>
      <c r="CA40" s="32">
        <v>4.5</v>
      </c>
      <c r="CB40" s="32">
        <v>-0.5</v>
      </c>
      <c r="CC40" s="31">
        <v>6.4</v>
      </c>
      <c r="CD40" s="31">
        <v>4.2</v>
      </c>
      <c r="CE40" s="56">
        <v>19.5</v>
      </c>
      <c r="CF40" s="32">
        <v>19</v>
      </c>
      <c r="CG40" s="32"/>
      <c r="CH40" s="32"/>
      <c r="CI40" s="32">
        <v>129.5</v>
      </c>
      <c r="CJ40" s="56">
        <v>81.5</v>
      </c>
      <c r="CK40" s="32">
        <v>91</v>
      </c>
      <c r="CL40" s="32">
        <v>132.5</v>
      </c>
      <c r="CM40" s="35">
        <v>5.1890000000000001</v>
      </c>
      <c r="CN40" s="35">
        <v>3.863</v>
      </c>
      <c r="CO40" s="36">
        <v>49.415999999999997</v>
      </c>
    </row>
    <row r="41" spans="1:96" x14ac:dyDescent="0.25">
      <c r="A41" s="13" t="s">
        <v>297</v>
      </c>
      <c r="B41" s="13">
        <v>1</v>
      </c>
      <c r="C41" s="30">
        <v>33908</v>
      </c>
      <c r="D41" s="31">
        <v>12.28</v>
      </c>
      <c r="E41" s="31">
        <v>146</v>
      </c>
      <c r="F41" s="31">
        <v>50.7</v>
      </c>
      <c r="G41" s="31">
        <f t="shared" si="12"/>
        <v>23.784950272096083</v>
      </c>
      <c r="H41" s="32">
        <v>1</v>
      </c>
      <c r="I41" s="31">
        <v>81</v>
      </c>
      <c r="J41" s="32">
        <v>2</v>
      </c>
      <c r="K41" s="31">
        <v>87</v>
      </c>
      <c r="L41" s="33">
        <f t="shared" si="1"/>
        <v>0.93103448275862066</v>
      </c>
      <c r="M41" s="33">
        <f t="shared" si="2"/>
        <v>0.5547945205479452</v>
      </c>
      <c r="N41" s="32">
        <v>1</v>
      </c>
      <c r="O41" s="31">
        <v>24.7</v>
      </c>
      <c r="P41" s="32">
        <v>1</v>
      </c>
      <c r="Q41" s="32">
        <v>1</v>
      </c>
      <c r="R41" s="13">
        <v>107</v>
      </c>
      <c r="S41" s="13">
        <v>65</v>
      </c>
      <c r="T41" s="32">
        <f t="shared" si="3"/>
        <v>78.986000000000004</v>
      </c>
      <c r="U41" s="13">
        <f t="shared" si="4"/>
        <v>42</v>
      </c>
      <c r="V41" s="13">
        <v>0</v>
      </c>
      <c r="W41" s="13">
        <v>0</v>
      </c>
      <c r="X41" s="13">
        <v>112</v>
      </c>
      <c r="Y41" s="13">
        <v>68</v>
      </c>
      <c r="Z41" s="32">
        <f t="shared" si="13"/>
        <v>82.652000000000001</v>
      </c>
      <c r="AA41" s="13">
        <f t="shared" si="6"/>
        <v>44</v>
      </c>
      <c r="AB41" s="13">
        <v>101</v>
      </c>
      <c r="AC41" s="13">
        <v>70</v>
      </c>
      <c r="AD41" s="32">
        <f t="shared" si="7"/>
        <v>80.323000000000008</v>
      </c>
      <c r="AE41" s="13">
        <f t="shared" si="8"/>
        <v>31</v>
      </c>
      <c r="AF41" s="13">
        <v>2.7</v>
      </c>
      <c r="AG41" s="13">
        <v>15</v>
      </c>
      <c r="AH41" s="13">
        <v>26.8</v>
      </c>
      <c r="AI41" s="31">
        <f t="shared" si="14"/>
        <v>44.714100000000002</v>
      </c>
      <c r="AJ41" s="13" t="s">
        <v>55</v>
      </c>
      <c r="AK41" s="33"/>
      <c r="AL41" s="13" t="s">
        <v>55</v>
      </c>
      <c r="AM41" s="13" t="s">
        <v>55</v>
      </c>
      <c r="AN41" s="34" t="s">
        <v>55</v>
      </c>
      <c r="AO41" s="33"/>
      <c r="AP41" s="13" t="s">
        <v>55</v>
      </c>
      <c r="AR41" s="34"/>
      <c r="AT41" s="34"/>
      <c r="AU41" s="33"/>
      <c r="AW41" s="31"/>
      <c r="AX41" s="32"/>
      <c r="AY41" s="34"/>
      <c r="AZ41" s="34"/>
      <c r="BA41" s="34"/>
      <c r="BB41" s="34"/>
      <c r="BC41" s="34"/>
      <c r="BD41" s="34"/>
      <c r="BE41" s="34"/>
      <c r="BF41" s="34"/>
      <c r="BG41" s="34"/>
      <c r="BH41" s="32">
        <v>93</v>
      </c>
      <c r="BI41" s="32">
        <v>68.5</v>
      </c>
      <c r="BJ41" s="32">
        <v>78</v>
      </c>
      <c r="BK41" s="32">
        <v>24.5</v>
      </c>
      <c r="BL41" s="32">
        <v>-6</v>
      </c>
      <c r="BM41" s="32">
        <v>0.5</v>
      </c>
      <c r="BN41" s="32">
        <v>-1.5</v>
      </c>
      <c r="BO41" s="32">
        <v>94.5</v>
      </c>
      <c r="BP41" s="32">
        <v>69.5</v>
      </c>
      <c r="BQ41" s="32">
        <v>79.5</v>
      </c>
      <c r="BR41" s="32">
        <v>25</v>
      </c>
      <c r="BS41" s="32">
        <v>2</v>
      </c>
      <c r="BT41" s="32">
        <v>11</v>
      </c>
      <c r="BU41" s="32">
        <v>1</v>
      </c>
      <c r="BV41" s="32">
        <v>99.5</v>
      </c>
      <c r="BW41" s="32">
        <v>69.5</v>
      </c>
      <c r="BX41" s="32">
        <v>80</v>
      </c>
      <c r="BY41" s="32">
        <v>30</v>
      </c>
      <c r="BZ41" s="32">
        <v>-1.5</v>
      </c>
      <c r="CA41" s="32">
        <v>4.5</v>
      </c>
      <c r="CB41" s="32">
        <v>-0.5</v>
      </c>
      <c r="CC41" s="31">
        <v>5.7</v>
      </c>
      <c r="CD41" s="31">
        <v>5.2</v>
      </c>
      <c r="CE41" s="56">
        <v>24.5</v>
      </c>
      <c r="CF41" s="32">
        <v>24.5</v>
      </c>
      <c r="CG41" s="32"/>
      <c r="CH41" s="32"/>
      <c r="CI41" s="32">
        <v>123.5</v>
      </c>
      <c r="CJ41" s="56">
        <v>88</v>
      </c>
      <c r="CK41" s="32">
        <v>87</v>
      </c>
      <c r="CL41" s="32">
        <v>102</v>
      </c>
      <c r="CM41" s="35"/>
      <c r="CN41" s="35"/>
      <c r="CO41" s="36"/>
    </row>
    <row r="42" spans="1:96" x14ac:dyDescent="0.25">
      <c r="A42" s="13" t="s">
        <v>298</v>
      </c>
      <c r="B42" s="13">
        <v>1</v>
      </c>
      <c r="C42" s="30">
        <v>33579</v>
      </c>
      <c r="D42" s="31">
        <v>13.18</v>
      </c>
      <c r="E42" s="31">
        <v>160.5</v>
      </c>
      <c r="F42" s="31">
        <v>50.05</v>
      </c>
      <c r="G42" s="31">
        <f t="shared" si="12"/>
        <v>19.429159266699664</v>
      </c>
      <c r="H42" s="32">
        <v>0</v>
      </c>
      <c r="I42" s="31">
        <v>66</v>
      </c>
      <c r="J42" s="32">
        <v>1</v>
      </c>
      <c r="K42" s="31">
        <v>90.5</v>
      </c>
      <c r="L42" s="33">
        <f t="shared" si="1"/>
        <v>0.72928176795580113</v>
      </c>
      <c r="M42" s="33">
        <f t="shared" si="2"/>
        <v>0.41121495327102803</v>
      </c>
      <c r="N42" s="32">
        <v>0</v>
      </c>
      <c r="O42" s="31">
        <v>17.3</v>
      </c>
      <c r="P42" s="32">
        <v>5</v>
      </c>
      <c r="Q42" s="32">
        <v>4</v>
      </c>
      <c r="R42" s="13">
        <v>110</v>
      </c>
      <c r="S42" s="13">
        <v>82</v>
      </c>
      <c r="T42" s="32">
        <f t="shared" si="3"/>
        <v>91.323999999999998</v>
      </c>
      <c r="U42" s="13">
        <f t="shared" si="4"/>
        <v>28</v>
      </c>
      <c r="V42" s="13">
        <v>0</v>
      </c>
      <c r="W42" s="13">
        <v>2</v>
      </c>
      <c r="X42" s="13">
        <v>102</v>
      </c>
      <c r="Y42" s="13">
        <v>71</v>
      </c>
      <c r="Z42" s="32">
        <f t="shared" si="13"/>
        <v>81.323000000000008</v>
      </c>
      <c r="AA42" s="13">
        <f t="shared" si="6"/>
        <v>31</v>
      </c>
      <c r="AB42" s="13">
        <v>110</v>
      </c>
      <c r="AC42" s="13">
        <v>81</v>
      </c>
      <c r="AD42" s="32">
        <f t="shared" si="7"/>
        <v>90.656999999999996</v>
      </c>
      <c r="AE42" s="13">
        <f t="shared" si="8"/>
        <v>29</v>
      </c>
      <c r="AF42" s="13">
        <v>3.4</v>
      </c>
      <c r="AG42" s="13">
        <v>20</v>
      </c>
      <c r="AH42" s="13">
        <v>26.8</v>
      </c>
      <c r="AI42" s="31">
        <f t="shared" si="14"/>
        <v>45.552150000000005</v>
      </c>
      <c r="AJ42" s="13">
        <v>66.245000000000005</v>
      </c>
      <c r="AK42" s="33">
        <f t="shared" si="15"/>
        <v>11.040833333333333</v>
      </c>
      <c r="AL42" s="13">
        <v>5.3</v>
      </c>
      <c r="AM42" s="13">
        <v>0</v>
      </c>
      <c r="AN42" s="34">
        <v>0</v>
      </c>
      <c r="AO42" s="33">
        <f t="shared" si="16"/>
        <v>2.6007296296296296</v>
      </c>
      <c r="AP42" s="13">
        <v>4.32</v>
      </c>
      <c r="AQ42" s="13">
        <v>0.97</v>
      </c>
      <c r="AR42" s="34">
        <v>0</v>
      </c>
      <c r="AS42" s="1">
        <v>1.75</v>
      </c>
      <c r="AT42" s="1">
        <v>0</v>
      </c>
      <c r="AU42" s="33">
        <v>2.1290909090909094</v>
      </c>
      <c r="AV42" s="13" t="s">
        <v>62</v>
      </c>
      <c r="AW42" s="13" t="s">
        <v>62</v>
      </c>
      <c r="AX42" s="32">
        <v>0</v>
      </c>
      <c r="AY42" s="32">
        <v>140.94</v>
      </c>
      <c r="AZ42" s="31">
        <v>4.43</v>
      </c>
      <c r="BA42" s="32">
        <v>60.44</v>
      </c>
      <c r="BB42" s="31">
        <v>2.4700000000000002</v>
      </c>
      <c r="BC42" s="32">
        <v>76.86</v>
      </c>
      <c r="BD42" s="32">
        <v>49.44</v>
      </c>
      <c r="BE42" s="32">
        <v>128.71</v>
      </c>
      <c r="BF42" s="32">
        <v>27.81</v>
      </c>
      <c r="BG42" s="32">
        <v>6.82</v>
      </c>
      <c r="BH42" s="32">
        <v>98.5</v>
      </c>
      <c r="BI42" s="32">
        <v>81.5</v>
      </c>
      <c r="BJ42" s="32">
        <v>89</v>
      </c>
      <c r="BK42" s="32">
        <v>17</v>
      </c>
      <c r="BL42" s="32">
        <v>6.5</v>
      </c>
      <c r="BM42" s="32">
        <v>5</v>
      </c>
      <c r="BN42" s="32">
        <v>1.5</v>
      </c>
      <c r="BO42" s="32">
        <v>89</v>
      </c>
      <c r="BP42" s="32">
        <v>71</v>
      </c>
      <c r="BQ42" s="32">
        <v>79.5</v>
      </c>
      <c r="BR42" s="32">
        <v>18</v>
      </c>
      <c r="BS42" s="32">
        <v>-4</v>
      </c>
      <c r="BT42" s="32">
        <v>-3.5</v>
      </c>
      <c r="BU42" s="32">
        <v>-0.5</v>
      </c>
      <c r="BV42" s="32">
        <v>94</v>
      </c>
      <c r="BW42" s="32">
        <v>71</v>
      </c>
      <c r="BX42" s="32">
        <v>80</v>
      </c>
      <c r="BY42" s="32">
        <v>23</v>
      </c>
      <c r="BZ42" s="32">
        <v>-6</v>
      </c>
      <c r="CA42" s="32">
        <v>-6.5</v>
      </c>
      <c r="CB42" s="32">
        <v>-1.5</v>
      </c>
      <c r="CC42" s="31">
        <v>7.8</v>
      </c>
      <c r="CD42" s="31">
        <v>5</v>
      </c>
      <c r="CE42" s="56">
        <v>16.5</v>
      </c>
      <c r="CF42" s="32">
        <v>19</v>
      </c>
      <c r="CG42" s="32"/>
      <c r="CH42" s="32"/>
      <c r="CI42" s="32">
        <v>132.5</v>
      </c>
      <c r="CJ42" s="56">
        <v>72</v>
      </c>
      <c r="CK42" s="32">
        <v>75</v>
      </c>
      <c r="CL42" s="32">
        <v>167</v>
      </c>
      <c r="CM42" s="35">
        <v>7.3659999999999997</v>
      </c>
      <c r="CN42" s="35">
        <v>4.8440000000000003</v>
      </c>
      <c r="CO42" s="36">
        <v>76.730999999999995</v>
      </c>
    </row>
    <row r="43" spans="1:96" x14ac:dyDescent="0.25">
      <c r="A43" s="13" t="s">
        <v>299</v>
      </c>
      <c r="B43" s="13">
        <v>1</v>
      </c>
      <c r="C43" s="30">
        <v>33446</v>
      </c>
      <c r="D43" s="31">
        <v>13.54</v>
      </c>
      <c r="E43" s="31">
        <v>164.8</v>
      </c>
      <c r="F43" s="31">
        <v>58.4</v>
      </c>
      <c r="G43" s="31">
        <f t="shared" si="12"/>
        <v>21.502969177113766</v>
      </c>
      <c r="H43" s="32">
        <v>0</v>
      </c>
      <c r="I43" s="31">
        <v>71</v>
      </c>
      <c r="J43" s="32">
        <v>2</v>
      </c>
      <c r="K43" s="31">
        <v>95</v>
      </c>
      <c r="L43" s="33">
        <f t="shared" si="1"/>
        <v>0.74736842105263157</v>
      </c>
      <c r="M43" s="33">
        <f t="shared" si="2"/>
        <v>0.43082524271844658</v>
      </c>
      <c r="N43" s="32">
        <v>0</v>
      </c>
      <c r="O43" s="31">
        <v>24</v>
      </c>
      <c r="P43" s="32">
        <v>3</v>
      </c>
      <c r="Q43" s="32">
        <v>3</v>
      </c>
      <c r="R43" s="13">
        <v>123</v>
      </c>
      <c r="S43" s="13">
        <v>62</v>
      </c>
      <c r="T43" s="32">
        <f t="shared" si="3"/>
        <v>82.313000000000002</v>
      </c>
      <c r="U43" s="13">
        <f t="shared" si="4"/>
        <v>61</v>
      </c>
      <c r="V43" s="13">
        <v>0</v>
      </c>
      <c r="W43" s="13">
        <v>0</v>
      </c>
      <c r="X43" s="13">
        <v>123</v>
      </c>
      <c r="Y43" s="13">
        <v>61</v>
      </c>
      <c r="Z43" s="32">
        <f t="shared" si="13"/>
        <v>81.646000000000001</v>
      </c>
      <c r="AA43" s="13">
        <f t="shared" si="6"/>
        <v>62</v>
      </c>
      <c r="AB43" s="13">
        <v>129</v>
      </c>
      <c r="AC43" s="13">
        <v>70</v>
      </c>
      <c r="AD43" s="32">
        <f t="shared" si="7"/>
        <v>89.647000000000006</v>
      </c>
      <c r="AE43" s="13">
        <f t="shared" si="8"/>
        <v>59</v>
      </c>
      <c r="AF43" s="13">
        <v>4.0999999999999996</v>
      </c>
      <c r="AG43" s="13">
        <v>24</v>
      </c>
      <c r="AH43" s="13">
        <v>26.8</v>
      </c>
      <c r="AI43" s="31">
        <f t="shared" si="14"/>
        <v>44.475200000000001</v>
      </c>
      <c r="AJ43" s="13">
        <v>99.385000000000005</v>
      </c>
      <c r="AK43" s="33">
        <f t="shared" si="15"/>
        <v>16.564166666666669</v>
      </c>
      <c r="AL43" s="13">
        <v>5.6</v>
      </c>
      <c r="AM43" s="13">
        <v>0</v>
      </c>
      <c r="AN43" s="34">
        <v>1</v>
      </c>
      <c r="AO43" s="33">
        <f t="shared" si="16"/>
        <v>4.1226370370370375</v>
      </c>
      <c r="AP43" s="13">
        <v>3.04</v>
      </c>
      <c r="AQ43" s="13">
        <v>0.67</v>
      </c>
      <c r="AR43" s="34">
        <v>0</v>
      </c>
      <c r="AS43" s="1">
        <v>1.34</v>
      </c>
      <c r="AT43" s="1">
        <v>0</v>
      </c>
      <c r="AU43" s="33">
        <v>1.3954545454545455</v>
      </c>
      <c r="AV43" s="13">
        <v>0.1</v>
      </c>
      <c r="AW43" s="31">
        <f>AV43*10</f>
        <v>1</v>
      </c>
      <c r="AX43" s="32">
        <v>1</v>
      </c>
      <c r="AY43" s="32">
        <v>141.85</v>
      </c>
      <c r="AZ43" s="31">
        <v>5.03</v>
      </c>
      <c r="BA43" s="32">
        <v>52.64</v>
      </c>
      <c r="BB43" s="31">
        <v>3.87</v>
      </c>
      <c r="BC43" s="32">
        <v>81.790000000000006</v>
      </c>
      <c r="BD43" s="32">
        <v>49.77</v>
      </c>
      <c r="BE43" s="32">
        <v>100.63</v>
      </c>
      <c r="BF43" s="32">
        <v>25.03</v>
      </c>
      <c r="BG43" s="32">
        <v>10.28</v>
      </c>
      <c r="BH43" s="32">
        <v>96</v>
      </c>
      <c r="BI43" s="32">
        <v>61.5</v>
      </c>
      <c r="BJ43" s="32">
        <v>77</v>
      </c>
      <c r="BK43" s="32">
        <v>34.5</v>
      </c>
      <c r="BL43" s="32">
        <v>-6.5</v>
      </c>
      <c r="BM43" s="32">
        <v>-9.5</v>
      </c>
      <c r="BN43" s="32">
        <v>-2.5</v>
      </c>
      <c r="BO43" s="32">
        <v>96</v>
      </c>
      <c r="BP43" s="32">
        <v>61</v>
      </c>
      <c r="BQ43" s="32">
        <v>73</v>
      </c>
      <c r="BR43" s="32">
        <v>35</v>
      </c>
      <c r="BS43" s="32">
        <v>-17</v>
      </c>
      <c r="BT43" s="32">
        <v>-18</v>
      </c>
      <c r="BU43" s="32">
        <v>-6</v>
      </c>
      <c r="BV43" s="32">
        <v>103.5</v>
      </c>
      <c r="BW43" s="32">
        <v>61</v>
      </c>
      <c r="BX43" s="32">
        <v>77</v>
      </c>
      <c r="BY43" s="32">
        <v>42.5</v>
      </c>
      <c r="BZ43" s="32">
        <v>0</v>
      </c>
      <c r="CA43" s="32">
        <v>-3</v>
      </c>
      <c r="CB43" s="32">
        <v>0</v>
      </c>
      <c r="CC43" s="31">
        <v>6.1</v>
      </c>
      <c r="CD43" s="31">
        <v>5.2</v>
      </c>
      <c r="CE43" s="56">
        <v>34.5</v>
      </c>
      <c r="CF43" s="32">
        <v>34.5</v>
      </c>
      <c r="CG43" s="32"/>
      <c r="CH43" s="32"/>
      <c r="CI43" s="32">
        <v>132</v>
      </c>
      <c r="CJ43" s="56">
        <v>68</v>
      </c>
      <c r="CK43" s="32">
        <v>69.5</v>
      </c>
      <c r="CL43" s="32">
        <v>137.5</v>
      </c>
      <c r="CM43" s="35">
        <v>8.4489999999999998</v>
      </c>
      <c r="CN43" s="35">
        <v>5.1680000000000001</v>
      </c>
      <c r="CO43" s="36">
        <v>82.834999999999994</v>
      </c>
    </row>
    <row r="44" spans="1:96" x14ac:dyDescent="0.25">
      <c r="A44" s="13" t="s">
        <v>300</v>
      </c>
      <c r="B44" s="13">
        <v>1</v>
      </c>
      <c r="C44" s="30">
        <v>34071</v>
      </c>
      <c r="D44" s="31">
        <v>11.83</v>
      </c>
      <c r="E44" s="31">
        <v>157.1</v>
      </c>
      <c r="F44" s="31">
        <v>52.8</v>
      </c>
      <c r="G44" s="31">
        <f t="shared" si="12"/>
        <v>21.393485764620603</v>
      </c>
      <c r="H44" s="32">
        <v>0</v>
      </c>
      <c r="I44" s="31">
        <v>80.5</v>
      </c>
      <c r="J44" s="32">
        <v>2</v>
      </c>
      <c r="K44" s="31">
        <v>89</v>
      </c>
      <c r="L44" s="33">
        <f t="shared" si="1"/>
        <v>0.9044943820224719</v>
      </c>
      <c r="M44" s="33">
        <f t="shared" si="2"/>
        <v>0.51241247612985363</v>
      </c>
      <c r="N44" s="32">
        <v>1</v>
      </c>
      <c r="O44" s="31">
        <v>18.8</v>
      </c>
      <c r="P44" s="32">
        <v>2</v>
      </c>
      <c r="Q44" s="32">
        <v>2</v>
      </c>
      <c r="R44" s="13">
        <v>113</v>
      </c>
      <c r="S44" s="13">
        <v>76</v>
      </c>
      <c r="T44" s="32">
        <f t="shared" si="3"/>
        <v>88.320999999999998</v>
      </c>
      <c r="U44" s="13">
        <f t="shared" si="4"/>
        <v>37</v>
      </c>
      <c r="V44" s="13">
        <v>0</v>
      </c>
      <c r="W44" s="13">
        <v>2</v>
      </c>
      <c r="X44" s="13">
        <v>108</v>
      </c>
      <c r="Y44" s="13">
        <v>72</v>
      </c>
      <c r="Z44" s="32">
        <f t="shared" si="13"/>
        <v>83.988</v>
      </c>
      <c r="AA44" s="13">
        <f t="shared" si="6"/>
        <v>36</v>
      </c>
      <c r="AB44" s="13">
        <v>106</v>
      </c>
      <c r="AC44" s="13">
        <v>78</v>
      </c>
      <c r="AD44" s="32">
        <f t="shared" si="7"/>
        <v>87.323999999999998</v>
      </c>
      <c r="AE44" s="13">
        <f t="shared" si="8"/>
        <v>28</v>
      </c>
      <c r="AF44" s="13">
        <v>3.3</v>
      </c>
      <c r="AG44" s="13">
        <v>19</v>
      </c>
      <c r="AH44" s="13">
        <v>26.8</v>
      </c>
      <c r="AI44" s="31">
        <f t="shared" si="14"/>
        <v>44.868400000000001</v>
      </c>
      <c r="AJ44" s="13">
        <v>52.779000000000003</v>
      </c>
      <c r="AK44" s="33">
        <f t="shared" si="15"/>
        <v>8.7965</v>
      </c>
      <c r="AL44" s="13">
        <v>5</v>
      </c>
      <c r="AM44" s="13">
        <v>0</v>
      </c>
      <c r="AN44" s="34">
        <v>0</v>
      </c>
      <c r="AO44" s="33">
        <f t="shared" si="16"/>
        <v>1.9547777777777779</v>
      </c>
      <c r="AP44" s="13">
        <v>5.78</v>
      </c>
      <c r="AQ44" s="13">
        <v>2.62</v>
      </c>
      <c r="AR44" s="34">
        <v>1</v>
      </c>
      <c r="AS44" s="1">
        <v>1.57</v>
      </c>
      <c r="AT44" s="1">
        <v>0</v>
      </c>
      <c r="AU44" s="33">
        <v>3.019090909090909</v>
      </c>
      <c r="AV44" s="13">
        <v>0.3</v>
      </c>
      <c r="AW44" s="31">
        <f>AV44*10</f>
        <v>3</v>
      </c>
      <c r="AX44" s="32">
        <v>1</v>
      </c>
      <c r="AY44" s="32">
        <v>142.05000000000001</v>
      </c>
      <c r="AZ44" s="31">
        <v>5.37</v>
      </c>
      <c r="BA44" s="32">
        <v>46.13</v>
      </c>
      <c r="BB44" s="31">
        <v>2.62</v>
      </c>
      <c r="BC44" s="32">
        <v>80.290000000000006</v>
      </c>
      <c r="BD44" s="32">
        <v>46.24</v>
      </c>
      <c r="BE44" s="32">
        <v>294.25</v>
      </c>
      <c r="BF44" s="32">
        <v>31.68</v>
      </c>
      <c r="BG44" s="32">
        <v>11.74</v>
      </c>
      <c r="BH44" s="32">
        <v>99</v>
      </c>
      <c r="BI44" s="32">
        <v>78.5</v>
      </c>
      <c r="BJ44" s="32">
        <v>90</v>
      </c>
      <c r="BK44" s="32">
        <v>20.5</v>
      </c>
      <c r="BL44" s="32">
        <v>8</v>
      </c>
      <c r="BM44" s="32">
        <v>16.5</v>
      </c>
      <c r="BN44" s="32">
        <v>1.5</v>
      </c>
      <c r="BO44" s="32">
        <v>93.5</v>
      </c>
      <c r="BP44" s="32">
        <v>74</v>
      </c>
      <c r="BQ44" s="32">
        <v>84.5</v>
      </c>
      <c r="BR44" s="32">
        <v>19.5</v>
      </c>
      <c r="BS44" s="32">
        <v>4</v>
      </c>
      <c r="BT44" s="32">
        <v>11</v>
      </c>
      <c r="BU44" s="32">
        <v>0.5</v>
      </c>
      <c r="BV44" s="32">
        <v>98</v>
      </c>
      <c r="BW44" s="32">
        <v>74</v>
      </c>
      <c r="BX44" s="32">
        <v>84</v>
      </c>
      <c r="BY44" s="32">
        <v>24</v>
      </c>
      <c r="BZ44" s="32">
        <v>-5</v>
      </c>
      <c r="CA44" s="32">
        <v>-0.5</v>
      </c>
      <c r="CB44" s="32">
        <v>-1</v>
      </c>
      <c r="CC44" s="31">
        <v>7.4</v>
      </c>
      <c r="CD44" s="31">
        <v>4.7</v>
      </c>
      <c r="CE44" s="56">
        <v>19.5</v>
      </c>
      <c r="CF44" s="32">
        <v>19.5</v>
      </c>
      <c r="CG44" s="32"/>
      <c r="CH44" s="32"/>
      <c r="CI44" s="32">
        <v>132</v>
      </c>
      <c r="CJ44" s="56">
        <v>93</v>
      </c>
      <c r="CK44" s="32">
        <v>84</v>
      </c>
      <c r="CL44" s="32">
        <v>116.5</v>
      </c>
      <c r="CM44" s="35"/>
      <c r="CN44" s="35"/>
      <c r="CO44" s="36"/>
    </row>
    <row r="45" spans="1:96" x14ac:dyDescent="0.25">
      <c r="A45" s="13" t="s">
        <v>301</v>
      </c>
      <c r="B45" s="13">
        <v>1</v>
      </c>
      <c r="C45" s="30">
        <v>34185</v>
      </c>
      <c r="D45" s="31">
        <v>11.52</v>
      </c>
      <c r="E45" s="31">
        <v>134.30000000000001</v>
      </c>
      <c r="F45" s="31">
        <v>31.7</v>
      </c>
      <c r="G45" s="31">
        <f t="shared" si="12"/>
        <v>17.575481704034427</v>
      </c>
      <c r="H45" s="32">
        <v>0</v>
      </c>
      <c r="I45" s="31">
        <v>60.5</v>
      </c>
      <c r="J45" s="32">
        <v>0</v>
      </c>
      <c r="K45" s="31">
        <v>74</v>
      </c>
      <c r="L45" s="33">
        <f t="shared" si="1"/>
        <v>0.81756756756756754</v>
      </c>
      <c r="M45" s="33">
        <f t="shared" si="2"/>
        <v>0.45048399106478032</v>
      </c>
      <c r="N45" s="32">
        <v>0</v>
      </c>
      <c r="O45" s="31">
        <v>12.3</v>
      </c>
      <c r="P45" s="32">
        <v>1</v>
      </c>
      <c r="Q45" s="32">
        <v>1</v>
      </c>
      <c r="R45" s="13">
        <v>108</v>
      </c>
      <c r="S45" s="13">
        <v>65</v>
      </c>
      <c r="T45" s="32">
        <f t="shared" si="3"/>
        <v>79.319000000000003</v>
      </c>
      <c r="U45" s="13">
        <f t="shared" si="4"/>
        <v>43</v>
      </c>
      <c r="V45" s="13">
        <v>0</v>
      </c>
      <c r="W45" s="13">
        <v>0</v>
      </c>
      <c r="X45" s="13">
        <v>96</v>
      </c>
      <c r="Y45" s="13">
        <v>60</v>
      </c>
      <c r="Z45" s="32">
        <f t="shared" si="13"/>
        <v>71.988</v>
      </c>
      <c r="AA45" s="13">
        <f t="shared" si="6"/>
        <v>36</v>
      </c>
      <c r="AB45" s="13">
        <v>99</v>
      </c>
      <c r="AC45" s="13">
        <v>74</v>
      </c>
      <c r="AD45" s="32">
        <f t="shared" si="7"/>
        <v>82.325000000000003</v>
      </c>
      <c r="AE45" s="13">
        <f t="shared" si="8"/>
        <v>25</v>
      </c>
      <c r="AI45" s="31"/>
      <c r="AJ45" s="13">
        <v>32.628999999999998</v>
      </c>
      <c r="AK45" s="33">
        <f t="shared" si="15"/>
        <v>5.4381666666666666</v>
      </c>
      <c r="AL45" s="13">
        <v>4.9000000000000004</v>
      </c>
      <c r="AM45" s="13">
        <v>0</v>
      </c>
      <c r="AN45" s="34">
        <v>0</v>
      </c>
      <c r="AO45" s="33">
        <f t="shared" si="16"/>
        <v>1.1843118518518521</v>
      </c>
      <c r="AP45" s="13">
        <v>4.1100000000000003</v>
      </c>
      <c r="AQ45" s="13">
        <v>1.1499999999999999</v>
      </c>
      <c r="AR45" s="34">
        <v>1</v>
      </c>
      <c r="AS45" s="1">
        <v>1.1499999999999999</v>
      </c>
      <c r="AT45" s="1">
        <v>1</v>
      </c>
      <c r="AU45" s="33">
        <v>2.4372727272727279</v>
      </c>
      <c r="AV45" s="13">
        <v>0.1</v>
      </c>
      <c r="AW45" s="31">
        <f>AV45*10</f>
        <v>1</v>
      </c>
      <c r="AX45" s="32">
        <v>1</v>
      </c>
      <c r="AY45" s="32">
        <v>141.09</v>
      </c>
      <c r="AZ45" s="31">
        <v>5.48</v>
      </c>
      <c r="BA45" s="32">
        <v>57.15</v>
      </c>
      <c r="BB45" s="31">
        <v>4.79</v>
      </c>
      <c r="BC45" s="32">
        <v>71</v>
      </c>
      <c r="BD45" s="32">
        <v>42.74</v>
      </c>
      <c r="BE45" s="32">
        <v>176.08</v>
      </c>
      <c r="BF45" s="32">
        <v>18.54</v>
      </c>
      <c r="BG45" s="32">
        <v>7.94</v>
      </c>
      <c r="BH45" s="32">
        <v>81</v>
      </c>
      <c r="BI45" s="32">
        <v>61.5</v>
      </c>
      <c r="BJ45" s="32">
        <v>72.5</v>
      </c>
      <c r="BK45" s="32">
        <v>19.5</v>
      </c>
      <c r="BL45" s="32">
        <v>0.5</v>
      </c>
      <c r="BM45" s="32">
        <v>8</v>
      </c>
      <c r="BN45" s="32">
        <v>0</v>
      </c>
      <c r="BO45" s="32">
        <v>82</v>
      </c>
      <c r="BP45" s="32">
        <v>62.5</v>
      </c>
      <c r="BQ45" s="32">
        <v>73.5</v>
      </c>
      <c r="BR45" s="32">
        <v>19.5</v>
      </c>
      <c r="BS45" s="32">
        <v>5.5</v>
      </c>
      <c r="BT45" s="32">
        <v>17.5</v>
      </c>
      <c r="BU45" s="32">
        <v>1</v>
      </c>
      <c r="BV45" s="32">
        <v>86</v>
      </c>
      <c r="BW45" s="32">
        <v>62.5</v>
      </c>
      <c r="BX45" s="32">
        <v>72</v>
      </c>
      <c r="BY45" s="32">
        <v>23.5</v>
      </c>
      <c r="BZ45" s="32">
        <v>-9</v>
      </c>
      <c r="CA45" s="32">
        <v>-0.5</v>
      </c>
      <c r="CB45" s="32">
        <v>-2</v>
      </c>
      <c r="CC45" s="31">
        <v>8.9</v>
      </c>
      <c r="CD45" s="31">
        <v>5.3</v>
      </c>
      <c r="CE45" s="56">
        <v>19</v>
      </c>
      <c r="CF45" s="32">
        <v>19</v>
      </c>
      <c r="CG45" s="32"/>
      <c r="CH45" s="32"/>
      <c r="CI45" s="32">
        <v>126</v>
      </c>
      <c r="CJ45" s="56">
        <v>91</v>
      </c>
      <c r="CK45" s="32">
        <v>92.5</v>
      </c>
      <c r="CL45" s="32">
        <v>101</v>
      </c>
      <c r="CM45" s="35"/>
      <c r="CN45" s="35"/>
      <c r="CO45" s="36"/>
    </row>
    <row r="46" spans="1:96" x14ac:dyDescent="0.25">
      <c r="A46" s="13" t="s">
        <v>302</v>
      </c>
      <c r="B46" s="13">
        <v>1</v>
      </c>
      <c r="C46" s="30">
        <v>34029</v>
      </c>
      <c r="D46" s="31">
        <v>11.95</v>
      </c>
      <c r="E46" s="31">
        <v>146</v>
      </c>
      <c r="F46" s="31">
        <v>30.9</v>
      </c>
      <c r="G46" s="31">
        <f t="shared" si="12"/>
        <v>14.496153124413587</v>
      </c>
      <c r="H46" s="32">
        <v>0</v>
      </c>
      <c r="I46" s="31">
        <v>65</v>
      </c>
      <c r="J46" s="32">
        <v>1</v>
      </c>
      <c r="K46" s="31">
        <v>81</v>
      </c>
      <c r="L46" s="33">
        <f t="shared" si="1"/>
        <v>0.80246913580246915</v>
      </c>
      <c r="M46" s="33">
        <f t="shared" si="2"/>
        <v>0.4452054794520548</v>
      </c>
      <c r="N46" s="32">
        <v>0</v>
      </c>
      <c r="O46" s="31">
        <v>16.7</v>
      </c>
      <c r="P46" s="32">
        <v>2</v>
      </c>
      <c r="Q46" s="32">
        <v>2</v>
      </c>
      <c r="R46" s="13">
        <v>109</v>
      </c>
      <c r="S46" s="13">
        <v>59</v>
      </c>
      <c r="T46" s="32">
        <f t="shared" si="3"/>
        <v>75.650000000000006</v>
      </c>
      <c r="U46" s="13">
        <f t="shared" si="4"/>
        <v>50</v>
      </c>
      <c r="V46" s="13">
        <v>0</v>
      </c>
      <c r="W46" s="13">
        <v>0</v>
      </c>
      <c r="X46" s="13">
        <v>102</v>
      </c>
      <c r="Y46" s="13">
        <v>61</v>
      </c>
      <c r="Z46" s="32">
        <f t="shared" si="13"/>
        <v>74.653000000000006</v>
      </c>
      <c r="AA46" s="13">
        <f t="shared" si="6"/>
        <v>41</v>
      </c>
      <c r="AB46" s="13">
        <v>99</v>
      </c>
      <c r="AC46" s="13">
        <v>64</v>
      </c>
      <c r="AD46" s="32">
        <f t="shared" si="7"/>
        <v>75.655000000000001</v>
      </c>
      <c r="AE46" s="13">
        <f t="shared" si="8"/>
        <v>35</v>
      </c>
      <c r="AF46" s="13">
        <v>5.5</v>
      </c>
      <c r="AG46" s="13">
        <v>37</v>
      </c>
      <c r="AH46" s="13">
        <v>31.8</v>
      </c>
      <c r="AI46" s="31">
        <f t="shared" si="14"/>
        <v>51.738700000000001</v>
      </c>
      <c r="AJ46" s="13">
        <v>50.317999999999998</v>
      </c>
      <c r="AK46" s="33">
        <f t="shared" si="15"/>
        <v>8.386333333333333</v>
      </c>
      <c r="AL46" s="13">
        <v>4.2</v>
      </c>
      <c r="AM46" s="13">
        <v>0</v>
      </c>
      <c r="AN46" s="34">
        <v>0</v>
      </c>
      <c r="AO46" s="33">
        <f t="shared" si="16"/>
        <v>1.5654488888888889</v>
      </c>
      <c r="AP46" s="13">
        <v>5.56</v>
      </c>
      <c r="AQ46" s="13">
        <v>1.27</v>
      </c>
      <c r="AR46" s="34">
        <v>1</v>
      </c>
      <c r="AS46" s="1">
        <v>1.85</v>
      </c>
      <c r="AT46" s="1">
        <v>0</v>
      </c>
      <c r="AU46" s="33">
        <v>3.1327272727272724</v>
      </c>
      <c r="AV46" s="13">
        <v>0.1</v>
      </c>
      <c r="AW46" s="31">
        <f>AV46*10</f>
        <v>1</v>
      </c>
      <c r="AX46" s="32">
        <v>1</v>
      </c>
      <c r="AY46" s="32">
        <v>139.06</v>
      </c>
      <c r="AZ46" s="31">
        <v>5.09</v>
      </c>
      <c r="BA46" s="32">
        <v>40.65</v>
      </c>
      <c r="BB46" s="31">
        <v>3.96</v>
      </c>
      <c r="BC46" s="32">
        <v>80.31</v>
      </c>
      <c r="BD46" s="32">
        <v>49.21</v>
      </c>
      <c r="BE46" s="32">
        <v>371.01</v>
      </c>
      <c r="BF46" s="32">
        <v>29.56</v>
      </c>
      <c r="BG46" s="32">
        <v>10.25</v>
      </c>
      <c r="BH46" s="32">
        <v>87.5</v>
      </c>
      <c r="BI46" s="32">
        <v>60</v>
      </c>
      <c r="BJ46" s="32">
        <v>72.5</v>
      </c>
      <c r="BK46" s="32">
        <v>28</v>
      </c>
      <c r="BL46" s="32">
        <v>-13.5</v>
      </c>
      <c r="BM46" s="32">
        <v>-14.5</v>
      </c>
      <c r="BN46" s="32">
        <v>-3.5</v>
      </c>
      <c r="BO46" s="32">
        <v>86.5</v>
      </c>
      <c r="BP46" s="32">
        <v>61.5</v>
      </c>
      <c r="BQ46" s="32">
        <v>74.5</v>
      </c>
      <c r="BR46" s="32">
        <v>25</v>
      </c>
      <c r="BS46" s="32">
        <v>5.5</v>
      </c>
      <c r="BT46" s="32">
        <v>2.5</v>
      </c>
      <c r="BU46" s="32">
        <v>1.5</v>
      </c>
      <c r="BV46" s="32">
        <v>95</v>
      </c>
      <c r="BW46" s="32">
        <v>61</v>
      </c>
      <c r="BX46" s="32">
        <v>73</v>
      </c>
      <c r="BY46" s="32">
        <v>34</v>
      </c>
      <c r="BZ46" s="32">
        <v>-1</v>
      </c>
      <c r="CA46" s="32">
        <v>-5.5</v>
      </c>
      <c r="CB46" s="32">
        <v>0</v>
      </c>
      <c r="CC46" s="31">
        <v>6.7</v>
      </c>
      <c r="CD46" s="31">
        <v>4.2</v>
      </c>
      <c r="CE46" s="56">
        <v>28</v>
      </c>
      <c r="CF46" s="32">
        <v>27</v>
      </c>
      <c r="CG46" s="32"/>
      <c r="CH46" s="32"/>
      <c r="CI46" s="32">
        <v>140</v>
      </c>
      <c r="CJ46" s="56">
        <v>72</v>
      </c>
      <c r="CK46" s="32">
        <v>66</v>
      </c>
      <c r="CL46" s="32">
        <v>153.5</v>
      </c>
      <c r="CM46" s="35"/>
      <c r="CN46" s="35"/>
      <c r="CO46" s="36"/>
    </row>
    <row r="47" spans="1:96" x14ac:dyDescent="0.25">
      <c r="A47" s="13" t="s">
        <v>303</v>
      </c>
      <c r="B47" s="13">
        <v>1</v>
      </c>
      <c r="C47" s="30">
        <v>33315</v>
      </c>
      <c r="D47" s="31">
        <v>13.9</v>
      </c>
      <c r="E47" s="31">
        <v>151.6</v>
      </c>
      <c r="F47" s="31">
        <v>43.4</v>
      </c>
      <c r="G47" s="31">
        <f t="shared" si="12"/>
        <v>18.883884127790811</v>
      </c>
      <c r="H47" s="32">
        <v>0</v>
      </c>
      <c r="I47" s="31">
        <v>64</v>
      </c>
      <c r="J47" s="32">
        <v>0</v>
      </c>
      <c r="K47" s="31">
        <v>88.5</v>
      </c>
      <c r="L47" s="33">
        <f t="shared" si="1"/>
        <v>0.7231638418079096</v>
      </c>
      <c r="M47" s="33">
        <f t="shared" si="2"/>
        <v>0.42216358839050133</v>
      </c>
      <c r="N47" s="32">
        <v>0</v>
      </c>
      <c r="O47" s="31">
        <v>18.399999999999999</v>
      </c>
      <c r="P47" s="32">
        <v>3</v>
      </c>
      <c r="Q47" s="32">
        <v>4</v>
      </c>
      <c r="R47" s="13">
        <v>94</v>
      </c>
      <c r="S47" s="13">
        <v>71</v>
      </c>
      <c r="T47" s="32">
        <f t="shared" si="3"/>
        <v>78.659000000000006</v>
      </c>
      <c r="U47" s="13">
        <f t="shared" si="4"/>
        <v>23</v>
      </c>
      <c r="V47" s="13">
        <v>0</v>
      </c>
      <c r="W47" s="13">
        <v>1</v>
      </c>
      <c r="X47" s="13">
        <v>90</v>
      </c>
      <c r="Y47" s="13">
        <v>66</v>
      </c>
      <c r="Z47" s="32">
        <f t="shared" si="13"/>
        <v>73.992000000000004</v>
      </c>
      <c r="AA47" s="13">
        <f t="shared" si="6"/>
        <v>24</v>
      </c>
      <c r="AB47" s="13">
        <v>103</v>
      </c>
      <c r="AC47" s="13">
        <v>76</v>
      </c>
      <c r="AD47" s="32">
        <f t="shared" si="7"/>
        <v>84.991</v>
      </c>
      <c r="AE47" s="13">
        <f t="shared" si="8"/>
        <v>27</v>
      </c>
      <c r="AI47" s="31"/>
      <c r="AJ47" s="13">
        <v>43.837000000000003</v>
      </c>
      <c r="AK47" s="33">
        <f t="shared" si="15"/>
        <v>7.3061666666666669</v>
      </c>
      <c r="AL47" s="13">
        <v>3.5</v>
      </c>
      <c r="AM47" s="13">
        <v>0</v>
      </c>
      <c r="AN47" s="34">
        <v>0</v>
      </c>
      <c r="AO47" s="33">
        <f t="shared" si="16"/>
        <v>1.1365148148148148</v>
      </c>
      <c r="AP47" s="13">
        <v>3.13</v>
      </c>
      <c r="AQ47" s="13">
        <v>0.95</v>
      </c>
      <c r="AR47" s="34">
        <v>0</v>
      </c>
      <c r="AS47" s="1">
        <v>1.56</v>
      </c>
      <c r="AT47" s="1">
        <v>0</v>
      </c>
      <c r="AU47" s="33">
        <v>1.1381818181818182</v>
      </c>
      <c r="AV47" s="13">
        <v>0.3</v>
      </c>
      <c r="AW47" s="31">
        <f>AV47*10</f>
        <v>3</v>
      </c>
      <c r="AX47" s="32">
        <v>1</v>
      </c>
      <c r="AY47" s="32">
        <v>140.49</v>
      </c>
      <c r="AZ47" s="31">
        <v>6.01</v>
      </c>
      <c r="BA47" s="32">
        <v>50</v>
      </c>
      <c r="BB47" s="31">
        <v>3.22</v>
      </c>
      <c r="BC47" s="32">
        <v>72.7</v>
      </c>
      <c r="BD47" s="32">
        <v>41.63</v>
      </c>
      <c r="BE47" s="32">
        <v>128.4</v>
      </c>
      <c r="BF47" s="32">
        <v>28.62</v>
      </c>
      <c r="BG47" s="32">
        <v>6.47</v>
      </c>
      <c r="BH47" s="32">
        <v>89</v>
      </c>
      <c r="BI47" s="32">
        <v>72</v>
      </c>
      <c r="BJ47" s="32">
        <v>80</v>
      </c>
      <c r="BK47" s="32">
        <v>17</v>
      </c>
      <c r="BL47" s="32">
        <v>27.5</v>
      </c>
      <c r="BM47" s="32">
        <v>26.5</v>
      </c>
      <c r="BN47" s="32">
        <v>5</v>
      </c>
      <c r="BO47" s="32">
        <v>84</v>
      </c>
      <c r="BP47" s="32">
        <v>66.5</v>
      </c>
      <c r="BQ47" s="32">
        <v>75</v>
      </c>
      <c r="BR47" s="32">
        <v>17.5</v>
      </c>
      <c r="BS47" s="32">
        <v>22</v>
      </c>
      <c r="BT47" s="32">
        <v>17</v>
      </c>
      <c r="BU47" s="32">
        <v>4</v>
      </c>
      <c r="BV47" s="32">
        <v>86</v>
      </c>
      <c r="BW47" s="32">
        <v>66.5</v>
      </c>
      <c r="BX47" s="32">
        <v>75</v>
      </c>
      <c r="BY47" s="32">
        <v>19.5</v>
      </c>
      <c r="BZ47" s="32">
        <v>18.5</v>
      </c>
      <c r="CA47" s="32">
        <v>16.5</v>
      </c>
      <c r="CB47" s="32">
        <v>3.5</v>
      </c>
      <c r="CC47" s="31">
        <v>8.1</v>
      </c>
      <c r="CD47" s="31">
        <v>4.7</v>
      </c>
      <c r="CE47" s="56">
        <v>13</v>
      </c>
      <c r="CF47" s="32">
        <v>15</v>
      </c>
      <c r="CG47" s="32"/>
      <c r="CH47" s="32"/>
      <c r="CI47" s="32">
        <v>131</v>
      </c>
      <c r="CJ47" s="56">
        <v>72</v>
      </c>
      <c r="CK47" s="32">
        <v>71</v>
      </c>
      <c r="CL47" s="32">
        <v>163.5</v>
      </c>
      <c r="CM47" s="35">
        <v>5.2210000000000001</v>
      </c>
      <c r="CN47" s="35">
        <v>3.8490000000000002</v>
      </c>
      <c r="CO47" s="36">
        <v>56.755000000000003</v>
      </c>
    </row>
    <row r="48" spans="1:96" x14ac:dyDescent="0.25">
      <c r="A48" s="13" t="s">
        <v>304</v>
      </c>
      <c r="B48" s="13">
        <v>1</v>
      </c>
      <c r="C48" s="30">
        <v>33242</v>
      </c>
      <c r="D48" s="31">
        <v>14.1</v>
      </c>
      <c r="E48" s="31">
        <v>158.69999999999999</v>
      </c>
      <c r="F48" s="31">
        <v>53.5</v>
      </c>
      <c r="G48" s="31">
        <f t="shared" si="12"/>
        <v>21.242221277241164</v>
      </c>
      <c r="H48" s="32">
        <v>0</v>
      </c>
      <c r="I48" s="31">
        <v>76</v>
      </c>
      <c r="J48" s="32">
        <v>2</v>
      </c>
      <c r="K48" s="31">
        <v>92.5</v>
      </c>
      <c r="L48" s="33">
        <f t="shared" si="1"/>
        <v>0.82162162162162167</v>
      </c>
      <c r="M48" s="33">
        <f t="shared" si="2"/>
        <v>0.47889098928796475</v>
      </c>
      <c r="N48" s="32">
        <v>0</v>
      </c>
      <c r="O48" s="31">
        <v>17.399999999999999</v>
      </c>
      <c r="P48" s="32">
        <v>4</v>
      </c>
      <c r="Q48" s="32">
        <v>3</v>
      </c>
      <c r="R48" s="13">
        <v>131</v>
      </c>
      <c r="S48" s="13">
        <v>86</v>
      </c>
      <c r="T48" s="32">
        <f t="shared" si="3"/>
        <v>100.985</v>
      </c>
      <c r="U48" s="13">
        <f t="shared" si="4"/>
        <v>45</v>
      </c>
      <c r="V48" s="13">
        <v>1</v>
      </c>
      <c r="W48" s="13">
        <v>2</v>
      </c>
      <c r="X48" s="13">
        <v>137</v>
      </c>
      <c r="Y48" s="13">
        <v>89</v>
      </c>
      <c r="Z48" s="32">
        <f t="shared" si="13"/>
        <v>104.98400000000001</v>
      </c>
      <c r="AA48" s="13">
        <f t="shared" si="6"/>
        <v>48</v>
      </c>
      <c r="AB48" s="13">
        <v>133</v>
      </c>
      <c r="AC48" s="13">
        <v>80</v>
      </c>
      <c r="AD48" s="32">
        <f t="shared" si="7"/>
        <v>97.649000000000001</v>
      </c>
      <c r="AE48" s="13">
        <f t="shared" si="8"/>
        <v>53</v>
      </c>
      <c r="AI48" s="31"/>
      <c r="AJ48" s="13">
        <v>56.238999999999997</v>
      </c>
      <c r="AK48" s="33">
        <f t="shared" si="15"/>
        <v>9.3731666666666662</v>
      </c>
      <c r="AL48" s="13">
        <v>5.5</v>
      </c>
      <c r="AM48" s="13">
        <v>0</v>
      </c>
      <c r="AN48" s="34">
        <v>0</v>
      </c>
      <c r="AO48" s="33">
        <f t="shared" si="16"/>
        <v>2.2912185185185185</v>
      </c>
      <c r="AP48" s="13">
        <v>4.21</v>
      </c>
      <c r="AQ48" s="13">
        <v>0.65</v>
      </c>
      <c r="AR48" s="34">
        <v>0</v>
      </c>
      <c r="AS48" s="1">
        <v>1.51</v>
      </c>
      <c r="AT48" s="1">
        <v>0</v>
      </c>
      <c r="AU48" s="33">
        <v>2.4045454545454548</v>
      </c>
      <c r="AV48" s="13" t="s">
        <v>62</v>
      </c>
      <c r="AW48" s="13" t="s">
        <v>62</v>
      </c>
      <c r="AX48" s="32">
        <v>0</v>
      </c>
      <c r="AY48" s="32">
        <v>140.83000000000001</v>
      </c>
      <c r="AZ48" s="31">
        <v>4.37</v>
      </c>
      <c r="BA48" s="32">
        <v>54.02</v>
      </c>
      <c r="BB48" s="31">
        <v>3.97</v>
      </c>
      <c r="BC48" s="32">
        <v>77.66</v>
      </c>
      <c r="BD48" s="32">
        <v>47.35</v>
      </c>
      <c r="BE48" s="32">
        <v>110.91</v>
      </c>
      <c r="BF48" s="32">
        <v>23.96</v>
      </c>
      <c r="BG48" s="32">
        <v>7.45</v>
      </c>
      <c r="BH48" s="32">
        <v>122.5</v>
      </c>
      <c r="BI48" s="32">
        <v>90</v>
      </c>
      <c r="BJ48" s="32">
        <v>106</v>
      </c>
      <c r="BK48" s="32">
        <v>32.5</v>
      </c>
      <c r="BL48" s="32">
        <v>18.5</v>
      </c>
      <c r="BM48" s="32">
        <v>13</v>
      </c>
      <c r="BN48" s="32">
        <v>6</v>
      </c>
      <c r="BO48" s="32">
        <v>124</v>
      </c>
      <c r="BP48" s="32">
        <v>89.5</v>
      </c>
      <c r="BQ48" s="32">
        <v>105.5</v>
      </c>
      <c r="BR48" s="32">
        <v>34.5</v>
      </c>
      <c r="BS48" s="32">
        <v>21.5</v>
      </c>
      <c r="BT48" s="32">
        <v>14</v>
      </c>
      <c r="BU48" s="32">
        <v>7.5</v>
      </c>
      <c r="BV48" s="32">
        <v>128.5</v>
      </c>
      <c r="BW48" s="32">
        <v>89.5</v>
      </c>
      <c r="BX48" s="32">
        <v>106</v>
      </c>
      <c r="BY48" s="32">
        <v>39</v>
      </c>
      <c r="BZ48" s="32">
        <v>11.5</v>
      </c>
      <c r="CA48" s="32">
        <v>3.5</v>
      </c>
      <c r="CB48" s="32">
        <v>4.5</v>
      </c>
      <c r="CC48" s="31">
        <v>8.4</v>
      </c>
      <c r="CD48" s="31">
        <v>6</v>
      </c>
      <c r="CE48" s="56">
        <v>26.5</v>
      </c>
      <c r="CF48" s="32">
        <v>32</v>
      </c>
      <c r="CG48" s="32"/>
      <c r="CH48" s="32"/>
      <c r="CI48" s="32">
        <v>142</v>
      </c>
      <c r="CJ48" s="56">
        <v>63.5</v>
      </c>
      <c r="CK48" s="32">
        <v>58</v>
      </c>
      <c r="CL48" s="32">
        <v>156.5</v>
      </c>
      <c r="CM48" s="35">
        <v>7.7990000000000004</v>
      </c>
      <c r="CN48" s="35">
        <v>5.0510000000000002</v>
      </c>
      <c r="CO48" s="36">
        <v>88.626999999999995</v>
      </c>
    </row>
    <row r="49" spans="1:93" x14ac:dyDescent="0.25">
      <c r="A49" s="13" t="s">
        <v>305</v>
      </c>
      <c r="B49" s="13">
        <v>1</v>
      </c>
      <c r="C49" s="30">
        <v>33142</v>
      </c>
      <c r="D49" s="52">
        <v>14.37</v>
      </c>
      <c r="E49" s="31">
        <v>162.5</v>
      </c>
      <c r="F49" s="31">
        <v>49.1</v>
      </c>
      <c r="G49" s="31">
        <f t="shared" si="12"/>
        <v>18.594082840236688</v>
      </c>
      <c r="H49" s="32">
        <v>0</v>
      </c>
      <c r="I49" s="31">
        <v>67</v>
      </c>
      <c r="J49" s="32">
        <v>0</v>
      </c>
      <c r="K49" s="31">
        <v>86</v>
      </c>
      <c r="L49" s="33">
        <f t="shared" si="1"/>
        <v>0.77906976744186052</v>
      </c>
      <c r="M49" s="33">
        <f t="shared" si="2"/>
        <v>0.41230769230769232</v>
      </c>
      <c r="N49" s="32">
        <v>0</v>
      </c>
      <c r="O49" s="31">
        <v>19.399999999999999</v>
      </c>
      <c r="P49" s="32">
        <v>3</v>
      </c>
      <c r="Q49" s="32">
        <v>3</v>
      </c>
      <c r="R49" s="13">
        <v>106</v>
      </c>
      <c r="S49" s="13">
        <v>64</v>
      </c>
      <c r="T49" s="32">
        <f t="shared" si="3"/>
        <v>77.986000000000004</v>
      </c>
      <c r="U49" s="13">
        <f t="shared" si="4"/>
        <v>42</v>
      </c>
      <c r="V49" s="13">
        <v>0</v>
      </c>
      <c r="W49" s="13">
        <v>0</v>
      </c>
      <c r="X49" s="13">
        <v>111</v>
      </c>
      <c r="Y49" s="13">
        <v>73</v>
      </c>
      <c r="Z49" s="32">
        <f t="shared" si="13"/>
        <v>85.653999999999996</v>
      </c>
      <c r="AA49" s="13">
        <f t="shared" si="6"/>
        <v>38</v>
      </c>
      <c r="AB49" s="13">
        <v>117</v>
      </c>
      <c r="AC49" s="13">
        <v>86</v>
      </c>
      <c r="AD49" s="32">
        <f t="shared" si="7"/>
        <v>96.323000000000008</v>
      </c>
      <c r="AE49" s="13">
        <f t="shared" si="8"/>
        <v>31</v>
      </c>
      <c r="AI49" s="31"/>
      <c r="AJ49" s="13">
        <v>54.707000000000001</v>
      </c>
      <c r="AK49" s="33">
        <f t="shared" si="15"/>
        <v>9.1178333333333335</v>
      </c>
      <c r="AL49" s="13">
        <v>4.8</v>
      </c>
      <c r="AM49" s="13">
        <v>0</v>
      </c>
      <c r="AN49" s="34">
        <v>0</v>
      </c>
      <c r="AO49" s="33">
        <f t="shared" si="16"/>
        <v>1.9451377777777776</v>
      </c>
      <c r="AP49" s="13">
        <v>3.51</v>
      </c>
      <c r="AQ49" s="13">
        <v>0.73</v>
      </c>
      <c r="AR49" s="34">
        <v>0</v>
      </c>
      <c r="AS49" s="1">
        <v>1.48</v>
      </c>
      <c r="AT49" s="1">
        <v>0</v>
      </c>
      <c r="AU49" s="33">
        <v>1.698181818181818</v>
      </c>
      <c r="AV49" s="13">
        <v>0.5</v>
      </c>
      <c r="AW49" s="31">
        <f>AV49*10</f>
        <v>5</v>
      </c>
      <c r="AX49" s="32">
        <v>2</v>
      </c>
      <c r="AY49" s="32">
        <v>140.33000000000001</v>
      </c>
      <c r="AZ49" s="31">
        <v>4.87</v>
      </c>
      <c r="BA49" s="32">
        <v>52</v>
      </c>
      <c r="BB49" s="31">
        <v>3.85</v>
      </c>
      <c r="BC49" s="32">
        <v>81.64</v>
      </c>
      <c r="BD49" s="32">
        <v>50.39</v>
      </c>
      <c r="BE49" s="32">
        <v>180.72</v>
      </c>
      <c r="BF49" s="32">
        <v>23.37</v>
      </c>
      <c r="BG49" s="32">
        <v>12.76</v>
      </c>
      <c r="BH49" s="32">
        <v>94</v>
      </c>
      <c r="BI49" s="32">
        <v>65</v>
      </c>
      <c r="BJ49" s="32">
        <v>79.5</v>
      </c>
      <c r="BK49" s="32">
        <v>29</v>
      </c>
      <c r="BL49" s="32">
        <v>20</v>
      </c>
      <c r="BM49" s="32">
        <v>12</v>
      </c>
      <c r="BN49" s="32">
        <v>6</v>
      </c>
      <c r="BO49" s="32">
        <v>101.5</v>
      </c>
      <c r="BP49" s="32">
        <v>74</v>
      </c>
      <c r="BQ49" s="32">
        <v>88</v>
      </c>
      <c r="BR49" s="32">
        <v>27.5</v>
      </c>
      <c r="BS49" s="32">
        <v>25</v>
      </c>
      <c r="BT49" s="32">
        <v>16</v>
      </c>
      <c r="BU49" s="32">
        <v>7</v>
      </c>
      <c r="BV49" s="32">
        <v>104</v>
      </c>
      <c r="BW49" s="32">
        <v>74</v>
      </c>
      <c r="BX49" s="32">
        <v>86</v>
      </c>
      <c r="BY49" s="32">
        <v>30</v>
      </c>
      <c r="BZ49" s="32">
        <v>10</v>
      </c>
      <c r="CA49" s="32">
        <v>0.5</v>
      </c>
      <c r="CB49" s="32">
        <v>2.5</v>
      </c>
      <c r="CC49" s="31">
        <v>8.3000000000000007</v>
      </c>
      <c r="CD49" s="31">
        <v>4.7</v>
      </c>
      <c r="CE49" s="56">
        <v>23</v>
      </c>
      <c r="CF49" s="32">
        <v>25</v>
      </c>
      <c r="CG49" s="32"/>
      <c r="CH49" s="32"/>
      <c r="CI49" s="32">
        <v>106</v>
      </c>
      <c r="CJ49" s="56">
        <v>57</v>
      </c>
      <c r="CK49" s="32">
        <v>54.5</v>
      </c>
      <c r="CL49" s="32">
        <v>195</v>
      </c>
      <c r="CM49" s="35">
        <v>6.8710000000000004</v>
      </c>
      <c r="CN49" s="35">
        <v>4.5549999999999997</v>
      </c>
      <c r="CO49" s="36">
        <v>90.408000000000001</v>
      </c>
    </row>
    <row r="50" spans="1:93" x14ac:dyDescent="0.25">
      <c r="A50" s="13" t="s">
        <v>306</v>
      </c>
      <c r="B50" s="13">
        <v>1</v>
      </c>
      <c r="C50" s="30">
        <v>33285</v>
      </c>
      <c r="D50" s="31">
        <v>13.98</v>
      </c>
      <c r="E50" s="31">
        <v>161.4</v>
      </c>
      <c r="F50" s="31">
        <v>67.8</v>
      </c>
      <c r="G50" s="31">
        <f t="shared" si="12"/>
        <v>26.02691136569883</v>
      </c>
      <c r="H50" s="32">
        <v>1</v>
      </c>
      <c r="I50" s="31">
        <v>89</v>
      </c>
      <c r="J50" s="32">
        <v>2</v>
      </c>
      <c r="K50" s="31">
        <v>100.5</v>
      </c>
      <c r="L50" s="33">
        <f t="shared" si="1"/>
        <v>0.88557213930348255</v>
      </c>
      <c r="M50" s="33">
        <f t="shared" si="2"/>
        <v>0.55142503097893436</v>
      </c>
      <c r="N50" s="32">
        <v>1</v>
      </c>
      <c r="O50" s="31">
        <v>32.6</v>
      </c>
      <c r="P50" s="32">
        <v>3</v>
      </c>
      <c r="Q50" s="32">
        <v>4</v>
      </c>
      <c r="R50" s="13">
        <v>117</v>
      </c>
      <c r="S50" s="13">
        <v>82</v>
      </c>
      <c r="T50" s="32">
        <f t="shared" si="3"/>
        <v>93.655000000000001</v>
      </c>
      <c r="U50" s="13">
        <f t="shared" si="4"/>
        <v>35</v>
      </c>
      <c r="V50" s="13">
        <v>0</v>
      </c>
      <c r="W50" s="13">
        <v>2</v>
      </c>
      <c r="X50" s="13">
        <v>133</v>
      </c>
      <c r="Y50" s="13">
        <v>76</v>
      </c>
      <c r="Z50" s="32">
        <f t="shared" si="13"/>
        <v>94.980999999999995</v>
      </c>
      <c r="AA50" s="13">
        <f t="shared" si="6"/>
        <v>57</v>
      </c>
      <c r="AB50" s="13">
        <v>123</v>
      </c>
      <c r="AC50" s="13">
        <v>81</v>
      </c>
      <c r="AD50" s="32">
        <f t="shared" si="7"/>
        <v>94.986000000000004</v>
      </c>
      <c r="AE50" s="13">
        <f t="shared" si="8"/>
        <v>42</v>
      </c>
      <c r="AI50" s="31"/>
      <c r="AJ50" s="13">
        <v>77.308000000000007</v>
      </c>
      <c r="AK50" s="33">
        <f t="shared" si="15"/>
        <v>12.884666666666668</v>
      </c>
      <c r="AL50" s="13">
        <v>4.5</v>
      </c>
      <c r="AM50" s="13">
        <v>0</v>
      </c>
      <c r="AN50" s="34">
        <v>0</v>
      </c>
      <c r="AO50" s="33">
        <f t="shared" si="16"/>
        <v>2.5769333333333337</v>
      </c>
      <c r="AP50" s="13">
        <v>6.78</v>
      </c>
      <c r="AQ50" s="13">
        <v>0.94</v>
      </c>
      <c r="AR50" s="34">
        <v>0</v>
      </c>
      <c r="AS50" s="1">
        <v>2.36</v>
      </c>
      <c r="AT50" s="1">
        <v>0</v>
      </c>
      <c r="AU50" s="33">
        <v>3.9927272727272727</v>
      </c>
      <c r="AV50" s="13">
        <v>0.1</v>
      </c>
      <c r="AW50" s="31">
        <f>AV50*10</f>
        <v>1</v>
      </c>
      <c r="AX50" s="32">
        <v>1</v>
      </c>
      <c r="AY50" s="32">
        <v>140.33000000000001</v>
      </c>
      <c r="AZ50" s="31">
        <v>4.08</v>
      </c>
      <c r="BA50" s="32">
        <v>62.61</v>
      </c>
      <c r="BB50" s="31">
        <v>3.54</v>
      </c>
      <c r="BC50" s="32">
        <v>79.790000000000006</v>
      </c>
      <c r="BD50" s="32">
        <v>49.02</v>
      </c>
      <c r="BE50" s="32">
        <v>125.75</v>
      </c>
      <c r="BF50" s="32">
        <v>29.67</v>
      </c>
      <c r="BG50" s="32">
        <v>10.44</v>
      </c>
      <c r="BH50" s="32">
        <v>102</v>
      </c>
      <c r="BI50" s="32">
        <v>84.5</v>
      </c>
      <c r="BJ50" s="32">
        <v>92.5</v>
      </c>
      <c r="BK50" s="32">
        <v>17.5</v>
      </c>
      <c r="BL50" s="32">
        <v>-32</v>
      </c>
      <c r="BM50" s="32">
        <v>-16</v>
      </c>
      <c r="BN50" s="32">
        <v>-5.5</v>
      </c>
      <c r="BO50" s="32">
        <v>109</v>
      </c>
      <c r="BP50" s="32">
        <v>79.5</v>
      </c>
      <c r="BQ50" s="32">
        <v>91.5</v>
      </c>
      <c r="BR50" s="32">
        <v>29.5</v>
      </c>
      <c r="BS50" s="32">
        <v>-15</v>
      </c>
      <c r="BT50" s="32">
        <v>-6.5</v>
      </c>
      <c r="BU50" s="32">
        <v>-4</v>
      </c>
      <c r="BV50" s="32">
        <v>117</v>
      </c>
      <c r="BW50" s="32">
        <v>78.5</v>
      </c>
      <c r="BX50" s="32">
        <v>94</v>
      </c>
      <c r="BY50" s="32">
        <v>38.5</v>
      </c>
      <c r="BZ50" s="32">
        <v>-19.5</v>
      </c>
      <c r="CA50" s="32">
        <v>-7</v>
      </c>
      <c r="CB50" s="32">
        <v>-6</v>
      </c>
      <c r="CC50" s="31">
        <v>6.3</v>
      </c>
      <c r="CD50" s="31">
        <v>5.9</v>
      </c>
      <c r="CE50" s="56">
        <v>18</v>
      </c>
      <c r="CF50" s="32">
        <v>30.5</v>
      </c>
      <c r="CG50" s="32"/>
      <c r="CH50" s="32"/>
      <c r="CI50" s="32">
        <v>142</v>
      </c>
      <c r="CJ50" s="56">
        <v>110</v>
      </c>
      <c r="CK50" s="32">
        <v>100.5</v>
      </c>
      <c r="CL50" s="32">
        <v>121</v>
      </c>
      <c r="CM50" s="35">
        <v>8.1389999999999993</v>
      </c>
      <c r="CN50" s="35">
        <v>4.7359999999999998</v>
      </c>
      <c r="CO50" s="36">
        <v>76.061999999999998</v>
      </c>
    </row>
    <row r="51" spans="1:93" x14ac:dyDescent="0.25">
      <c r="A51" s="13" t="s">
        <v>307</v>
      </c>
      <c r="B51" s="13">
        <v>1</v>
      </c>
      <c r="C51" s="30">
        <v>33375</v>
      </c>
      <c r="D51" s="31">
        <v>13.73</v>
      </c>
      <c r="E51" s="31">
        <v>140.69999999999999</v>
      </c>
      <c r="F51" s="31">
        <v>39.6</v>
      </c>
      <c r="G51" s="31">
        <f t="shared" si="12"/>
        <v>20.003546083169294</v>
      </c>
      <c r="H51" s="32">
        <v>0</v>
      </c>
      <c r="I51" s="31">
        <v>64</v>
      </c>
      <c r="J51" s="32">
        <v>0</v>
      </c>
      <c r="K51" s="31">
        <v>82.8</v>
      </c>
      <c r="L51" s="33">
        <f t="shared" si="1"/>
        <v>0.77294685990338163</v>
      </c>
      <c r="M51" s="33">
        <f t="shared" si="2"/>
        <v>0.45486851457000715</v>
      </c>
      <c r="N51" s="32">
        <v>0</v>
      </c>
      <c r="O51" s="31">
        <v>13</v>
      </c>
      <c r="P51" s="32">
        <v>3</v>
      </c>
      <c r="Q51" s="32">
        <v>2</v>
      </c>
      <c r="R51" s="13">
        <v>102</v>
      </c>
      <c r="S51" s="13">
        <v>71</v>
      </c>
      <c r="T51" s="32">
        <f t="shared" si="3"/>
        <v>81.323000000000008</v>
      </c>
      <c r="U51" s="13">
        <f t="shared" si="4"/>
        <v>31</v>
      </c>
      <c r="V51" s="13">
        <v>0</v>
      </c>
      <c r="W51" s="13">
        <v>1</v>
      </c>
      <c r="X51" s="13">
        <v>98</v>
      </c>
      <c r="Y51" s="13">
        <v>69</v>
      </c>
      <c r="Z51" s="32">
        <f t="shared" si="13"/>
        <v>78.656999999999996</v>
      </c>
      <c r="AA51" s="13">
        <f t="shared" si="6"/>
        <v>29</v>
      </c>
      <c r="AB51" s="13">
        <v>96</v>
      </c>
      <c r="AC51" s="13">
        <v>73</v>
      </c>
      <c r="AD51" s="32">
        <f t="shared" si="7"/>
        <v>80.659000000000006</v>
      </c>
      <c r="AE51" s="13">
        <f t="shared" si="8"/>
        <v>23</v>
      </c>
      <c r="AI51" s="31"/>
      <c r="AJ51" s="13" t="s">
        <v>55</v>
      </c>
      <c r="AK51" s="33"/>
      <c r="AL51" s="13" t="s">
        <v>55</v>
      </c>
      <c r="AM51" s="13" t="s">
        <v>55</v>
      </c>
      <c r="AN51" s="34" t="s">
        <v>55</v>
      </c>
      <c r="AO51" s="33"/>
      <c r="AP51" s="13" t="s">
        <v>55</v>
      </c>
      <c r="AR51" s="34"/>
      <c r="AT51" s="34"/>
      <c r="AU51" s="33"/>
      <c r="AW51" s="31"/>
      <c r="AX51" s="32"/>
      <c r="AY51" s="34"/>
      <c r="AZ51" s="34"/>
      <c r="BA51" s="34"/>
      <c r="BB51" s="34"/>
      <c r="BC51" s="34"/>
      <c r="BD51" s="34"/>
      <c r="BE51" s="34"/>
      <c r="BF51" s="34"/>
      <c r="BG51" s="34"/>
      <c r="BH51" s="32">
        <v>88</v>
      </c>
      <c r="BI51" s="32">
        <v>72</v>
      </c>
      <c r="BJ51" s="32">
        <v>80</v>
      </c>
      <c r="BK51" s="32">
        <v>16</v>
      </c>
      <c r="BL51" s="32">
        <v>4.5</v>
      </c>
      <c r="BM51" s="32">
        <v>10.5</v>
      </c>
      <c r="BN51" s="32">
        <v>0.5</v>
      </c>
      <c r="BO51" s="32">
        <v>87.5</v>
      </c>
      <c r="BP51" s="32">
        <v>71</v>
      </c>
      <c r="BQ51" s="32">
        <v>79.5</v>
      </c>
      <c r="BR51" s="32">
        <v>16.5</v>
      </c>
      <c r="BS51" s="32">
        <v>3</v>
      </c>
      <c r="BT51" s="32">
        <v>8</v>
      </c>
      <c r="BU51" s="32">
        <v>0.5</v>
      </c>
      <c r="BV51" s="32">
        <v>89.5</v>
      </c>
      <c r="BW51" s="32">
        <v>69.5</v>
      </c>
      <c r="BX51" s="32">
        <v>79</v>
      </c>
      <c r="BY51" s="32">
        <v>20</v>
      </c>
      <c r="BZ51" s="32">
        <v>12</v>
      </c>
      <c r="CA51" s="32">
        <v>14.5</v>
      </c>
      <c r="CB51" s="32">
        <v>2.5</v>
      </c>
      <c r="CC51" s="31">
        <v>6.2</v>
      </c>
      <c r="CD51" s="31">
        <v>4.2</v>
      </c>
      <c r="CE51" s="56">
        <v>15.5</v>
      </c>
      <c r="CF51" s="32">
        <v>16</v>
      </c>
      <c r="CG51" s="32"/>
      <c r="CH51" s="32"/>
      <c r="CI51" s="32">
        <v>119.5</v>
      </c>
      <c r="CJ51" s="56">
        <v>87.5</v>
      </c>
      <c r="CK51" s="32">
        <v>80.5</v>
      </c>
      <c r="CL51" s="32">
        <v>129</v>
      </c>
      <c r="CM51" s="35"/>
      <c r="CN51" s="35"/>
      <c r="CO51" s="36"/>
    </row>
    <row r="52" spans="1:93" x14ac:dyDescent="0.25">
      <c r="A52" s="13" t="s">
        <v>308</v>
      </c>
      <c r="B52" s="13">
        <v>1</v>
      </c>
      <c r="C52" s="30">
        <v>33299</v>
      </c>
      <c r="D52" s="31">
        <v>13.94</v>
      </c>
      <c r="E52" s="31">
        <v>162</v>
      </c>
      <c r="F52" s="31">
        <v>57.5</v>
      </c>
      <c r="G52" s="31">
        <f t="shared" si="12"/>
        <v>21.909769852156678</v>
      </c>
      <c r="H52" s="32">
        <v>0</v>
      </c>
      <c r="I52" s="31">
        <v>75</v>
      </c>
      <c r="J52" s="32">
        <v>2</v>
      </c>
      <c r="K52" s="31">
        <v>95</v>
      </c>
      <c r="L52" s="33">
        <f t="shared" si="1"/>
        <v>0.78947368421052633</v>
      </c>
      <c r="M52" s="33">
        <f t="shared" si="2"/>
        <v>0.46296296296296297</v>
      </c>
      <c r="N52" s="32">
        <v>0</v>
      </c>
      <c r="O52" s="31">
        <v>20.3</v>
      </c>
      <c r="P52" s="32" t="s">
        <v>55</v>
      </c>
      <c r="Q52" s="32" t="s">
        <v>55</v>
      </c>
      <c r="R52" s="13">
        <v>114</v>
      </c>
      <c r="S52" s="13">
        <v>69</v>
      </c>
      <c r="T52" s="32">
        <f t="shared" si="3"/>
        <v>83.984999999999999</v>
      </c>
      <c r="U52" s="13">
        <f t="shared" si="4"/>
        <v>45</v>
      </c>
      <c r="V52" s="13">
        <v>0</v>
      </c>
      <c r="W52" s="13">
        <v>1</v>
      </c>
      <c r="X52" s="13">
        <v>99</v>
      </c>
      <c r="Y52" s="13">
        <v>61</v>
      </c>
      <c r="Z52" s="32">
        <f t="shared" si="13"/>
        <v>73.653999999999996</v>
      </c>
      <c r="AA52" s="13">
        <f t="shared" si="6"/>
        <v>38</v>
      </c>
      <c r="AB52" s="13">
        <v>99</v>
      </c>
      <c r="AC52" s="13">
        <v>70</v>
      </c>
      <c r="AD52" s="32">
        <f t="shared" si="7"/>
        <v>79.656999999999996</v>
      </c>
      <c r="AE52" s="13">
        <f t="shared" si="8"/>
        <v>29</v>
      </c>
      <c r="AI52" s="31"/>
      <c r="AJ52" s="13" t="s">
        <v>55</v>
      </c>
      <c r="AK52" s="33"/>
      <c r="AL52" s="13" t="s">
        <v>55</v>
      </c>
      <c r="AM52" s="13" t="s">
        <v>55</v>
      </c>
      <c r="AN52" s="34" t="s">
        <v>55</v>
      </c>
      <c r="AO52" s="33"/>
      <c r="AP52" s="13" t="s">
        <v>55</v>
      </c>
      <c r="AR52" s="34"/>
      <c r="AT52" s="34"/>
      <c r="AU52" s="33"/>
      <c r="AW52" s="31"/>
      <c r="AX52" s="32"/>
      <c r="AY52" s="34"/>
      <c r="AZ52" s="34"/>
      <c r="BA52" s="34"/>
      <c r="BB52" s="34"/>
      <c r="BC52" s="34"/>
      <c r="BD52" s="34"/>
      <c r="BE52" s="34"/>
      <c r="BF52" s="34"/>
      <c r="BG52" s="34"/>
      <c r="BH52" s="32">
        <v>82.5</v>
      </c>
      <c r="BI52" s="32">
        <v>62</v>
      </c>
      <c r="BJ52" s="32">
        <v>72.5</v>
      </c>
      <c r="BK52" s="32">
        <v>20.5</v>
      </c>
      <c r="BL52" s="32">
        <v>0</v>
      </c>
      <c r="BM52" s="32">
        <v>0.5</v>
      </c>
      <c r="BN52" s="32">
        <v>0</v>
      </c>
      <c r="BO52" s="32">
        <v>83</v>
      </c>
      <c r="BP52" s="32">
        <v>61</v>
      </c>
      <c r="BQ52" s="32">
        <v>72</v>
      </c>
      <c r="BR52" s="32">
        <v>22</v>
      </c>
      <c r="BS52" s="32">
        <v>-4</v>
      </c>
      <c r="BT52" s="32">
        <v>-5</v>
      </c>
      <c r="BU52" s="32">
        <v>-1</v>
      </c>
      <c r="BV52" s="32">
        <v>87.5</v>
      </c>
      <c r="BW52" s="32">
        <v>61.5</v>
      </c>
      <c r="BX52" s="32">
        <v>72</v>
      </c>
      <c r="BY52" s="32">
        <v>26</v>
      </c>
      <c r="BZ52" s="32">
        <v>-12.5</v>
      </c>
      <c r="CA52" s="32">
        <v>-14.5</v>
      </c>
      <c r="CB52" s="32">
        <v>-3</v>
      </c>
      <c r="CC52" s="31">
        <v>7.1</v>
      </c>
      <c r="CD52" s="31">
        <v>4.4000000000000004</v>
      </c>
      <c r="CE52" s="56">
        <v>20.5</v>
      </c>
      <c r="CF52" s="32">
        <v>22.5</v>
      </c>
      <c r="CG52" s="32"/>
      <c r="CH52" s="32"/>
      <c r="CI52" s="32">
        <v>138.5</v>
      </c>
      <c r="CJ52" s="56">
        <v>76.5</v>
      </c>
      <c r="CK52" s="32">
        <v>71</v>
      </c>
      <c r="CL52" s="32">
        <v>133.5</v>
      </c>
      <c r="CM52" s="35">
        <v>5.9119999999999999</v>
      </c>
      <c r="CN52" s="35">
        <v>3.665</v>
      </c>
      <c r="CO52" s="36">
        <v>67.185000000000002</v>
      </c>
    </row>
    <row r="53" spans="1:93" x14ac:dyDescent="0.25">
      <c r="A53" s="13" t="s">
        <v>309</v>
      </c>
      <c r="B53" s="13">
        <v>1</v>
      </c>
      <c r="C53" s="30">
        <v>33344</v>
      </c>
      <c r="D53" s="31">
        <v>13.82</v>
      </c>
      <c r="E53" s="31">
        <v>153.80000000000001</v>
      </c>
      <c r="F53" s="31">
        <v>40.9</v>
      </c>
      <c r="G53" s="31">
        <f t="shared" si="12"/>
        <v>17.290622817534466</v>
      </c>
      <c r="H53" s="32">
        <v>0</v>
      </c>
      <c r="I53" s="31"/>
      <c r="J53" s="32"/>
      <c r="K53" s="31"/>
      <c r="L53" s="33"/>
      <c r="M53" s="33"/>
      <c r="N53" s="32"/>
      <c r="O53" s="31">
        <v>10.6</v>
      </c>
      <c r="P53" s="32">
        <v>3</v>
      </c>
      <c r="Q53" s="32">
        <v>4</v>
      </c>
      <c r="R53" s="13">
        <v>109</v>
      </c>
      <c r="S53" s="13">
        <v>74</v>
      </c>
      <c r="T53" s="32">
        <f t="shared" si="3"/>
        <v>85.655000000000001</v>
      </c>
      <c r="U53" s="13">
        <f t="shared" si="4"/>
        <v>35</v>
      </c>
      <c r="V53" s="13">
        <v>0</v>
      </c>
      <c r="W53" s="13">
        <v>1</v>
      </c>
      <c r="X53" s="13">
        <v>105</v>
      </c>
      <c r="Y53" s="13">
        <v>73</v>
      </c>
      <c r="Z53" s="32">
        <f t="shared" si="13"/>
        <v>83.656000000000006</v>
      </c>
      <c r="AA53" s="13">
        <f t="shared" si="6"/>
        <v>32</v>
      </c>
      <c r="AB53" s="13">
        <v>103</v>
      </c>
      <c r="AC53" s="13">
        <v>81</v>
      </c>
      <c r="AD53" s="32">
        <f t="shared" si="7"/>
        <v>88.325999999999993</v>
      </c>
      <c r="AE53" s="13">
        <f t="shared" si="8"/>
        <v>22</v>
      </c>
      <c r="AF53" s="13">
        <v>4.7</v>
      </c>
      <c r="AG53" s="13">
        <v>30</v>
      </c>
      <c r="AH53" s="13">
        <v>29.5</v>
      </c>
      <c r="AI53" s="31">
        <f t="shared" si="14"/>
        <v>48.774700000000003</v>
      </c>
      <c r="AJ53" s="13">
        <v>32.692999999999998</v>
      </c>
      <c r="AK53" s="33">
        <f t="shared" si="15"/>
        <v>5.448833333333333</v>
      </c>
      <c r="AL53" s="13">
        <v>5</v>
      </c>
      <c r="AM53" s="13">
        <v>0</v>
      </c>
      <c r="AN53" s="34">
        <v>0</v>
      </c>
      <c r="AO53" s="33">
        <f t="shared" si="16"/>
        <v>1.2108518518518518</v>
      </c>
      <c r="AP53" s="13">
        <v>3.81</v>
      </c>
      <c r="AQ53" s="13">
        <v>0.53</v>
      </c>
      <c r="AR53" s="34">
        <v>0</v>
      </c>
      <c r="AS53" s="1">
        <v>1.78</v>
      </c>
      <c r="AT53" s="1">
        <v>0</v>
      </c>
      <c r="AU53" s="33">
        <v>1.7890909090909093</v>
      </c>
      <c r="AV53" s="13" t="s">
        <v>62</v>
      </c>
      <c r="AW53" s="13" t="s">
        <v>62</v>
      </c>
      <c r="AX53" s="32">
        <v>0</v>
      </c>
      <c r="AY53" s="32">
        <v>139.80000000000001</v>
      </c>
      <c r="AZ53" s="31">
        <v>4.4000000000000004</v>
      </c>
      <c r="BA53" s="32">
        <v>53.96</v>
      </c>
      <c r="BB53" s="31">
        <v>3.86</v>
      </c>
      <c r="BC53" s="32">
        <v>68.3</v>
      </c>
      <c r="BD53" s="32">
        <v>41.73</v>
      </c>
      <c r="BE53" s="32">
        <v>158.41999999999999</v>
      </c>
      <c r="BF53" s="32">
        <v>18.5</v>
      </c>
      <c r="BG53" s="32">
        <v>23.78</v>
      </c>
      <c r="BH53" s="32">
        <v>94.5</v>
      </c>
      <c r="BI53" s="32">
        <v>75</v>
      </c>
      <c r="BJ53" s="32">
        <v>86.5</v>
      </c>
      <c r="BK53" s="32">
        <v>19.5</v>
      </c>
      <c r="BL53" s="32">
        <v>9</v>
      </c>
      <c r="BM53" s="32">
        <v>12</v>
      </c>
      <c r="BN53" s="32">
        <v>1.5</v>
      </c>
      <c r="BO53" s="32">
        <v>94.5</v>
      </c>
      <c r="BP53" s="32">
        <v>74.5</v>
      </c>
      <c r="BQ53" s="32">
        <v>86</v>
      </c>
      <c r="BR53" s="32">
        <v>20</v>
      </c>
      <c r="BS53" s="32">
        <v>5</v>
      </c>
      <c r="BT53" s="32">
        <v>7.5</v>
      </c>
      <c r="BU53" s="32">
        <v>1</v>
      </c>
      <c r="BV53" s="32">
        <v>101.5</v>
      </c>
      <c r="BW53" s="32">
        <v>74</v>
      </c>
      <c r="BX53" s="32">
        <v>85</v>
      </c>
      <c r="BY53" s="32">
        <v>27.5</v>
      </c>
      <c r="BZ53" s="32">
        <v>-0.5</v>
      </c>
      <c r="CA53" s="32">
        <v>3</v>
      </c>
      <c r="CB53" s="32">
        <v>0</v>
      </c>
      <c r="CC53" s="31">
        <v>7.7</v>
      </c>
      <c r="CD53" s="31">
        <v>4.0999999999999996</v>
      </c>
      <c r="CE53" s="56">
        <v>17.5</v>
      </c>
      <c r="CF53" s="32">
        <v>19</v>
      </c>
      <c r="CG53" s="32"/>
      <c r="CH53" s="32"/>
      <c r="CI53" s="32">
        <v>140.5</v>
      </c>
      <c r="CJ53" s="56">
        <v>81</v>
      </c>
      <c r="CK53" s="32">
        <v>82</v>
      </c>
      <c r="CL53" s="32">
        <v>130</v>
      </c>
      <c r="CM53" s="35">
        <v>5.3339999999999996</v>
      </c>
      <c r="CN53" s="35">
        <v>3.9740000000000002</v>
      </c>
      <c r="CO53" s="36">
        <v>64.260000000000005</v>
      </c>
    </row>
    <row r="54" spans="1:93" x14ac:dyDescent="0.25">
      <c r="A54" s="13" t="s">
        <v>310</v>
      </c>
      <c r="B54" s="13">
        <v>1</v>
      </c>
      <c r="C54" s="30">
        <v>33862</v>
      </c>
      <c r="D54" s="31">
        <v>12.4</v>
      </c>
      <c r="E54" s="31">
        <v>159</v>
      </c>
      <c r="F54" s="31">
        <v>54.5</v>
      </c>
      <c r="G54" s="31">
        <f t="shared" si="12"/>
        <v>21.557691547011586</v>
      </c>
      <c r="H54" s="32">
        <v>0</v>
      </c>
      <c r="I54" s="31">
        <v>72</v>
      </c>
      <c r="J54" s="32">
        <v>2</v>
      </c>
      <c r="K54" s="31">
        <v>93</v>
      </c>
      <c r="L54" s="33">
        <f t="shared" ref="L54:L77" si="17">I54/K54</f>
        <v>0.77419354838709675</v>
      </c>
      <c r="M54" s="33">
        <f t="shared" ref="M54:M101" si="18">(I54/E54)</f>
        <v>0.45283018867924529</v>
      </c>
      <c r="N54" s="32">
        <v>0</v>
      </c>
      <c r="O54" s="31">
        <v>16.7</v>
      </c>
      <c r="P54" s="32">
        <v>4</v>
      </c>
      <c r="Q54" s="32">
        <v>4</v>
      </c>
      <c r="R54" s="13">
        <v>111</v>
      </c>
      <c r="S54" s="13">
        <v>70</v>
      </c>
      <c r="T54" s="32">
        <f t="shared" si="3"/>
        <v>83.653000000000006</v>
      </c>
      <c r="U54" s="13">
        <f t="shared" si="4"/>
        <v>41</v>
      </c>
      <c r="V54" s="13">
        <v>0</v>
      </c>
      <c r="W54" s="13">
        <v>1</v>
      </c>
      <c r="X54" s="13">
        <v>103</v>
      </c>
      <c r="Y54" s="13">
        <v>59</v>
      </c>
      <c r="Z54" s="32">
        <f t="shared" si="13"/>
        <v>73.652000000000001</v>
      </c>
      <c r="AA54" s="13">
        <f t="shared" si="6"/>
        <v>44</v>
      </c>
      <c r="AB54" s="13">
        <v>109</v>
      </c>
      <c r="AC54" s="13">
        <v>71</v>
      </c>
      <c r="AD54" s="32">
        <f t="shared" si="7"/>
        <v>83.653999999999996</v>
      </c>
      <c r="AE54" s="13">
        <f t="shared" si="8"/>
        <v>38</v>
      </c>
      <c r="AF54" s="13">
        <v>4.4000000000000004</v>
      </c>
      <c r="AG54" s="13">
        <v>27</v>
      </c>
      <c r="AH54" s="13">
        <v>27.6</v>
      </c>
      <c r="AI54" s="31">
        <f t="shared" si="14"/>
        <v>45.669500000000006</v>
      </c>
      <c r="AK54" s="33"/>
      <c r="AN54" s="34"/>
      <c r="AO54" s="33"/>
      <c r="AR54" s="34"/>
      <c r="AT54" s="34"/>
      <c r="AW54" s="31"/>
      <c r="AX54" s="32"/>
      <c r="AY54" s="34"/>
      <c r="AZ54" s="34"/>
      <c r="BA54" s="34"/>
      <c r="BB54" s="34"/>
      <c r="BC54" s="34"/>
      <c r="BD54" s="34"/>
      <c r="BE54" s="34"/>
      <c r="BF54" s="34"/>
      <c r="BG54" s="34"/>
      <c r="BH54" s="32">
        <v>93.5</v>
      </c>
      <c r="BI54" s="32">
        <v>71.5</v>
      </c>
      <c r="BJ54" s="32">
        <v>80.5</v>
      </c>
      <c r="BK54" s="32">
        <v>22</v>
      </c>
      <c r="BL54" s="32">
        <v>-19</v>
      </c>
      <c r="BM54" s="32">
        <v>-19.5</v>
      </c>
      <c r="BN54" s="32">
        <v>-4</v>
      </c>
      <c r="BO54" s="32">
        <v>84</v>
      </c>
      <c r="BP54" s="32">
        <v>59</v>
      </c>
      <c r="BQ54" s="32">
        <v>71</v>
      </c>
      <c r="BR54" s="32">
        <v>25</v>
      </c>
      <c r="BS54" s="32">
        <v>-2</v>
      </c>
      <c r="BT54" s="32">
        <v>-7</v>
      </c>
      <c r="BU54" s="32">
        <v>0</v>
      </c>
      <c r="BV54" s="32">
        <v>90</v>
      </c>
      <c r="BW54" s="32">
        <v>59</v>
      </c>
      <c r="BX54" s="32">
        <v>72</v>
      </c>
      <c r="BY54" s="32">
        <v>31</v>
      </c>
      <c r="BZ54" s="32">
        <v>-0.5</v>
      </c>
      <c r="CA54" s="32">
        <v>-4.5</v>
      </c>
      <c r="CB54" s="32">
        <v>-0.5</v>
      </c>
      <c r="CC54" s="31">
        <v>6.5</v>
      </c>
      <c r="CD54" s="31">
        <v>5.3</v>
      </c>
      <c r="CE54" s="56">
        <v>22</v>
      </c>
      <c r="CF54" s="32">
        <v>25.5</v>
      </c>
      <c r="CG54" s="32"/>
      <c r="CH54" s="32"/>
      <c r="CI54" s="32">
        <v>125.5</v>
      </c>
      <c r="CJ54" s="56">
        <v>73.5</v>
      </c>
      <c r="CK54" s="32">
        <v>67.5</v>
      </c>
      <c r="CL54" s="32">
        <v>153.5</v>
      </c>
      <c r="CM54" s="44"/>
      <c r="CN54" s="44"/>
      <c r="CO54" s="44"/>
    </row>
    <row r="55" spans="1:93" x14ac:dyDescent="0.25">
      <c r="A55" s="13" t="s">
        <v>311</v>
      </c>
      <c r="B55" s="13">
        <v>1</v>
      </c>
      <c r="C55" s="30" t="s">
        <v>312</v>
      </c>
      <c r="D55" s="31">
        <v>12.6</v>
      </c>
      <c r="E55" s="13">
        <v>152.9</v>
      </c>
      <c r="F55" s="13">
        <v>45.7</v>
      </c>
      <c r="G55" s="31">
        <f t="shared" si="12"/>
        <v>19.547950438032352</v>
      </c>
      <c r="H55" s="32">
        <v>0</v>
      </c>
      <c r="I55" s="31">
        <v>67</v>
      </c>
      <c r="J55" s="32">
        <v>1</v>
      </c>
      <c r="K55" s="31">
        <v>86.5</v>
      </c>
      <c r="L55" s="33">
        <f t="shared" si="17"/>
        <v>0.77456647398843925</v>
      </c>
      <c r="M55" s="33">
        <f t="shared" si="18"/>
        <v>0.43819489862655331</v>
      </c>
      <c r="N55" s="32">
        <v>0</v>
      </c>
      <c r="O55" s="31">
        <v>14.8</v>
      </c>
      <c r="P55" s="31"/>
      <c r="Q55" s="31"/>
      <c r="Z55" s="32"/>
      <c r="AI55" s="31"/>
      <c r="AK55" s="33"/>
      <c r="AN55" s="34"/>
      <c r="AO55" s="33"/>
      <c r="AR55" s="34"/>
      <c r="AT55" s="34"/>
      <c r="AW55" s="31"/>
      <c r="AX55" s="32"/>
      <c r="AY55" s="34"/>
      <c r="AZ55" s="34"/>
      <c r="BA55" s="34"/>
      <c r="BB55" s="34"/>
      <c r="BC55" s="34"/>
      <c r="BD55" s="34"/>
      <c r="BE55" s="34"/>
      <c r="BF55" s="34"/>
      <c r="BG55" s="34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E55" s="58"/>
      <c r="CF55" s="32"/>
      <c r="CG55" s="32"/>
      <c r="CH55" s="32"/>
      <c r="CI55" s="32"/>
      <c r="CJ55" s="56"/>
      <c r="CK55" s="32"/>
      <c r="CL55" s="32"/>
      <c r="CM55" s="44"/>
      <c r="CN55" s="44"/>
      <c r="CO55" s="44"/>
    </row>
    <row r="56" spans="1:93" x14ac:dyDescent="0.25">
      <c r="A56" s="13" t="s">
        <v>313</v>
      </c>
      <c r="B56" s="13">
        <v>1</v>
      </c>
      <c r="C56" s="30" t="s">
        <v>314</v>
      </c>
      <c r="D56" s="31">
        <v>12.9</v>
      </c>
      <c r="E56" s="13">
        <v>162.9</v>
      </c>
      <c r="F56" s="13">
        <v>52</v>
      </c>
      <c r="G56" s="31">
        <f t="shared" si="12"/>
        <v>19.59571773273024</v>
      </c>
      <c r="H56" s="32">
        <v>0</v>
      </c>
      <c r="I56" s="31">
        <v>68.5</v>
      </c>
      <c r="J56" s="32">
        <v>1</v>
      </c>
      <c r="K56" s="31">
        <v>89</v>
      </c>
      <c r="L56" s="33">
        <f t="shared" si="17"/>
        <v>0.7696629213483146</v>
      </c>
      <c r="M56" s="33">
        <f t="shared" si="18"/>
        <v>0.42050337630448126</v>
      </c>
      <c r="N56" s="32">
        <v>0</v>
      </c>
      <c r="O56" s="31">
        <v>18.2</v>
      </c>
      <c r="P56" s="31"/>
      <c r="Q56" s="31"/>
      <c r="Z56" s="32"/>
      <c r="AI56" s="31"/>
      <c r="AK56" s="33"/>
      <c r="AN56" s="34"/>
      <c r="AO56" s="33"/>
      <c r="AR56" s="34"/>
      <c r="AT56" s="34"/>
      <c r="AW56" s="31"/>
      <c r="AX56" s="32"/>
      <c r="AY56" s="34"/>
      <c r="AZ56" s="34"/>
      <c r="BA56" s="34"/>
      <c r="BB56" s="34"/>
      <c r="BC56" s="34"/>
      <c r="BD56" s="34"/>
      <c r="BE56" s="34"/>
      <c r="BF56" s="34"/>
      <c r="BG56" s="34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E56" s="58"/>
      <c r="CF56" s="32"/>
      <c r="CG56" s="32"/>
      <c r="CH56" s="32"/>
      <c r="CI56" s="32"/>
      <c r="CJ56" s="56"/>
      <c r="CK56" s="32"/>
      <c r="CL56" s="32"/>
      <c r="CM56" s="44"/>
      <c r="CN56" s="44"/>
      <c r="CO56" s="44"/>
    </row>
    <row r="57" spans="1:93" x14ac:dyDescent="0.25">
      <c r="A57" s="13" t="s">
        <v>315</v>
      </c>
      <c r="B57" s="13">
        <v>1</v>
      </c>
      <c r="C57" s="30" t="s">
        <v>316</v>
      </c>
      <c r="D57" s="31">
        <v>13.05</v>
      </c>
      <c r="E57" s="13">
        <v>154.19999999999999</v>
      </c>
      <c r="F57" s="13">
        <v>30</v>
      </c>
      <c r="G57" s="31">
        <f t="shared" si="12"/>
        <v>12.616895537151713</v>
      </c>
      <c r="H57" s="32">
        <v>0</v>
      </c>
      <c r="I57" s="31">
        <v>58</v>
      </c>
      <c r="J57" s="32">
        <v>0</v>
      </c>
      <c r="K57" s="31">
        <v>80</v>
      </c>
      <c r="L57" s="33">
        <f t="shared" si="17"/>
        <v>0.72499999999999998</v>
      </c>
      <c r="M57" s="33">
        <f t="shared" si="18"/>
        <v>0.37613488975356685</v>
      </c>
      <c r="N57" s="32">
        <v>0</v>
      </c>
      <c r="O57" s="31">
        <v>10</v>
      </c>
      <c r="P57" s="31"/>
      <c r="Q57" s="31"/>
      <c r="Z57" s="32"/>
      <c r="AI57" s="31"/>
      <c r="AK57" s="33"/>
      <c r="AN57" s="34"/>
      <c r="AO57" s="33"/>
      <c r="AR57" s="34"/>
      <c r="AT57" s="34"/>
      <c r="AW57" s="31"/>
      <c r="AX57" s="32"/>
      <c r="AY57" s="34"/>
      <c r="AZ57" s="34"/>
      <c r="BA57" s="34"/>
      <c r="BB57" s="34"/>
      <c r="BC57" s="34"/>
      <c r="BD57" s="34"/>
      <c r="BE57" s="34"/>
      <c r="BF57" s="34"/>
      <c r="BG57" s="34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E57" s="58"/>
      <c r="CF57" s="32"/>
      <c r="CG57" s="32"/>
      <c r="CH57" s="32"/>
      <c r="CI57" s="32"/>
      <c r="CJ57" s="56"/>
      <c r="CK57" s="32"/>
      <c r="CL57" s="32"/>
      <c r="CM57" s="44"/>
      <c r="CN57" s="44"/>
      <c r="CO57" s="44"/>
    </row>
    <row r="58" spans="1:93" x14ac:dyDescent="0.25">
      <c r="A58" s="13" t="s">
        <v>317</v>
      </c>
      <c r="B58" s="13">
        <v>1</v>
      </c>
      <c r="C58" s="30" t="s">
        <v>318</v>
      </c>
      <c r="D58" s="31">
        <v>13.18</v>
      </c>
      <c r="E58" s="13">
        <v>155</v>
      </c>
      <c r="F58" s="13">
        <v>50.2</v>
      </c>
      <c r="G58" s="31">
        <f t="shared" si="12"/>
        <v>20.894901144640997</v>
      </c>
      <c r="H58" s="32">
        <v>0</v>
      </c>
      <c r="I58" s="31">
        <v>74</v>
      </c>
      <c r="J58" s="32">
        <v>2</v>
      </c>
      <c r="K58" s="31">
        <v>86</v>
      </c>
      <c r="L58" s="33">
        <f t="shared" si="17"/>
        <v>0.86046511627906974</v>
      </c>
      <c r="M58" s="33">
        <f t="shared" si="18"/>
        <v>0.47741935483870968</v>
      </c>
      <c r="N58" s="32">
        <v>0</v>
      </c>
      <c r="O58" s="31">
        <v>17.399999999999999</v>
      </c>
      <c r="P58" s="31"/>
      <c r="Q58" s="31"/>
      <c r="Z58" s="32"/>
      <c r="AI58" s="31"/>
      <c r="AK58" s="33"/>
      <c r="AN58" s="34"/>
      <c r="AO58" s="33"/>
      <c r="AR58" s="34"/>
      <c r="AT58" s="34"/>
      <c r="AW58" s="31"/>
      <c r="AX58" s="32"/>
      <c r="AY58" s="34"/>
      <c r="AZ58" s="34"/>
      <c r="BA58" s="34"/>
      <c r="BB58" s="34"/>
      <c r="BC58" s="34"/>
      <c r="BD58" s="34"/>
      <c r="BE58" s="34"/>
      <c r="BF58" s="34"/>
      <c r="BG58" s="34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E58" s="58"/>
      <c r="CF58" s="32"/>
      <c r="CG58" s="32"/>
      <c r="CH58" s="32"/>
      <c r="CI58" s="32"/>
      <c r="CJ58" s="56"/>
      <c r="CK58" s="32"/>
      <c r="CL58" s="32"/>
      <c r="CM58" s="44"/>
      <c r="CN58" s="44"/>
      <c r="CO58" s="44"/>
    </row>
    <row r="59" spans="1:93" x14ac:dyDescent="0.25">
      <c r="A59" s="13" t="s">
        <v>319</v>
      </c>
      <c r="B59" s="13">
        <v>1</v>
      </c>
      <c r="C59" s="30" t="s">
        <v>320</v>
      </c>
      <c r="D59" s="31">
        <v>13.68</v>
      </c>
      <c r="E59" s="13">
        <v>159.69999999999999</v>
      </c>
      <c r="F59" s="13">
        <v>47</v>
      </c>
      <c r="G59" s="31">
        <f t="shared" si="12"/>
        <v>18.428416775505422</v>
      </c>
      <c r="H59" s="32">
        <v>0</v>
      </c>
      <c r="I59" s="31">
        <v>67</v>
      </c>
      <c r="J59" s="32">
        <v>1</v>
      </c>
      <c r="K59" s="31">
        <v>88</v>
      </c>
      <c r="L59" s="33">
        <f t="shared" si="17"/>
        <v>0.76136363636363635</v>
      </c>
      <c r="M59" s="33">
        <f t="shared" si="18"/>
        <v>0.41953663118346901</v>
      </c>
      <c r="N59" s="32">
        <v>0</v>
      </c>
      <c r="O59" s="31">
        <v>19</v>
      </c>
      <c r="P59" s="31"/>
      <c r="Q59" s="31"/>
      <c r="Z59" s="32"/>
      <c r="AI59" s="31"/>
      <c r="AK59" s="33"/>
      <c r="AN59" s="34"/>
      <c r="AO59" s="33"/>
      <c r="AR59" s="34"/>
      <c r="AT59" s="34"/>
      <c r="AW59" s="31"/>
      <c r="AX59" s="32"/>
      <c r="AY59" s="34"/>
      <c r="AZ59" s="34"/>
      <c r="BA59" s="34"/>
      <c r="BB59" s="34"/>
      <c r="BC59" s="34"/>
      <c r="BD59" s="34"/>
      <c r="BE59" s="34"/>
      <c r="BF59" s="34"/>
      <c r="BG59" s="34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E59" s="58"/>
      <c r="CF59" s="32"/>
      <c r="CG59" s="32"/>
      <c r="CH59" s="32"/>
      <c r="CI59" s="32"/>
      <c r="CJ59" s="56"/>
      <c r="CK59" s="32"/>
      <c r="CL59" s="32"/>
      <c r="CM59" s="44"/>
      <c r="CN59" s="44"/>
      <c r="CO59" s="44"/>
    </row>
    <row r="60" spans="1:93" x14ac:dyDescent="0.25">
      <c r="A60" s="13" t="s">
        <v>321</v>
      </c>
      <c r="B60" s="13">
        <v>1</v>
      </c>
      <c r="C60" s="30" t="s">
        <v>322</v>
      </c>
      <c r="D60" s="31">
        <v>12.01</v>
      </c>
      <c r="E60" s="13">
        <v>160.4</v>
      </c>
      <c r="F60" s="13">
        <v>51.5</v>
      </c>
      <c r="G60" s="31">
        <f t="shared" si="12"/>
        <v>20.016977506358788</v>
      </c>
      <c r="H60" s="32">
        <v>0</v>
      </c>
      <c r="I60" s="31">
        <v>67</v>
      </c>
      <c r="J60" s="32">
        <v>1</v>
      </c>
      <c r="K60" s="31">
        <v>89.5</v>
      </c>
      <c r="L60" s="33">
        <f t="shared" si="17"/>
        <v>0.74860335195530725</v>
      </c>
      <c r="M60" s="33">
        <f t="shared" si="18"/>
        <v>0.41770573566084784</v>
      </c>
      <c r="N60" s="32">
        <v>0</v>
      </c>
      <c r="O60" s="31">
        <v>10</v>
      </c>
      <c r="P60" s="31"/>
      <c r="Q60" s="31"/>
      <c r="Z60" s="32"/>
      <c r="AI60" s="31"/>
      <c r="AK60" s="33"/>
      <c r="AN60" s="34"/>
      <c r="AO60" s="33"/>
      <c r="AR60" s="34"/>
      <c r="AT60" s="34"/>
      <c r="AW60" s="31"/>
      <c r="AX60" s="32"/>
      <c r="AY60" s="34"/>
      <c r="AZ60" s="34"/>
      <c r="BA60" s="34"/>
      <c r="BB60" s="34"/>
      <c r="BC60" s="34"/>
      <c r="BD60" s="34"/>
      <c r="BE60" s="34"/>
      <c r="BF60" s="34"/>
      <c r="BG60" s="34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E60" s="58"/>
      <c r="CF60" s="32"/>
      <c r="CG60" s="32"/>
      <c r="CH60" s="32"/>
      <c r="CI60" s="32"/>
      <c r="CJ60" s="56"/>
      <c r="CK60" s="32"/>
      <c r="CL60" s="32"/>
      <c r="CM60" s="44"/>
      <c r="CN60" s="44"/>
      <c r="CO60" s="44"/>
    </row>
    <row r="61" spans="1:93" x14ac:dyDescent="0.25">
      <c r="A61" s="13" t="s">
        <v>323</v>
      </c>
      <c r="B61" s="13">
        <v>1</v>
      </c>
      <c r="C61" s="30" t="s">
        <v>324</v>
      </c>
      <c r="D61" s="31">
        <v>13.4</v>
      </c>
      <c r="E61" s="13">
        <v>157</v>
      </c>
      <c r="F61" s="13">
        <v>55.5</v>
      </c>
      <c r="G61" s="31">
        <f t="shared" si="12"/>
        <v>22.516126414864701</v>
      </c>
      <c r="H61" s="32">
        <v>0</v>
      </c>
      <c r="I61" s="31">
        <v>74.5</v>
      </c>
      <c r="J61" s="32">
        <v>2</v>
      </c>
      <c r="K61" s="31">
        <v>91</v>
      </c>
      <c r="L61" s="33">
        <f t="shared" si="17"/>
        <v>0.81868131868131866</v>
      </c>
      <c r="M61" s="33">
        <f t="shared" si="18"/>
        <v>0.47452229299363058</v>
      </c>
      <c r="N61" s="32">
        <v>0</v>
      </c>
      <c r="O61" s="31">
        <v>16.600000000000001</v>
      </c>
      <c r="P61" s="31"/>
      <c r="Q61" s="31"/>
      <c r="Z61" s="32"/>
      <c r="AI61" s="31"/>
      <c r="AK61" s="33"/>
      <c r="AN61" s="34"/>
      <c r="AO61" s="33"/>
      <c r="AR61" s="34"/>
      <c r="AT61" s="34"/>
      <c r="AW61" s="31"/>
      <c r="AX61" s="32"/>
      <c r="AY61" s="34"/>
      <c r="AZ61" s="34"/>
      <c r="BA61" s="34"/>
      <c r="BB61" s="34"/>
      <c r="BC61" s="34"/>
      <c r="BD61" s="34"/>
      <c r="BE61" s="34"/>
      <c r="BF61" s="34"/>
      <c r="BG61" s="34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E61" s="58"/>
      <c r="CF61" s="32"/>
      <c r="CG61" s="32"/>
      <c r="CH61" s="32"/>
      <c r="CI61" s="32"/>
      <c r="CJ61" s="56"/>
      <c r="CK61" s="32"/>
      <c r="CL61" s="32"/>
      <c r="CM61" s="44"/>
      <c r="CN61" s="44"/>
      <c r="CO61" s="44"/>
    </row>
    <row r="62" spans="1:93" x14ac:dyDescent="0.25">
      <c r="A62" s="13" t="s">
        <v>325</v>
      </c>
      <c r="B62" s="13">
        <v>1</v>
      </c>
      <c r="C62" s="30" t="s">
        <v>326</v>
      </c>
      <c r="D62" s="31">
        <v>12.6</v>
      </c>
      <c r="E62" s="13">
        <v>163.1</v>
      </c>
      <c r="F62" s="13">
        <v>72.099999999999994</v>
      </c>
      <c r="G62" s="31">
        <f t="shared" si="12"/>
        <v>27.103622675469641</v>
      </c>
      <c r="H62" s="32">
        <v>1</v>
      </c>
      <c r="I62" s="31">
        <v>84.5</v>
      </c>
      <c r="J62" s="32">
        <v>2</v>
      </c>
      <c r="K62" s="31">
        <v>100</v>
      </c>
      <c r="L62" s="33">
        <f t="shared" si="17"/>
        <v>0.84499999999999997</v>
      </c>
      <c r="M62" s="33">
        <f t="shared" si="18"/>
        <v>0.51808706315144082</v>
      </c>
      <c r="N62" s="32">
        <v>1</v>
      </c>
      <c r="O62" s="31">
        <v>24.7</v>
      </c>
      <c r="P62" s="31"/>
      <c r="Q62" s="31"/>
      <c r="Z62" s="32"/>
      <c r="AI62" s="31"/>
      <c r="AK62" s="33"/>
      <c r="AN62" s="34"/>
      <c r="AO62" s="33"/>
      <c r="AR62" s="34"/>
      <c r="AT62" s="34"/>
      <c r="AW62" s="31"/>
      <c r="AX62" s="32"/>
      <c r="AY62" s="34"/>
      <c r="AZ62" s="34"/>
      <c r="BA62" s="34"/>
      <c r="BB62" s="34"/>
      <c r="BC62" s="34"/>
      <c r="BD62" s="34"/>
      <c r="BE62" s="34"/>
      <c r="BF62" s="34"/>
      <c r="BG62" s="34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E62" s="58"/>
      <c r="CF62" s="32"/>
      <c r="CG62" s="32"/>
      <c r="CH62" s="32"/>
      <c r="CI62" s="32"/>
      <c r="CJ62" s="56"/>
      <c r="CK62" s="32"/>
      <c r="CL62" s="32"/>
      <c r="CM62" s="44"/>
      <c r="CN62" s="44"/>
      <c r="CO62" s="44"/>
    </row>
    <row r="63" spans="1:93" x14ac:dyDescent="0.25">
      <c r="A63" s="13" t="s">
        <v>327</v>
      </c>
      <c r="B63" s="13">
        <v>1</v>
      </c>
      <c r="C63" s="30" t="s">
        <v>328</v>
      </c>
      <c r="D63" s="31">
        <v>11.96</v>
      </c>
      <c r="E63" s="13">
        <v>145.5</v>
      </c>
      <c r="F63" s="13">
        <v>59</v>
      </c>
      <c r="G63" s="31">
        <f t="shared" si="12"/>
        <v>27.869297717315568</v>
      </c>
      <c r="H63" s="32">
        <v>2</v>
      </c>
      <c r="I63" s="31">
        <v>93</v>
      </c>
      <c r="J63" s="32">
        <v>2</v>
      </c>
      <c r="K63" s="31">
        <v>96</v>
      </c>
      <c r="L63" s="33">
        <f t="shared" si="17"/>
        <v>0.96875</v>
      </c>
      <c r="M63" s="33">
        <f t="shared" si="18"/>
        <v>0.63917525773195871</v>
      </c>
      <c r="N63" s="32">
        <v>2</v>
      </c>
      <c r="O63" s="31">
        <v>28</v>
      </c>
      <c r="P63" s="31"/>
      <c r="Q63" s="31"/>
      <c r="Z63" s="32"/>
      <c r="AI63" s="31"/>
      <c r="AK63" s="33"/>
      <c r="AN63" s="34"/>
      <c r="AO63" s="33"/>
      <c r="AR63" s="34"/>
      <c r="AT63" s="34"/>
      <c r="AW63" s="31"/>
      <c r="AX63" s="32"/>
      <c r="AY63" s="34"/>
      <c r="AZ63" s="34"/>
      <c r="BA63" s="34"/>
      <c r="BB63" s="34"/>
      <c r="BC63" s="34"/>
      <c r="BD63" s="34"/>
      <c r="BE63" s="34"/>
      <c r="BF63" s="34"/>
      <c r="BG63" s="34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E63" s="58"/>
      <c r="CF63" s="32"/>
      <c r="CG63" s="32"/>
      <c r="CH63" s="32"/>
      <c r="CI63" s="32"/>
      <c r="CJ63" s="56"/>
      <c r="CK63" s="32"/>
      <c r="CL63" s="32"/>
      <c r="CM63" s="44"/>
      <c r="CN63" s="44"/>
      <c r="CO63" s="44"/>
    </row>
    <row r="64" spans="1:93" x14ac:dyDescent="0.25">
      <c r="A64" s="13" t="s">
        <v>329</v>
      </c>
      <c r="B64" s="13">
        <v>1</v>
      </c>
      <c r="C64" s="30" t="s">
        <v>330</v>
      </c>
      <c r="D64" s="31">
        <v>12.27</v>
      </c>
      <c r="E64" s="13">
        <v>151.19999999999999</v>
      </c>
      <c r="F64" s="13">
        <v>32</v>
      </c>
      <c r="G64" s="31">
        <f t="shared" si="12"/>
        <v>13.997368494722997</v>
      </c>
      <c r="H64" s="32">
        <v>0</v>
      </c>
      <c r="I64" s="31">
        <v>59</v>
      </c>
      <c r="J64" s="32">
        <v>0</v>
      </c>
      <c r="K64" s="31">
        <v>73.400000000000006</v>
      </c>
      <c r="L64" s="33">
        <f t="shared" si="17"/>
        <v>0.80381471389645776</v>
      </c>
      <c r="M64" s="33">
        <f t="shared" si="18"/>
        <v>0.39021164021164023</v>
      </c>
      <c r="N64" s="32">
        <v>0</v>
      </c>
      <c r="O64" s="31">
        <v>9.9</v>
      </c>
      <c r="P64" s="31"/>
      <c r="Q64" s="31"/>
      <c r="Z64" s="32"/>
      <c r="AI64" s="31"/>
      <c r="AK64" s="33"/>
      <c r="AN64" s="34"/>
      <c r="AO64" s="33"/>
      <c r="AR64" s="34"/>
      <c r="AT64" s="34"/>
      <c r="AW64" s="31"/>
      <c r="AX64" s="32"/>
      <c r="AY64" s="34"/>
      <c r="AZ64" s="34"/>
      <c r="BA64" s="34"/>
      <c r="BB64" s="34"/>
      <c r="BC64" s="34"/>
      <c r="BD64" s="34"/>
      <c r="BE64" s="34"/>
      <c r="BF64" s="34"/>
      <c r="BG64" s="34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E64" s="58"/>
      <c r="CF64" s="32"/>
      <c r="CG64" s="32"/>
      <c r="CH64" s="32"/>
      <c r="CI64" s="32"/>
      <c r="CJ64" s="56"/>
      <c r="CK64" s="32"/>
      <c r="CL64" s="32"/>
      <c r="CM64" s="44"/>
      <c r="CN64" s="44"/>
      <c r="CO64" s="44"/>
    </row>
    <row r="65" spans="1:93" x14ac:dyDescent="0.25">
      <c r="A65" s="13" t="s">
        <v>331</v>
      </c>
      <c r="B65" s="13">
        <v>1</v>
      </c>
      <c r="C65" s="30" t="s">
        <v>332</v>
      </c>
      <c r="D65" s="31">
        <v>12.4</v>
      </c>
      <c r="E65" s="13">
        <v>158</v>
      </c>
      <c r="F65" s="13">
        <v>48.8</v>
      </c>
      <c r="G65" s="31">
        <f t="shared" si="12"/>
        <v>19.548149335042456</v>
      </c>
      <c r="H65" s="32">
        <v>0</v>
      </c>
      <c r="I65" s="31">
        <v>70.2</v>
      </c>
      <c r="J65" s="32">
        <v>2</v>
      </c>
      <c r="K65" s="31">
        <v>86</v>
      </c>
      <c r="L65" s="33">
        <f t="shared" si="17"/>
        <v>0.81627906976744191</v>
      </c>
      <c r="M65" s="33">
        <f t="shared" si="18"/>
        <v>0.44430379746835447</v>
      </c>
      <c r="N65" s="32">
        <v>0</v>
      </c>
      <c r="O65" s="31">
        <v>14.4</v>
      </c>
      <c r="P65" s="31"/>
      <c r="Q65" s="31"/>
      <c r="Z65" s="32"/>
      <c r="AI65" s="31"/>
      <c r="AK65" s="33"/>
      <c r="AN65" s="34"/>
      <c r="AO65" s="33"/>
      <c r="AR65" s="34"/>
      <c r="AT65" s="34"/>
      <c r="AW65" s="31"/>
      <c r="AX65" s="32"/>
      <c r="AY65" s="34"/>
      <c r="AZ65" s="34"/>
      <c r="BA65" s="34"/>
      <c r="BB65" s="34"/>
      <c r="BC65" s="34"/>
      <c r="BD65" s="34"/>
      <c r="BE65" s="34"/>
      <c r="BF65" s="34"/>
      <c r="BG65" s="34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E65" s="58"/>
      <c r="CF65" s="32"/>
      <c r="CG65" s="32"/>
      <c r="CH65" s="32"/>
      <c r="CI65" s="32"/>
      <c r="CJ65" s="56"/>
      <c r="CK65" s="32"/>
      <c r="CL65" s="32"/>
      <c r="CM65" s="44"/>
      <c r="CN65" s="44"/>
      <c r="CO65" s="44"/>
    </row>
    <row r="66" spans="1:93" x14ac:dyDescent="0.25">
      <c r="A66" s="13" t="s">
        <v>333</v>
      </c>
      <c r="B66" s="13">
        <v>1</v>
      </c>
      <c r="C66" s="30" t="s">
        <v>334</v>
      </c>
      <c r="D66" s="31">
        <v>11.86</v>
      </c>
      <c r="E66" s="13">
        <v>151.30000000000001</v>
      </c>
      <c r="F66" s="13">
        <v>40.799999999999997</v>
      </c>
      <c r="G66" s="31">
        <f t="shared" si="12"/>
        <v>17.823061556398848</v>
      </c>
      <c r="H66" s="32">
        <v>0</v>
      </c>
      <c r="I66" s="31">
        <v>64</v>
      </c>
      <c r="J66" s="32">
        <v>1</v>
      </c>
      <c r="K66" s="31">
        <v>78</v>
      </c>
      <c r="L66" s="33">
        <f t="shared" si="17"/>
        <v>0.82051282051282048</v>
      </c>
      <c r="M66" s="33">
        <f t="shared" si="18"/>
        <v>0.42300066093853267</v>
      </c>
      <c r="N66" s="32">
        <v>0</v>
      </c>
      <c r="O66" s="31">
        <v>13.2</v>
      </c>
      <c r="P66" s="31"/>
      <c r="Q66" s="31"/>
      <c r="Z66" s="32"/>
      <c r="AI66" s="31"/>
      <c r="AK66" s="33"/>
      <c r="AN66" s="34"/>
      <c r="AO66" s="33"/>
      <c r="AR66" s="34"/>
      <c r="AT66" s="34"/>
      <c r="AW66" s="31"/>
      <c r="AX66" s="32"/>
      <c r="AY66" s="34"/>
      <c r="AZ66" s="34"/>
      <c r="BA66" s="34"/>
      <c r="BB66" s="34"/>
      <c r="BC66" s="34"/>
      <c r="BD66" s="34"/>
      <c r="BE66" s="34"/>
      <c r="BF66" s="34"/>
      <c r="BG66" s="34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E66" s="58"/>
      <c r="CF66" s="32"/>
      <c r="CG66" s="32"/>
      <c r="CH66" s="32"/>
      <c r="CI66" s="32"/>
      <c r="CJ66" s="56"/>
      <c r="CK66" s="32"/>
      <c r="CL66" s="32"/>
      <c r="CM66" s="44"/>
      <c r="CN66" s="44"/>
      <c r="CO66" s="44"/>
    </row>
    <row r="67" spans="1:93" x14ac:dyDescent="0.25">
      <c r="A67" s="13" t="s">
        <v>335</v>
      </c>
      <c r="B67" s="13">
        <v>1</v>
      </c>
      <c r="C67" s="30" t="s">
        <v>336</v>
      </c>
      <c r="D67" s="31">
        <v>12.16</v>
      </c>
      <c r="E67" s="13">
        <v>150.9</v>
      </c>
      <c r="F67" s="13">
        <v>41.8</v>
      </c>
      <c r="G67" s="31">
        <f t="shared" si="12"/>
        <v>18.356834912767702</v>
      </c>
      <c r="H67" s="32">
        <v>0</v>
      </c>
      <c r="I67" s="31">
        <v>59.5</v>
      </c>
      <c r="J67" s="32">
        <v>0</v>
      </c>
      <c r="K67" s="31">
        <v>73.5</v>
      </c>
      <c r="L67" s="33">
        <f t="shared" si="17"/>
        <v>0.80952380952380953</v>
      </c>
      <c r="M67" s="33">
        <f t="shared" si="18"/>
        <v>0.39430086149768057</v>
      </c>
      <c r="N67" s="32">
        <v>0</v>
      </c>
      <c r="O67" s="31">
        <v>10.7</v>
      </c>
      <c r="P67" s="31"/>
      <c r="Q67" s="31"/>
      <c r="Z67" s="32"/>
      <c r="AI67" s="31"/>
      <c r="AK67" s="33"/>
      <c r="AN67" s="34"/>
      <c r="AO67" s="33"/>
      <c r="AR67" s="34"/>
      <c r="AT67" s="34"/>
      <c r="AW67" s="31"/>
      <c r="AX67" s="32"/>
      <c r="AY67" s="34"/>
      <c r="AZ67" s="34"/>
      <c r="BA67" s="34"/>
      <c r="BB67" s="34"/>
      <c r="BC67" s="34"/>
      <c r="BD67" s="34"/>
      <c r="BE67" s="34"/>
      <c r="BF67" s="34"/>
      <c r="BG67" s="34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E67" s="58"/>
      <c r="CF67" s="32"/>
      <c r="CG67" s="32"/>
      <c r="CH67" s="32"/>
      <c r="CI67" s="32"/>
      <c r="CJ67" s="56"/>
      <c r="CK67" s="32"/>
      <c r="CL67" s="32"/>
      <c r="CM67" s="44"/>
      <c r="CN67" s="44"/>
      <c r="CO67" s="44"/>
    </row>
    <row r="68" spans="1:93" x14ac:dyDescent="0.25">
      <c r="A68" s="13" t="s">
        <v>337</v>
      </c>
      <c r="B68" s="13">
        <v>1</v>
      </c>
      <c r="C68" s="30" t="s">
        <v>338</v>
      </c>
      <c r="D68" s="31">
        <v>12.9</v>
      </c>
      <c r="E68" s="13">
        <v>164.1</v>
      </c>
      <c r="F68" s="13">
        <v>57.8</v>
      </c>
      <c r="G68" s="31">
        <f t="shared" si="12"/>
        <v>21.464000822910482</v>
      </c>
      <c r="H68" s="32">
        <v>0</v>
      </c>
      <c r="I68" s="31">
        <v>71.5</v>
      </c>
      <c r="J68" s="32">
        <v>2</v>
      </c>
      <c r="K68" s="31">
        <v>96</v>
      </c>
      <c r="L68" s="33">
        <f t="shared" si="17"/>
        <v>0.74479166666666663</v>
      </c>
      <c r="M68" s="33">
        <f t="shared" si="18"/>
        <v>0.43570993296770266</v>
      </c>
      <c r="N68" s="32">
        <v>0</v>
      </c>
      <c r="O68" s="31">
        <v>14.6</v>
      </c>
      <c r="P68" s="31"/>
      <c r="Q68" s="31"/>
      <c r="Z68" s="32"/>
      <c r="AI68" s="31"/>
      <c r="AK68" s="33"/>
      <c r="AN68" s="34"/>
      <c r="AO68" s="33"/>
      <c r="AR68" s="34"/>
      <c r="AT68" s="34"/>
      <c r="AW68" s="31"/>
      <c r="AX68" s="32"/>
      <c r="AY68" s="34"/>
      <c r="AZ68" s="34"/>
      <c r="BA68" s="34"/>
      <c r="BB68" s="34"/>
      <c r="BC68" s="34"/>
      <c r="BD68" s="34"/>
      <c r="BE68" s="34"/>
      <c r="BF68" s="34"/>
      <c r="BG68" s="34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E68" s="58"/>
      <c r="CF68" s="32"/>
      <c r="CG68" s="32"/>
      <c r="CH68" s="32"/>
      <c r="CI68" s="32"/>
      <c r="CJ68" s="56"/>
      <c r="CK68" s="32"/>
      <c r="CL68" s="32"/>
      <c r="CM68" s="44"/>
      <c r="CN68" s="44"/>
      <c r="CO68" s="44"/>
    </row>
    <row r="69" spans="1:93" x14ac:dyDescent="0.25">
      <c r="A69" s="13" t="s">
        <v>339</v>
      </c>
      <c r="B69" s="13">
        <v>1</v>
      </c>
      <c r="C69" s="30" t="s">
        <v>340</v>
      </c>
      <c r="D69" s="31">
        <v>12.2</v>
      </c>
      <c r="E69" s="13">
        <v>160.80000000000001</v>
      </c>
      <c r="F69" s="13">
        <v>57.7</v>
      </c>
      <c r="G69" s="31">
        <f t="shared" si="12"/>
        <v>22.315351105170663</v>
      </c>
      <c r="H69" s="32">
        <v>1</v>
      </c>
      <c r="I69" s="31">
        <v>73</v>
      </c>
      <c r="J69" s="32">
        <v>2</v>
      </c>
      <c r="K69" s="31">
        <v>96</v>
      </c>
      <c r="L69" s="33">
        <f t="shared" si="17"/>
        <v>0.76041666666666663</v>
      </c>
      <c r="M69" s="33">
        <f t="shared" si="18"/>
        <v>0.45398009950248752</v>
      </c>
      <c r="N69" s="32">
        <v>0</v>
      </c>
      <c r="O69" s="31">
        <v>19.2</v>
      </c>
      <c r="P69" s="31"/>
      <c r="Q69" s="31"/>
      <c r="Z69" s="32"/>
      <c r="AI69" s="31"/>
      <c r="AK69" s="33"/>
      <c r="AN69" s="34"/>
      <c r="AO69" s="33"/>
      <c r="AR69" s="34"/>
      <c r="AT69" s="34"/>
      <c r="AW69" s="31"/>
      <c r="AX69" s="32"/>
      <c r="AY69" s="34"/>
      <c r="AZ69" s="34"/>
      <c r="BA69" s="34"/>
      <c r="BB69" s="34"/>
      <c r="BC69" s="34"/>
      <c r="BD69" s="34"/>
      <c r="BE69" s="34"/>
      <c r="BF69" s="34"/>
      <c r="BG69" s="34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E69" s="58"/>
      <c r="CF69" s="32"/>
      <c r="CG69" s="32"/>
      <c r="CH69" s="32"/>
      <c r="CI69" s="32"/>
      <c r="CJ69" s="56"/>
      <c r="CK69" s="32"/>
      <c r="CL69" s="32"/>
      <c r="CM69" s="44"/>
      <c r="CN69" s="44"/>
      <c r="CO69" s="44"/>
    </row>
    <row r="70" spans="1:93" x14ac:dyDescent="0.25">
      <c r="A70" s="13" t="s">
        <v>341</v>
      </c>
      <c r="B70" s="13">
        <v>1</v>
      </c>
      <c r="C70" s="30" t="s">
        <v>342</v>
      </c>
      <c r="D70" s="31">
        <v>13.35</v>
      </c>
      <c r="E70" s="13">
        <v>145.5</v>
      </c>
      <c r="F70" s="13">
        <v>35.5</v>
      </c>
      <c r="G70" s="31">
        <f t="shared" si="12"/>
        <v>16.7688147282153</v>
      </c>
      <c r="H70" s="32">
        <v>0</v>
      </c>
      <c r="I70" s="31">
        <v>68.5</v>
      </c>
      <c r="J70" s="32">
        <v>1</v>
      </c>
      <c r="K70" s="31">
        <v>77</v>
      </c>
      <c r="L70" s="33">
        <f t="shared" si="17"/>
        <v>0.88961038961038963</v>
      </c>
      <c r="M70" s="33">
        <f t="shared" si="18"/>
        <v>0.47079037800687284</v>
      </c>
      <c r="N70" s="32">
        <v>0</v>
      </c>
      <c r="O70" s="31">
        <v>13.7</v>
      </c>
      <c r="P70" s="31"/>
      <c r="Q70" s="31"/>
      <c r="Z70" s="32"/>
      <c r="AI70" s="31"/>
      <c r="AK70" s="33"/>
      <c r="AN70" s="34"/>
      <c r="AO70" s="33"/>
      <c r="AR70" s="34"/>
      <c r="AT70" s="34"/>
      <c r="AW70" s="31"/>
      <c r="AX70" s="32"/>
      <c r="AY70" s="34"/>
      <c r="AZ70" s="34"/>
      <c r="BA70" s="34"/>
      <c r="BB70" s="34"/>
      <c r="BC70" s="34"/>
      <c r="BD70" s="34"/>
      <c r="BE70" s="34"/>
      <c r="BF70" s="34"/>
      <c r="BG70" s="34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E70" s="58"/>
      <c r="CF70" s="32"/>
      <c r="CG70" s="32"/>
      <c r="CH70" s="32"/>
      <c r="CI70" s="32"/>
      <c r="CJ70" s="56"/>
      <c r="CK70" s="32"/>
      <c r="CL70" s="32"/>
      <c r="CM70" s="44"/>
      <c r="CN70" s="44"/>
      <c r="CO70" s="44"/>
    </row>
    <row r="71" spans="1:93" x14ac:dyDescent="0.25">
      <c r="A71" s="13" t="s">
        <v>343</v>
      </c>
      <c r="B71" s="13">
        <v>1</v>
      </c>
      <c r="C71" s="30" t="s">
        <v>344</v>
      </c>
      <c r="D71" s="31">
        <v>14.05</v>
      </c>
      <c r="E71" s="13">
        <v>158</v>
      </c>
      <c r="F71" s="13">
        <v>74</v>
      </c>
      <c r="G71" s="31">
        <f t="shared" si="12"/>
        <v>29.642685467072578</v>
      </c>
      <c r="H71" s="32">
        <v>2</v>
      </c>
      <c r="I71" s="31">
        <v>80.5</v>
      </c>
      <c r="J71" s="32">
        <v>2</v>
      </c>
      <c r="K71" s="31">
        <v>107.5</v>
      </c>
      <c r="L71" s="33">
        <f t="shared" si="17"/>
        <v>0.74883720930232556</v>
      </c>
      <c r="M71" s="33">
        <f t="shared" si="18"/>
        <v>0.509493670886076</v>
      </c>
      <c r="N71" s="32">
        <v>1</v>
      </c>
      <c r="O71" s="31">
        <v>32.200000000000003</v>
      </c>
      <c r="P71" s="31"/>
      <c r="Q71" s="31"/>
      <c r="Z71" s="32"/>
      <c r="AI71" s="31"/>
      <c r="AK71" s="33"/>
      <c r="AN71" s="34"/>
      <c r="AO71" s="33"/>
      <c r="AR71" s="34"/>
      <c r="AT71" s="34"/>
      <c r="AW71" s="31"/>
      <c r="AX71" s="32"/>
      <c r="AY71" s="34"/>
      <c r="AZ71" s="34"/>
      <c r="BA71" s="34"/>
      <c r="BB71" s="34"/>
      <c r="BC71" s="34"/>
      <c r="BD71" s="34"/>
      <c r="BE71" s="34"/>
      <c r="BF71" s="34"/>
      <c r="BG71" s="34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E71" s="58"/>
      <c r="CF71" s="32"/>
      <c r="CG71" s="32"/>
      <c r="CH71" s="32"/>
      <c r="CI71" s="32"/>
      <c r="CJ71" s="56"/>
      <c r="CK71" s="32"/>
      <c r="CL71" s="32"/>
      <c r="CM71" s="44"/>
      <c r="CN71" s="44"/>
      <c r="CO71" s="44"/>
    </row>
    <row r="72" spans="1:93" x14ac:dyDescent="0.25">
      <c r="A72" s="13" t="s">
        <v>345</v>
      </c>
      <c r="B72" s="13">
        <v>1</v>
      </c>
      <c r="C72" s="30" t="s">
        <v>346</v>
      </c>
      <c r="D72" s="31">
        <v>12.6</v>
      </c>
      <c r="E72" s="13">
        <v>148.4</v>
      </c>
      <c r="F72" s="13">
        <v>44.5</v>
      </c>
      <c r="G72" s="31">
        <f t="shared" si="12"/>
        <v>20.206551826853918</v>
      </c>
      <c r="H72" s="32">
        <v>0</v>
      </c>
      <c r="I72" s="31">
        <v>68</v>
      </c>
      <c r="J72" s="32">
        <v>1</v>
      </c>
      <c r="K72" s="31">
        <v>83</v>
      </c>
      <c r="L72" s="33">
        <f t="shared" si="17"/>
        <v>0.81927710843373491</v>
      </c>
      <c r="M72" s="33">
        <f t="shared" si="18"/>
        <v>0.4582210242587601</v>
      </c>
      <c r="N72" s="32">
        <v>0</v>
      </c>
      <c r="O72" s="31">
        <v>18.5</v>
      </c>
      <c r="P72" s="31"/>
      <c r="Q72" s="31"/>
      <c r="Z72" s="32"/>
      <c r="AI72" s="31"/>
      <c r="AK72" s="33"/>
      <c r="AN72" s="34"/>
      <c r="AO72" s="33"/>
      <c r="AR72" s="34"/>
      <c r="AT72" s="34"/>
      <c r="AW72" s="31"/>
      <c r="AX72" s="32"/>
      <c r="AY72" s="34"/>
      <c r="AZ72" s="34"/>
      <c r="BA72" s="34"/>
      <c r="BB72" s="34"/>
      <c r="BC72" s="34"/>
      <c r="BD72" s="34"/>
      <c r="BE72" s="34"/>
      <c r="BF72" s="34"/>
      <c r="BG72" s="34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E72" s="58"/>
      <c r="CF72" s="32"/>
      <c r="CG72" s="32"/>
      <c r="CH72" s="32"/>
      <c r="CI72" s="32"/>
      <c r="CJ72" s="56"/>
      <c r="CK72" s="32"/>
      <c r="CL72" s="32"/>
      <c r="CM72" s="44"/>
      <c r="CN72" s="44"/>
      <c r="CO72" s="44"/>
    </row>
    <row r="73" spans="1:93" x14ac:dyDescent="0.25">
      <c r="A73" s="13" t="s">
        <v>347</v>
      </c>
      <c r="B73" s="13">
        <v>1</v>
      </c>
      <c r="C73" s="30" t="s">
        <v>348</v>
      </c>
      <c r="D73" s="31">
        <v>12.4</v>
      </c>
      <c r="E73" s="13">
        <v>146</v>
      </c>
      <c r="F73" s="13">
        <v>38.700000000000003</v>
      </c>
      <c r="G73" s="31">
        <f t="shared" si="12"/>
        <v>18.155376243197601</v>
      </c>
      <c r="H73" s="32">
        <v>0</v>
      </c>
      <c r="I73" s="31">
        <v>62</v>
      </c>
      <c r="J73" s="32">
        <v>0</v>
      </c>
      <c r="K73" s="31">
        <v>81</v>
      </c>
      <c r="L73" s="33">
        <f t="shared" si="17"/>
        <v>0.76543209876543206</v>
      </c>
      <c r="M73" s="33">
        <f t="shared" si="18"/>
        <v>0.42465753424657532</v>
      </c>
      <c r="N73" s="32">
        <v>0</v>
      </c>
      <c r="O73" s="31">
        <v>15</v>
      </c>
      <c r="P73" s="31"/>
      <c r="Q73" s="31"/>
      <c r="Z73" s="32"/>
      <c r="AI73" s="31"/>
      <c r="AK73" s="33"/>
      <c r="AN73" s="34"/>
      <c r="AO73" s="33"/>
      <c r="AR73" s="34"/>
      <c r="AT73" s="34"/>
      <c r="AW73" s="31"/>
      <c r="AX73" s="32"/>
      <c r="AY73" s="34"/>
      <c r="AZ73" s="34"/>
      <c r="BA73" s="34"/>
      <c r="BB73" s="34"/>
      <c r="BC73" s="34"/>
      <c r="BD73" s="34"/>
      <c r="BE73" s="34"/>
      <c r="BF73" s="34"/>
      <c r="BG73" s="34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E73" s="58"/>
      <c r="CF73" s="32"/>
      <c r="CG73" s="32"/>
      <c r="CH73" s="32"/>
      <c r="CI73" s="32"/>
      <c r="CJ73" s="56"/>
      <c r="CK73" s="32"/>
      <c r="CL73" s="32"/>
      <c r="CM73" s="44"/>
      <c r="CN73" s="44"/>
      <c r="CO73" s="44"/>
    </row>
    <row r="74" spans="1:93" x14ac:dyDescent="0.25">
      <c r="A74" s="13" t="s">
        <v>349</v>
      </c>
      <c r="B74" s="13">
        <v>1</v>
      </c>
      <c r="C74" s="30" t="s">
        <v>350</v>
      </c>
      <c r="D74" s="31">
        <v>14.18</v>
      </c>
      <c r="E74" s="13">
        <v>152</v>
      </c>
      <c r="F74" s="13">
        <v>57</v>
      </c>
      <c r="G74" s="31">
        <f t="shared" ref="G74:G109" si="19">F74/((E74/100)*(E74/100))</f>
        <v>24.671052631578949</v>
      </c>
      <c r="H74" s="32">
        <v>1</v>
      </c>
      <c r="I74" s="31">
        <v>71</v>
      </c>
      <c r="J74" s="32">
        <v>2</v>
      </c>
      <c r="K74" s="31">
        <v>95</v>
      </c>
      <c r="L74" s="33">
        <f t="shared" si="17"/>
        <v>0.74736842105263157</v>
      </c>
      <c r="M74" s="33">
        <f t="shared" si="18"/>
        <v>0.46710526315789475</v>
      </c>
      <c r="N74" s="32">
        <v>0</v>
      </c>
      <c r="O74" s="31">
        <v>22.2</v>
      </c>
      <c r="P74" s="31"/>
      <c r="Q74" s="31"/>
      <c r="Z74" s="32"/>
      <c r="AI74" s="31"/>
      <c r="AK74" s="33"/>
      <c r="AN74" s="34"/>
      <c r="AO74" s="33"/>
      <c r="AR74" s="34"/>
      <c r="AT74" s="34"/>
      <c r="AW74" s="31"/>
      <c r="AX74" s="32"/>
      <c r="AY74" s="34"/>
      <c r="AZ74" s="34"/>
      <c r="BA74" s="34"/>
      <c r="BB74" s="34"/>
      <c r="BC74" s="34"/>
      <c r="BD74" s="34"/>
      <c r="BE74" s="34"/>
      <c r="BF74" s="34"/>
      <c r="BG74" s="34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E74" s="58"/>
      <c r="CF74" s="32"/>
      <c r="CG74" s="32"/>
      <c r="CH74" s="32"/>
      <c r="CI74" s="32"/>
      <c r="CJ74" s="56"/>
      <c r="CK74" s="32"/>
      <c r="CL74" s="32"/>
      <c r="CM74" s="44"/>
      <c r="CN74" s="44"/>
      <c r="CO74" s="44"/>
    </row>
    <row r="75" spans="1:93" x14ac:dyDescent="0.25">
      <c r="A75" s="13" t="s">
        <v>351</v>
      </c>
      <c r="B75" s="13">
        <v>1</v>
      </c>
      <c r="C75" s="30" t="s">
        <v>352</v>
      </c>
      <c r="D75" s="31">
        <v>12.6</v>
      </c>
      <c r="E75" s="13">
        <v>155.6</v>
      </c>
      <c r="F75" s="13">
        <v>38.6</v>
      </c>
      <c r="G75" s="31">
        <f t="shared" si="19"/>
        <v>15.942929269566021</v>
      </c>
      <c r="H75" s="32">
        <v>0</v>
      </c>
      <c r="I75" s="31">
        <v>63</v>
      </c>
      <c r="J75" s="32">
        <v>0</v>
      </c>
      <c r="K75" s="31">
        <v>79</v>
      </c>
      <c r="L75" s="33">
        <f t="shared" si="17"/>
        <v>0.79746835443037978</v>
      </c>
      <c r="M75" s="33">
        <f t="shared" si="18"/>
        <v>0.40488431876606684</v>
      </c>
      <c r="N75" s="32">
        <v>0</v>
      </c>
      <c r="O75" s="31">
        <v>7.5</v>
      </c>
      <c r="P75" s="31"/>
      <c r="Q75" s="31"/>
      <c r="Z75" s="32"/>
      <c r="AI75" s="31"/>
      <c r="AK75" s="33"/>
      <c r="AN75" s="34"/>
      <c r="AO75" s="33"/>
      <c r="AR75" s="34"/>
      <c r="AT75" s="34"/>
      <c r="AW75" s="31"/>
      <c r="AX75" s="32"/>
      <c r="AY75" s="34"/>
      <c r="AZ75" s="34"/>
      <c r="BA75" s="34"/>
      <c r="BB75" s="34"/>
      <c r="BC75" s="34"/>
      <c r="BD75" s="34"/>
      <c r="BE75" s="34"/>
      <c r="BF75" s="34"/>
      <c r="BG75" s="34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E75" s="58"/>
      <c r="CF75" s="32"/>
      <c r="CG75" s="32"/>
      <c r="CH75" s="32"/>
      <c r="CI75" s="32"/>
      <c r="CJ75" s="56"/>
      <c r="CK75" s="32"/>
      <c r="CL75" s="32"/>
      <c r="CM75" s="44"/>
      <c r="CN75" s="44"/>
      <c r="CO75" s="44"/>
    </row>
    <row r="76" spans="1:93" x14ac:dyDescent="0.25">
      <c r="A76" s="13" t="s">
        <v>353</v>
      </c>
      <c r="B76" s="13">
        <v>1</v>
      </c>
      <c r="C76" s="30" t="s">
        <v>354</v>
      </c>
      <c r="D76" s="31">
        <v>13.27</v>
      </c>
      <c r="E76" s="13">
        <v>166.9</v>
      </c>
      <c r="F76" s="13">
        <v>71.5</v>
      </c>
      <c r="G76" s="31">
        <f t="shared" si="19"/>
        <v>25.668079069171345</v>
      </c>
      <c r="H76" s="32">
        <v>1</v>
      </c>
      <c r="I76" s="31">
        <v>80</v>
      </c>
      <c r="J76" s="32">
        <v>2</v>
      </c>
      <c r="K76" s="31">
        <v>102</v>
      </c>
      <c r="L76" s="33">
        <f t="shared" si="17"/>
        <v>0.78431372549019607</v>
      </c>
      <c r="M76" s="33">
        <f t="shared" si="18"/>
        <v>0.47932893948472138</v>
      </c>
      <c r="N76" s="32">
        <v>0</v>
      </c>
      <c r="O76" s="31">
        <v>26.5</v>
      </c>
      <c r="P76" s="31"/>
      <c r="Q76" s="31"/>
      <c r="Z76" s="32"/>
      <c r="AI76" s="31"/>
      <c r="AK76" s="33"/>
      <c r="AN76" s="34"/>
      <c r="AO76" s="33"/>
      <c r="AR76" s="34"/>
      <c r="AT76" s="34"/>
      <c r="AW76" s="31"/>
      <c r="AX76" s="32"/>
      <c r="AY76" s="34"/>
      <c r="AZ76" s="34"/>
      <c r="BA76" s="34"/>
      <c r="BB76" s="34"/>
      <c r="BC76" s="34"/>
      <c r="BD76" s="34"/>
      <c r="BE76" s="34"/>
      <c r="BF76" s="34"/>
      <c r="BG76" s="34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E76" s="58"/>
      <c r="CF76" s="32"/>
      <c r="CG76" s="32"/>
      <c r="CH76" s="32"/>
      <c r="CI76" s="32"/>
      <c r="CJ76" s="56"/>
      <c r="CK76" s="32"/>
      <c r="CL76" s="32"/>
      <c r="CM76" s="44"/>
      <c r="CN76" s="44"/>
      <c r="CO76" s="44"/>
    </row>
    <row r="77" spans="1:93" x14ac:dyDescent="0.25">
      <c r="A77" s="13" t="s">
        <v>355</v>
      </c>
      <c r="B77" s="13">
        <v>1</v>
      </c>
      <c r="C77" s="30" t="s">
        <v>356</v>
      </c>
      <c r="D77" s="31">
        <v>12.77</v>
      </c>
      <c r="E77" s="13">
        <v>149.4</v>
      </c>
      <c r="F77" s="13">
        <v>54.5</v>
      </c>
      <c r="G77" s="31">
        <f t="shared" si="19"/>
        <v>24.417168898709519</v>
      </c>
      <c r="H77" s="32">
        <v>1</v>
      </c>
      <c r="I77" s="31">
        <v>70</v>
      </c>
      <c r="J77" s="32">
        <v>2</v>
      </c>
      <c r="K77" s="31">
        <v>90.8</v>
      </c>
      <c r="L77" s="33">
        <f t="shared" si="17"/>
        <v>0.77092511013215859</v>
      </c>
      <c r="M77" s="33">
        <f t="shared" si="18"/>
        <v>0.46854082998661312</v>
      </c>
      <c r="N77" s="32">
        <v>0</v>
      </c>
      <c r="O77" s="31">
        <v>20.100000000000001</v>
      </c>
      <c r="P77" s="31"/>
      <c r="Q77" s="31"/>
      <c r="Z77" s="32"/>
      <c r="AI77" s="31"/>
      <c r="AK77" s="33"/>
      <c r="AN77" s="34"/>
      <c r="AO77" s="33"/>
      <c r="AR77" s="34"/>
      <c r="AT77" s="34"/>
      <c r="AW77" s="31"/>
      <c r="AX77" s="32"/>
      <c r="AY77" s="34"/>
      <c r="AZ77" s="34"/>
      <c r="BA77" s="34"/>
      <c r="BB77" s="34"/>
      <c r="BC77" s="34"/>
      <c r="BD77" s="34"/>
      <c r="BE77" s="34"/>
      <c r="BF77" s="34"/>
      <c r="BG77" s="34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E77" s="58"/>
      <c r="CF77" s="32"/>
      <c r="CG77" s="32"/>
      <c r="CH77" s="32"/>
      <c r="CI77" s="32"/>
      <c r="CJ77" s="56"/>
      <c r="CK77" s="32"/>
      <c r="CL77" s="32"/>
      <c r="CM77" s="44"/>
      <c r="CN77" s="44"/>
      <c r="CO77" s="44"/>
    </row>
    <row r="78" spans="1:93" x14ac:dyDescent="0.25">
      <c r="A78" s="13" t="s">
        <v>357</v>
      </c>
      <c r="B78" s="13">
        <v>1</v>
      </c>
      <c r="C78" s="30"/>
      <c r="D78" s="31">
        <v>13.9</v>
      </c>
      <c r="E78" s="31">
        <v>158.5</v>
      </c>
      <c r="F78" s="31">
        <v>47.3</v>
      </c>
      <c r="G78" s="31">
        <f t="shared" si="19"/>
        <v>18.827931415378796</v>
      </c>
      <c r="H78" s="32">
        <v>0</v>
      </c>
      <c r="I78" s="31">
        <v>64.5</v>
      </c>
      <c r="J78" s="32">
        <v>0</v>
      </c>
      <c r="L78" s="33"/>
      <c r="M78" s="33">
        <f t="shared" si="18"/>
        <v>0.40694006309148267</v>
      </c>
      <c r="N78" s="32">
        <v>0</v>
      </c>
      <c r="O78" s="31">
        <v>13.2</v>
      </c>
      <c r="P78" s="13">
        <v>4</v>
      </c>
      <c r="Q78" s="13">
        <v>3</v>
      </c>
      <c r="R78" s="13">
        <v>111</v>
      </c>
      <c r="S78" s="13">
        <v>75</v>
      </c>
      <c r="T78" s="13">
        <v>87</v>
      </c>
      <c r="U78" s="13">
        <v>36</v>
      </c>
      <c r="V78" s="13">
        <v>0</v>
      </c>
      <c r="W78" s="13">
        <v>2</v>
      </c>
      <c r="X78" s="13">
        <v>102</v>
      </c>
      <c r="Y78" s="13">
        <v>69</v>
      </c>
      <c r="Z78" s="32">
        <f t="shared" ref="Z78:Z109" si="20">(Y78+(0.333*(X78-Y78)))</f>
        <v>79.989000000000004</v>
      </c>
      <c r="AA78" s="13">
        <v>33</v>
      </c>
      <c r="AB78" s="13">
        <v>105</v>
      </c>
      <c r="AC78" s="13">
        <v>78</v>
      </c>
      <c r="AD78" s="13">
        <v>87</v>
      </c>
      <c r="AE78" s="13">
        <v>27</v>
      </c>
      <c r="AF78" s="13">
        <v>5.3</v>
      </c>
      <c r="AG78" s="13">
        <v>35</v>
      </c>
      <c r="AH78" s="13">
        <v>31</v>
      </c>
      <c r="AI78" s="31">
        <f>47.438+(AG78*0.142)+(B78*5.134)-(F78*0.197)</f>
        <v>48.2239</v>
      </c>
      <c r="AJ78" s="13">
        <v>33.237000000000002</v>
      </c>
      <c r="AK78" s="33">
        <f t="shared" ref="AK78:AK109" si="21">AJ78/6</f>
        <v>5.5395000000000003</v>
      </c>
      <c r="AL78" s="13">
        <v>4.3</v>
      </c>
      <c r="AM78" s="13">
        <v>0</v>
      </c>
      <c r="AN78" s="34">
        <v>0</v>
      </c>
      <c r="AO78" s="33">
        <f t="shared" ref="AO78:AO109" si="22">(AL78*AK78)/22.5</f>
        <v>1.0586599999999999</v>
      </c>
      <c r="AP78" s="13">
        <v>4.42</v>
      </c>
      <c r="AQ78" s="13">
        <v>1.01</v>
      </c>
      <c r="AR78" s="34">
        <v>0</v>
      </c>
      <c r="AS78" s="1">
        <v>1.9</v>
      </c>
      <c r="AT78" s="1">
        <v>0</v>
      </c>
      <c r="AU78" s="13">
        <v>2.060909090909091</v>
      </c>
      <c r="AV78" s="13" t="s">
        <v>62</v>
      </c>
      <c r="AW78" s="13" t="s">
        <v>62</v>
      </c>
      <c r="AX78" s="32">
        <v>0</v>
      </c>
      <c r="AY78" s="32">
        <v>137.81</v>
      </c>
      <c r="AZ78" s="31">
        <v>5.48</v>
      </c>
      <c r="BA78" s="32">
        <v>61.22</v>
      </c>
      <c r="BB78" s="31">
        <v>4.1500000000000004</v>
      </c>
      <c r="BC78" s="32">
        <v>68.98</v>
      </c>
      <c r="BD78" s="32">
        <v>40.880000000000003</v>
      </c>
      <c r="BE78" s="32">
        <v>142.19999999999999</v>
      </c>
      <c r="BF78" s="32">
        <v>21.57</v>
      </c>
      <c r="BG78" s="32">
        <v>12.43</v>
      </c>
      <c r="BH78" s="32"/>
      <c r="BI78" s="32"/>
      <c r="BJ78" s="32"/>
      <c r="BK78" s="32"/>
      <c r="BL78" s="32"/>
      <c r="BM78" s="32"/>
      <c r="BN78" s="32"/>
      <c r="BO78" s="32">
        <v>89</v>
      </c>
      <c r="BP78" s="32">
        <v>70.5</v>
      </c>
      <c r="BQ78" s="32">
        <v>79.5</v>
      </c>
      <c r="BR78" s="32">
        <v>18.5</v>
      </c>
      <c r="BS78" s="32">
        <v>1.5</v>
      </c>
      <c r="BT78" s="32">
        <v>2</v>
      </c>
      <c r="BU78" s="32">
        <v>0.5</v>
      </c>
      <c r="BV78" s="32">
        <v>93.5</v>
      </c>
      <c r="BW78" s="32">
        <v>70.5</v>
      </c>
      <c r="BX78" s="32">
        <v>80</v>
      </c>
      <c r="BY78" s="32">
        <v>23</v>
      </c>
      <c r="BZ78" s="32">
        <v>-3.5</v>
      </c>
      <c r="CA78" s="32">
        <v>-1.5</v>
      </c>
      <c r="CB78" s="32">
        <v>-0.5</v>
      </c>
      <c r="CC78" s="13">
        <v>6.9</v>
      </c>
      <c r="CD78" s="13">
        <v>3.6</v>
      </c>
      <c r="CE78" s="58"/>
      <c r="CF78" s="32">
        <v>19</v>
      </c>
      <c r="CG78" s="32"/>
      <c r="CH78" s="32"/>
      <c r="CI78" s="32">
        <v>147</v>
      </c>
      <c r="CJ78" s="56">
        <v>77</v>
      </c>
      <c r="CK78" s="32">
        <v>78</v>
      </c>
      <c r="CL78" s="32">
        <v>135</v>
      </c>
      <c r="CM78" s="44">
        <v>4.3</v>
      </c>
      <c r="CN78" s="44">
        <v>3</v>
      </c>
      <c r="CO78" s="44">
        <v>43</v>
      </c>
    </row>
    <row r="79" spans="1:93" x14ac:dyDescent="0.25">
      <c r="A79" s="13" t="s">
        <v>358</v>
      </c>
      <c r="B79" s="13">
        <v>1</v>
      </c>
      <c r="C79" s="30"/>
      <c r="D79" s="31">
        <v>14.5</v>
      </c>
      <c r="E79" s="31">
        <v>170</v>
      </c>
      <c r="F79" s="31">
        <v>62.1</v>
      </c>
      <c r="G79" s="31">
        <f t="shared" si="19"/>
        <v>21.487889273356405</v>
      </c>
      <c r="H79" s="32">
        <v>0</v>
      </c>
      <c r="I79" s="31">
        <v>72.400000000000006</v>
      </c>
      <c r="J79" s="32">
        <v>2</v>
      </c>
      <c r="L79" s="33"/>
      <c r="M79" s="33">
        <f t="shared" si="18"/>
        <v>0.42588235294117649</v>
      </c>
      <c r="N79" s="32">
        <v>0</v>
      </c>
      <c r="O79" s="31">
        <v>19.2</v>
      </c>
      <c r="P79" s="13">
        <v>4</v>
      </c>
      <c r="Q79" s="13">
        <v>4</v>
      </c>
      <c r="R79" s="13">
        <v>105</v>
      </c>
      <c r="S79" s="13">
        <v>59</v>
      </c>
      <c r="T79" s="13">
        <v>74</v>
      </c>
      <c r="U79" s="13">
        <v>46</v>
      </c>
      <c r="V79" s="13">
        <v>0</v>
      </c>
      <c r="W79" s="13">
        <v>0</v>
      </c>
      <c r="X79" s="13">
        <v>104</v>
      </c>
      <c r="Y79" s="13">
        <v>62</v>
      </c>
      <c r="Z79" s="32">
        <f t="shared" si="20"/>
        <v>75.986000000000004</v>
      </c>
      <c r="AA79" s="13">
        <v>42</v>
      </c>
      <c r="AB79" s="13">
        <v>94</v>
      </c>
      <c r="AC79" s="13">
        <v>77</v>
      </c>
      <c r="AD79" s="13">
        <v>83</v>
      </c>
      <c r="AE79" s="13">
        <v>17</v>
      </c>
      <c r="AF79" s="13" t="s">
        <v>55</v>
      </c>
      <c r="AI79" s="31"/>
      <c r="AJ79" s="13">
        <v>29.544</v>
      </c>
      <c r="AK79" s="33">
        <f t="shared" si="21"/>
        <v>4.9240000000000004</v>
      </c>
      <c r="AL79" s="13">
        <v>4.0999999999999996</v>
      </c>
      <c r="AM79" s="13">
        <v>0</v>
      </c>
      <c r="AN79" s="34">
        <v>0</v>
      </c>
      <c r="AO79" s="33">
        <f t="shared" si="22"/>
        <v>0.89726222222222229</v>
      </c>
      <c r="AP79" s="13">
        <v>4</v>
      </c>
      <c r="AQ79" s="13">
        <v>0.7</v>
      </c>
      <c r="AR79" s="34">
        <v>0</v>
      </c>
      <c r="AS79" s="1">
        <v>1.39</v>
      </c>
      <c r="AT79" s="1">
        <v>0</v>
      </c>
      <c r="AU79" s="13">
        <v>2.291818181818182</v>
      </c>
      <c r="AV79" s="13" t="s">
        <v>62</v>
      </c>
      <c r="AW79" s="13" t="s">
        <v>62</v>
      </c>
      <c r="AX79" s="32">
        <v>0</v>
      </c>
      <c r="AY79" s="32">
        <v>141.85</v>
      </c>
      <c r="AZ79" s="31">
        <v>4.93</v>
      </c>
      <c r="BA79" s="32">
        <v>59.33</v>
      </c>
      <c r="BB79" s="31">
        <v>4.45</v>
      </c>
      <c r="BC79" s="32">
        <v>77.06</v>
      </c>
      <c r="BD79" s="32">
        <v>44.49</v>
      </c>
      <c r="BE79" s="32">
        <v>88.37</v>
      </c>
      <c r="BF79" s="32">
        <v>23.68</v>
      </c>
      <c r="BG79" s="32">
        <v>12.43</v>
      </c>
      <c r="BH79" s="32"/>
      <c r="BI79" s="32"/>
      <c r="BJ79" s="32"/>
      <c r="BK79" s="32"/>
      <c r="BL79" s="32"/>
      <c r="BM79" s="32"/>
      <c r="BN79" s="32"/>
      <c r="BO79" s="32">
        <v>90</v>
      </c>
      <c r="BP79" s="32">
        <v>62.5</v>
      </c>
      <c r="BQ79" s="32">
        <v>74</v>
      </c>
      <c r="BR79" s="32">
        <v>27.5</v>
      </c>
      <c r="BS79" s="32">
        <v>12</v>
      </c>
      <c r="BT79" s="32">
        <v>9.5</v>
      </c>
      <c r="BU79" s="32">
        <v>3.5</v>
      </c>
      <c r="BV79" s="32">
        <v>95.5</v>
      </c>
      <c r="BW79" s="32">
        <v>62.5</v>
      </c>
      <c r="BX79" s="32">
        <v>75</v>
      </c>
      <c r="BY79" s="32">
        <v>33</v>
      </c>
      <c r="BZ79" s="32">
        <v>-12.5</v>
      </c>
      <c r="CA79" s="32">
        <v>-12</v>
      </c>
      <c r="CB79" s="32">
        <v>-3.5</v>
      </c>
      <c r="CC79" s="13">
        <v>6.8</v>
      </c>
      <c r="CD79" s="13">
        <v>4.5</v>
      </c>
      <c r="CE79" s="58"/>
      <c r="CF79" s="32">
        <v>27.5</v>
      </c>
      <c r="CG79" s="32"/>
      <c r="CH79" s="32"/>
      <c r="CI79" s="32">
        <v>172.5</v>
      </c>
      <c r="CJ79" s="56">
        <v>70</v>
      </c>
      <c r="CK79" s="32">
        <v>76.5</v>
      </c>
      <c r="CL79" s="32">
        <v>124.5</v>
      </c>
      <c r="CM79" s="44">
        <v>4.9000000000000004</v>
      </c>
      <c r="CN79" s="44">
        <v>2.8</v>
      </c>
      <c r="CO79" s="44">
        <v>63</v>
      </c>
    </row>
    <row r="80" spans="1:93" x14ac:dyDescent="0.25">
      <c r="A80" s="13" t="s">
        <v>359</v>
      </c>
      <c r="B80" s="13">
        <v>1</v>
      </c>
      <c r="C80" s="30"/>
      <c r="D80" s="31">
        <v>14</v>
      </c>
      <c r="E80" s="31">
        <v>155.5</v>
      </c>
      <c r="F80" s="31">
        <v>55.5</v>
      </c>
      <c r="G80" s="31">
        <f t="shared" si="19"/>
        <v>22.952616288086354</v>
      </c>
      <c r="H80" s="32">
        <v>0</v>
      </c>
      <c r="I80" s="31">
        <v>71.5</v>
      </c>
      <c r="J80" s="32">
        <v>2</v>
      </c>
      <c r="L80" s="33"/>
      <c r="M80" s="33">
        <f t="shared" si="18"/>
        <v>0.45980707395498394</v>
      </c>
      <c r="N80" s="32">
        <v>0</v>
      </c>
      <c r="O80" s="31">
        <v>16.2</v>
      </c>
      <c r="P80" s="13">
        <v>3</v>
      </c>
      <c r="Q80" s="13">
        <v>4</v>
      </c>
      <c r="R80" s="13">
        <v>120</v>
      </c>
      <c r="S80" s="13">
        <v>73</v>
      </c>
      <c r="T80" s="13">
        <v>89</v>
      </c>
      <c r="U80" s="13">
        <v>47</v>
      </c>
      <c r="V80" s="13">
        <v>0</v>
      </c>
      <c r="W80" s="13">
        <v>1</v>
      </c>
      <c r="X80" s="13">
        <v>120</v>
      </c>
      <c r="Y80" s="13">
        <v>66</v>
      </c>
      <c r="Z80" s="32">
        <f t="shared" si="20"/>
        <v>83.981999999999999</v>
      </c>
      <c r="AA80" s="13">
        <v>54</v>
      </c>
      <c r="AB80" s="13">
        <v>108</v>
      </c>
      <c r="AC80" s="13">
        <v>77</v>
      </c>
      <c r="AD80" s="13">
        <v>87</v>
      </c>
      <c r="AE80" s="13">
        <v>31</v>
      </c>
      <c r="AF80" s="13">
        <v>5</v>
      </c>
      <c r="AG80" s="13">
        <v>32</v>
      </c>
      <c r="AH80" s="13">
        <v>29.5</v>
      </c>
      <c r="AI80" s="31">
        <f>47.438+(AG80*0.142)+(B80*5.134)-(F80*0.197)</f>
        <v>46.182499999999997</v>
      </c>
      <c r="AJ80" s="13" t="s">
        <v>55</v>
      </c>
      <c r="AK80" s="33"/>
      <c r="AL80" s="13">
        <v>4.5</v>
      </c>
      <c r="AM80" s="13">
        <v>0</v>
      </c>
      <c r="AN80" s="34">
        <v>0</v>
      </c>
      <c r="AO80" s="33">
        <f t="shared" si="22"/>
        <v>0</v>
      </c>
      <c r="AP80" s="13">
        <v>5.77</v>
      </c>
      <c r="AQ80" s="13">
        <v>0.59</v>
      </c>
      <c r="AR80" s="34">
        <v>0</v>
      </c>
      <c r="AT80" s="34"/>
      <c r="AV80" s="13">
        <v>0.2</v>
      </c>
      <c r="AW80" s="31">
        <f>AV80*10</f>
        <v>2</v>
      </c>
      <c r="AX80" s="32">
        <v>1</v>
      </c>
      <c r="AY80" s="32">
        <v>142.08000000000001</v>
      </c>
      <c r="AZ80" s="31">
        <v>4.37</v>
      </c>
      <c r="BA80" s="32">
        <v>59.65</v>
      </c>
      <c r="BB80" s="31">
        <v>4.53</v>
      </c>
      <c r="BC80" s="32">
        <v>79.06</v>
      </c>
      <c r="BD80" s="32">
        <v>47.74</v>
      </c>
      <c r="BE80" s="32">
        <v>83.49</v>
      </c>
      <c r="BF80" s="32">
        <v>21.17</v>
      </c>
      <c r="BG80" s="32">
        <v>11.2</v>
      </c>
      <c r="BH80" s="32"/>
      <c r="BI80" s="32"/>
      <c r="BJ80" s="32"/>
      <c r="BK80" s="32"/>
      <c r="BL80" s="32"/>
      <c r="BM80" s="32"/>
      <c r="BN80" s="32"/>
      <c r="BO80" s="32">
        <v>97</v>
      </c>
      <c r="BP80" s="32">
        <v>66.5</v>
      </c>
      <c r="BQ80" s="32">
        <v>79</v>
      </c>
      <c r="BR80" s="32">
        <v>30.5</v>
      </c>
      <c r="BS80" s="32">
        <v>-13</v>
      </c>
      <c r="BT80" s="32">
        <v>-13</v>
      </c>
      <c r="BU80" s="32">
        <v>-4</v>
      </c>
      <c r="BV80" s="32">
        <v>99</v>
      </c>
      <c r="BW80" s="32">
        <v>68.5</v>
      </c>
      <c r="BX80" s="32">
        <v>81</v>
      </c>
      <c r="BY80" s="32">
        <v>30.5</v>
      </c>
      <c r="BZ80" s="32">
        <v>4</v>
      </c>
      <c r="CA80" s="32">
        <v>0</v>
      </c>
      <c r="CB80" s="32">
        <v>1.5</v>
      </c>
      <c r="CC80" s="13">
        <v>5.8</v>
      </c>
      <c r="CD80" s="13">
        <v>4.4000000000000004</v>
      </c>
      <c r="CE80" s="58">
        <v>29</v>
      </c>
      <c r="CF80" s="32">
        <v>25.5</v>
      </c>
      <c r="CG80" s="32"/>
      <c r="CH80" s="32"/>
      <c r="CI80" s="32">
        <v>141.5</v>
      </c>
      <c r="CJ80" s="56">
        <v>79</v>
      </c>
      <c r="CK80" s="32">
        <v>67</v>
      </c>
      <c r="CL80" s="32">
        <v>128.5</v>
      </c>
      <c r="CM80" s="44">
        <v>7.1</v>
      </c>
      <c r="CN80" s="44">
        <v>4.5999999999999996</v>
      </c>
      <c r="CO80" s="44">
        <v>69</v>
      </c>
    </row>
    <row r="81" spans="1:93" x14ac:dyDescent="0.25">
      <c r="A81" s="13" t="s">
        <v>360</v>
      </c>
      <c r="B81" s="13">
        <v>1</v>
      </c>
      <c r="C81" s="30"/>
      <c r="D81" s="31">
        <v>14.5</v>
      </c>
      <c r="E81" s="31">
        <v>163.69999999999999</v>
      </c>
      <c r="F81" s="31">
        <v>54.1</v>
      </c>
      <c r="G81" s="31">
        <f t="shared" si="19"/>
        <v>20.188307275739071</v>
      </c>
      <c r="H81" s="32">
        <v>0</v>
      </c>
      <c r="I81" s="31">
        <v>71</v>
      </c>
      <c r="J81" s="32">
        <v>2</v>
      </c>
      <c r="L81" s="33"/>
      <c r="M81" s="33">
        <f t="shared" si="18"/>
        <v>0.43372021991447773</v>
      </c>
      <c r="N81" s="32">
        <v>0</v>
      </c>
      <c r="O81" s="31">
        <v>13.2</v>
      </c>
      <c r="P81" s="13">
        <v>4</v>
      </c>
      <c r="Q81" s="13">
        <v>4</v>
      </c>
      <c r="R81" s="13">
        <v>110</v>
      </c>
      <c r="S81" s="13">
        <v>69</v>
      </c>
      <c r="T81" s="13">
        <v>83</v>
      </c>
      <c r="U81" s="13">
        <v>41</v>
      </c>
      <c r="V81" s="13">
        <v>0</v>
      </c>
      <c r="W81" s="13">
        <v>1</v>
      </c>
      <c r="X81" s="13">
        <v>111</v>
      </c>
      <c r="Y81" s="13">
        <v>69</v>
      </c>
      <c r="Z81" s="32">
        <f t="shared" si="20"/>
        <v>82.986000000000004</v>
      </c>
      <c r="AA81" s="13">
        <v>42</v>
      </c>
      <c r="AB81" s="13">
        <v>107</v>
      </c>
      <c r="AC81" s="13">
        <v>76</v>
      </c>
      <c r="AD81" s="13">
        <v>86</v>
      </c>
      <c r="AE81" s="13">
        <v>31</v>
      </c>
      <c r="AF81" s="13" t="s">
        <v>55</v>
      </c>
      <c r="AI81" s="31"/>
      <c r="AJ81" s="13">
        <v>64.099999999999994</v>
      </c>
      <c r="AK81" s="33">
        <f t="shared" si="21"/>
        <v>10.683333333333332</v>
      </c>
      <c r="AL81" s="13" t="s">
        <v>55</v>
      </c>
      <c r="AM81" s="13" t="s">
        <v>55</v>
      </c>
      <c r="AN81" s="34" t="s">
        <v>55</v>
      </c>
      <c r="AO81" s="33"/>
      <c r="AP81" s="13">
        <v>3.96</v>
      </c>
      <c r="AQ81" s="13">
        <v>0.87</v>
      </c>
      <c r="AR81" s="34">
        <v>0</v>
      </c>
      <c r="AS81" s="1">
        <v>1.45</v>
      </c>
      <c r="AT81" s="1">
        <v>0</v>
      </c>
      <c r="AU81" s="13">
        <v>2.1145454545454543</v>
      </c>
      <c r="AV81" s="13">
        <v>0.1</v>
      </c>
      <c r="AW81" s="31">
        <f>AV81*10</f>
        <v>1</v>
      </c>
      <c r="AX81" s="32">
        <v>1</v>
      </c>
      <c r="AY81" s="32">
        <v>141.76</v>
      </c>
      <c r="AZ81" s="31">
        <v>4.82</v>
      </c>
      <c r="BA81" s="32">
        <v>59.04</v>
      </c>
      <c r="BB81" s="31">
        <v>3.51</v>
      </c>
      <c r="BC81" s="32">
        <v>76.709999999999994</v>
      </c>
      <c r="BD81" s="32">
        <v>49.28</v>
      </c>
      <c r="BE81" s="32">
        <v>77.180000000000007</v>
      </c>
      <c r="BF81" s="32">
        <v>29.41</v>
      </c>
      <c r="BG81" s="32">
        <v>13.22</v>
      </c>
      <c r="BH81" s="32"/>
      <c r="BI81" s="32"/>
      <c r="BJ81" s="32"/>
      <c r="BK81" s="32"/>
      <c r="BL81" s="32"/>
      <c r="BM81" s="32"/>
      <c r="BN81" s="32"/>
      <c r="BO81" s="32">
        <v>97</v>
      </c>
      <c r="BP81" s="32">
        <v>71</v>
      </c>
      <c r="BQ81" s="32">
        <v>85</v>
      </c>
      <c r="BR81" s="32">
        <v>26</v>
      </c>
      <c r="BS81" s="32">
        <v>14</v>
      </c>
      <c r="BT81" s="32">
        <v>16.5</v>
      </c>
      <c r="BU81" s="32">
        <v>4</v>
      </c>
      <c r="BV81" s="32">
        <v>104</v>
      </c>
      <c r="BW81" s="32">
        <v>70.5</v>
      </c>
      <c r="BX81" s="32">
        <v>83</v>
      </c>
      <c r="BY81" s="32">
        <v>33.5</v>
      </c>
      <c r="BZ81" s="32">
        <v>-6</v>
      </c>
      <c r="CA81" s="32">
        <v>-6.5</v>
      </c>
      <c r="CB81" s="32">
        <v>-2</v>
      </c>
      <c r="CC81" s="13">
        <v>8.6</v>
      </c>
      <c r="CD81" s="13">
        <v>5.5</v>
      </c>
      <c r="CE81" s="58"/>
      <c r="CF81" s="32">
        <v>26.5</v>
      </c>
      <c r="CG81" s="32"/>
      <c r="CH81" s="32"/>
      <c r="CI81" s="32">
        <v>166</v>
      </c>
      <c r="CJ81" s="56">
        <v>82</v>
      </c>
      <c r="CK81" s="32">
        <v>74</v>
      </c>
      <c r="CL81" s="32">
        <v>127</v>
      </c>
      <c r="CM81" s="44">
        <v>9.6999999999999993</v>
      </c>
      <c r="CN81" s="44">
        <v>6.1</v>
      </c>
      <c r="CO81" s="44">
        <v>93</v>
      </c>
    </row>
    <row r="82" spans="1:93" x14ac:dyDescent="0.25">
      <c r="A82" s="13" t="s">
        <v>361</v>
      </c>
      <c r="B82" s="13">
        <v>1</v>
      </c>
      <c r="C82" s="30"/>
      <c r="D82" s="31">
        <v>13.9</v>
      </c>
      <c r="E82" s="31">
        <v>162.5</v>
      </c>
      <c r="F82" s="31">
        <v>53.2</v>
      </c>
      <c r="G82" s="31">
        <f t="shared" si="19"/>
        <v>20.146745562130178</v>
      </c>
      <c r="H82" s="32">
        <v>0</v>
      </c>
      <c r="I82" s="31">
        <v>65</v>
      </c>
      <c r="J82" s="32">
        <v>0</v>
      </c>
      <c r="L82" s="33"/>
      <c r="M82" s="33">
        <f t="shared" si="18"/>
        <v>0.4</v>
      </c>
      <c r="N82" s="32">
        <v>0</v>
      </c>
      <c r="O82" s="31">
        <v>20</v>
      </c>
      <c r="P82" s="13">
        <v>5</v>
      </c>
      <c r="Q82" s="13">
        <v>4</v>
      </c>
      <c r="R82" s="13">
        <v>117</v>
      </c>
      <c r="S82" s="13">
        <v>76</v>
      </c>
      <c r="T82" s="13">
        <v>90</v>
      </c>
      <c r="U82" s="13">
        <v>41</v>
      </c>
      <c r="V82" s="13">
        <v>0</v>
      </c>
      <c r="W82" s="13">
        <v>2</v>
      </c>
      <c r="X82" s="13">
        <v>113</v>
      </c>
      <c r="Y82" s="13">
        <v>70</v>
      </c>
      <c r="Z82" s="32">
        <f t="shared" si="20"/>
        <v>84.319000000000003</v>
      </c>
      <c r="AA82" s="13">
        <v>43</v>
      </c>
      <c r="AB82" s="13">
        <v>120</v>
      </c>
      <c r="AC82" s="13">
        <v>93</v>
      </c>
      <c r="AD82" s="13">
        <v>102</v>
      </c>
      <c r="AE82" s="13">
        <v>27</v>
      </c>
      <c r="AF82" s="13">
        <v>4.4000000000000004</v>
      </c>
      <c r="AG82" s="13">
        <v>27</v>
      </c>
      <c r="AH82" s="13">
        <v>27.6</v>
      </c>
      <c r="AI82" s="31">
        <f>47.438+(AG82*0.142)+(B82*5.134)-(F82*0.197)</f>
        <v>45.925600000000003</v>
      </c>
      <c r="AJ82" s="13">
        <v>43.281999999999996</v>
      </c>
      <c r="AK82" s="33">
        <f t="shared" si="21"/>
        <v>7.2136666666666658</v>
      </c>
      <c r="AL82" s="13">
        <v>4.8</v>
      </c>
      <c r="AM82" s="13">
        <v>0</v>
      </c>
      <c r="AN82" s="34">
        <v>0</v>
      </c>
      <c r="AO82" s="33">
        <f t="shared" si="22"/>
        <v>1.5389155555555551</v>
      </c>
      <c r="AP82" s="13">
        <v>5.95</v>
      </c>
      <c r="AQ82" s="13">
        <v>1.1599999999999999</v>
      </c>
      <c r="AR82" s="34">
        <v>1</v>
      </c>
      <c r="AS82" s="1">
        <v>2.0099999999999998</v>
      </c>
      <c r="AT82" s="1">
        <v>0</v>
      </c>
      <c r="AU82" s="13">
        <v>3.4127272727272731</v>
      </c>
      <c r="AV82" s="13">
        <v>0.2</v>
      </c>
      <c r="AW82" s="31">
        <f>AV82*10</f>
        <v>2</v>
      </c>
      <c r="AX82" s="32">
        <v>1</v>
      </c>
      <c r="AY82" s="32">
        <v>142.41</v>
      </c>
      <c r="AZ82" s="31">
        <v>4.26</v>
      </c>
      <c r="BA82" s="32">
        <v>72.650000000000006</v>
      </c>
      <c r="BB82" s="31">
        <v>3.02</v>
      </c>
      <c r="BC82" s="32">
        <v>86.41</v>
      </c>
      <c r="BD82" s="32">
        <v>50.8</v>
      </c>
      <c r="BE82" s="32">
        <v>145.12</v>
      </c>
      <c r="BF82" s="32">
        <v>17.03</v>
      </c>
      <c r="BG82" s="32">
        <v>11.21</v>
      </c>
      <c r="BH82" s="32"/>
      <c r="BI82" s="32"/>
      <c r="BJ82" s="32"/>
      <c r="BK82" s="32"/>
      <c r="BL82" s="32"/>
      <c r="BM82" s="32"/>
      <c r="BN82" s="32"/>
      <c r="BO82" s="32">
        <v>95</v>
      </c>
      <c r="BP82" s="32">
        <v>71</v>
      </c>
      <c r="BQ82" s="32">
        <v>79</v>
      </c>
      <c r="BR82" s="32">
        <v>24</v>
      </c>
      <c r="BS82" s="32">
        <v>-34.5</v>
      </c>
      <c r="BT82" s="32">
        <v>-33</v>
      </c>
      <c r="BU82" s="32">
        <v>-8</v>
      </c>
      <c r="BV82" s="32">
        <v>101</v>
      </c>
      <c r="BW82" s="32">
        <v>71</v>
      </c>
      <c r="BX82" s="32">
        <v>83</v>
      </c>
      <c r="BY82" s="32">
        <v>30</v>
      </c>
      <c r="BZ82" s="32">
        <v>-9</v>
      </c>
      <c r="CA82" s="32">
        <v>-8</v>
      </c>
      <c r="CB82" s="32">
        <v>-2</v>
      </c>
      <c r="CC82" s="13">
        <v>5.6</v>
      </c>
      <c r="CD82" s="13">
        <v>4.3</v>
      </c>
      <c r="CE82" s="58"/>
      <c r="CF82" s="32">
        <v>24.5</v>
      </c>
      <c r="CG82" s="32"/>
      <c r="CH82" s="32"/>
      <c r="CI82" s="32">
        <v>125</v>
      </c>
      <c r="CJ82" s="56">
        <v>80</v>
      </c>
      <c r="CK82" s="32">
        <v>77.5</v>
      </c>
      <c r="CL82" s="32">
        <v>131</v>
      </c>
      <c r="CM82" s="44">
        <v>6.8</v>
      </c>
      <c r="CN82" s="44">
        <v>4.3</v>
      </c>
      <c r="CO82" s="44">
        <v>63</v>
      </c>
    </row>
    <row r="83" spans="1:93" x14ac:dyDescent="0.25">
      <c r="A83" s="13" t="s">
        <v>362</v>
      </c>
      <c r="B83" s="13">
        <v>1</v>
      </c>
      <c r="C83" s="30"/>
      <c r="D83" s="31">
        <v>14.8</v>
      </c>
      <c r="E83" s="31">
        <v>164.2</v>
      </c>
      <c r="F83" s="31">
        <v>49.9</v>
      </c>
      <c r="G83" s="31">
        <f t="shared" si="19"/>
        <v>18.507776233196498</v>
      </c>
      <c r="H83" s="32">
        <v>0</v>
      </c>
      <c r="I83" s="31">
        <v>62.5</v>
      </c>
      <c r="J83" s="32">
        <v>0</v>
      </c>
      <c r="L83" s="33"/>
      <c r="M83" s="33">
        <f t="shared" si="18"/>
        <v>0.38063337393422658</v>
      </c>
      <c r="N83" s="32">
        <v>0</v>
      </c>
      <c r="O83" s="31">
        <v>12</v>
      </c>
      <c r="P83" s="13">
        <v>4</v>
      </c>
      <c r="Q83" s="13">
        <v>4</v>
      </c>
      <c r="R83" s="13">
        <v>117</v>
      </c>
      <c r="S83" s="13">
        <v>78</v>
      </c>
      <c r="T83" s="13">
        <v>91</v>
      </c>
      <c r="U83" s="13">
        <v>39</v>
      </c>
      <c r="V83" s="13">
        <v>0</v>
      </c>
      <c r="W83" s="13">
        <v>2</v>
      </c>
      <c r="X83" s="13">
        <v>110</v>
      </c>
      <c r="Y83" s="13">
        <v>64</v>
      </c>
      <c r="Z83" s="32">
        <f t="shared" si="20"/>
        <v>79.317999999999998</v>
      </c>
      <c r="AA83" s="13">
        <v>46</v>
      </c>
      <c r="AB83" s="13">
        <v>107</v>
      </c>
      <c r="AC83" s="13">
        <v>81</v>
      </c>
      <c r="AD83" s="13">
        <v>90</v>
      </c>
      <c r="AE83" s="13">
        <v>26</v>
      </c>
      <c r="AF83" s="13">
        <v>8</v>
      </c>
      <c r="AG83" s="13">
        <v>61</v>
      </c>
      <c r="AH83" s="13">
        <v>39.9</v>
      </c>
      <c r="AI83" s="31">
        <f>47.438+(AG83*0.142)+(B83*5.134)-(F83*0.197)</f>
        <v>51.403700000000001</v>
      </c>
      <c r="AJ83" s="13">
        <v>35.612000000000002</v>
      </c>
      <c r="AK83" s="33">
        <f t="shared" si="21"/>
        <v>5.9353333333333333</v>
      </c>
      <c r="AL83" s="13">
        <v>5</v>
      </c>
      <c r="AM83" s="13">
        <v>0</v>
      </c>
      <c r="AN83" s="34">
        <v>0</v>
      </c>
      <c r="AO83" s="33">
        <f t="shared" si="22"/>
        <v>1.3189629629629629</v>
      </c>
      <c r="AP83" s="13">
        <v>8.8000000000000007</v>
      </c>
      <c r="AQ83" s="13">
        <v>0.42</v>
      </c>
      <c r="AR83" s="34">
        <v>0</v>
      </c>
      <c r="AS83" s="1">
        <v>1.76</v>
      </c>
      <c r="AT83" s="1">
        <v>0</v>
      </c>
      <c r="AU83" s="13">
        <v>6.8490909090909105</v>
      </c>
      <c r="AV83" s="13" t="s">
        <v>62</v>
      </c>
      <c r="AW83" s="13" t="s">
        <v>62</v>
      </c>
      <c r="AX83" s="32">
        <v>0</v>
      </c>
      <c r="AY83" s="32">
        <v>139.68</v>
      </c>
      <c r="AZ83" s="31">
        <v>4.1900000000000004</v>
      </c>
      <c r="BA83" s="32">
        <v>67.69</v>
      </c>
      <c r="BB83" s="31">
        <v>2.71</v>
      </c>
      <c r="BC83" s="32">
        <v>80.91</v>
      </c>
      <c r="BD83" s="32">
        <v>48.13</v>
      </c>
      <c r="BE83" s="32">
        <v>173.52</v>
      </c>
      <c r="BF83" s="32">
        <v>16.36</v>
      </c>
      <c r="BG83" s="32">
        <v>14.26</v>
      </c>
      <c r="BH83" s="32"/>
      <c r="BI83" s="32"/>
      <c r="BJ83" s="32"/>
      <c r="BK83" s="32"/>
      <c r="BL83" s="32"/>
      <c r="BM83" s="32"/>
      <c r="BN83" s="32"/>
      <c r="BO83" s="32">
        <v>93</v>
      </c>
      <c r="BP83" s="32">
        <v>66</v>
      </c>
      <c r="BQ83" s="32">
        <v>81.5</v>
      </c>
      <c r="BR83" s="32">
        <v>27</v>
      </c>
      <c r="BS83" s="32">
        <v>9</v>
      </c>
      <c r="BT83" s="32">
        <v>10.5</v>
      </c>
      <c r="BU83" s="32">
        <v>2.5</v>
      </c>
      <c r="BV83" s="32">
        <v>99.5</v>
      </c>
      <c r="BW83" s="32">
        <v>66</v>
      </c>
      <c r="BX83" s="32">
        <v>80</v>
      </c>
      <c r="BY83" s="32">
        <v>33.5</v>
      </c>
      <c r="BZ83" s="32">
        <v>0</v>
      </c>
      <c r="CA83" s="32">
        <v>-3</v>
      </c>
      <c r="CB83" s="32">
        <v>0</v>
      </c>
      <c r="CC83" s="13">
        <v>7.9</v>
      </c>
      <c r="CD83" s="13">
        <v>4</v>
      </c>
      <c r="CE83" s="58"/>
      <c r="CF83" s="32">
        <v>27.5</v>
      </c>
      <c r="CG83" s="32"/>
      <c r="CH83" s="32"/>
      <c r="CI83" s="32">
        <v>137</v>
      </c>
      <c r="CJ83" s="56">
        <v>74</v>
      </c>
      <c r="CK83" s="32">
        <v>70</v>
      </c>
      <c r="CL83" s="32">
        <v>126</v>
      </c>
      <c r="CM83" s="44">
        <v>8.1</v>
      </c>
      <c r="CN83" s="44">
        <v>5.3</v>
      </c>
      <c r="CO83" s="44">
        <v>83</v>
      </c>
    </row>
    <row r="84" spans="1:93" x14ac:dyDescent="0.25">
      <c r="A84" s="13" t="s">
        <v>363</v>
      </c>
      <c r="B84" s="13">
        <v>1</v>
      </c>
      <c r="C84" s="30"/>
      <c r="D84" s="31">
        <v>14.5</v>
      </c>
      <c r="E84" s="31">
        <v>161.69999999999999</v>
      </c>
      <c r="F84" s="31">
        <v>47.8</v>
      </c>
      <c r="G84" s="31">
        <f t="shared" si="19"/>
        <v>18.281332885096468</v>
      </c>
      <c r="H84" s="32">
        <v>0</v>
      </c>
      <c r="I84" s="31">
        <v>63</v>
      </c>
      <c r="J84" s="32">
        <v>0</v>
      </c>
      <c r="L84" s="33"/>
      <c r="M84" s="33">
        <f t="shared" si="18"/>
        <v>0.38961038961038963</v>
      </c>
      <c r="N84" s="32">
        <v>0</v>
      </c>
      <c r="O84" s="31">
        <v>12.1</v>
      </c>
      <c r="P84" s="13">
        <v>4</v>
      </c>
      <c r="Q84" s="13">
        <v>4</v>
      </c>
      <c r="R84" s="13">
        <v>111</v>
      </c>
      <c r="S84" s="13">
        <v>69</v>
      </c>
      <c r="T84" s="13">
        <v>83</v>
      </c>
      <c r="U84" s="13">
        <v>42</v>
      </c>
      <c r="V84" s="13">
        <v>0</v>
      </c>
      <c r="W84" s="13">
        <v>0</v>
      </c>
      <c r="X84" s="13">
        <v>110</v>
      </c>
      <c r="Y84" s="13">
        <v>66</v>
      </c>
      <c r="Z84" s="32">
        <f t="shared" si="20"/>
        <v>80.652000000000001</v>
      </c>
      <c r="AA84" s="13">
        <v>44</v>
      </c>
      <c r="AB84" s="13">
        <v>106</v>
      </c>
      <c r="AC84" s="13">
        <v>79</v>
      </c>
      <c r="AD84" s="13">
        <v>88</v>
      </c>
      <c r="AE84" s="13">
        <v>27</v>
      </c>
      <c r="AF84" s="13">
        <v>6.4</v>
      </c>
      <c r="AG84" s="13">
        <v>45</v>
      </c>
      <c r="AH84" s="13">
        <v>34.299999999999997</v>
      </c>
      <c r="AI84" s="31">
        <f>47.438+(AG84*0.142)+(B84*5.134)-(F84*0.197)</f>
        <v>49.545400000000001</v>
      </c>
      <c r="AJ84" s="13">
        <v>16.495000000000001</v>
      </c>
      <c r="AK84" s="33">
        <f t="shared" si="21"/>
        <v>2.749166666666667</v>
      </c>
      <c r="AL84" s="13">
        <v>4.4000000000000004</v>
      </c>
      <c r="AM84" s="13">
        <v>0</v>
      </c>
      <c r="AN84" s="34">
        <v>0</v>
      </c>
      <c r="AO84" s="33">
        <f t="shared" si="22"/>
        <v>0.53761481481481488</v>
      </c>
      <c r="AP84" s="13">
        <v>3.84</v>
      </c>
      <c r="AQ84" s="13">
        <v>0.59</v>
      </c>
      <c r="AR84" s="34">
        <v>0</v>
      </c>
      <c r="AS84" s="1">
        <v>1.97</v>
      </c>
      <c r="AT84" s="1">
        <v>0</v>
      </c>
      <c r="AU84" s="13">
        <v>1.6018181818181818</v>
      </c>
      <c r="AV84" s="13" t="s">
        <v>62</v>
      </c>
      <c r="AW84" s="13" t="s">
        <v>62</v>
      </c>
      <c r="AX84" s="32">
        <v>0</v>
      </c>
      <c r="AY84" s="32">
        <v>142.63999999999999</v>
      </c>
      <c r="AZ84" s="31">
        <v>4.2699999999999996</v>
      </c>
      <c r="BA84" s="32">
        <v>52.21</v>
      </c>
      <c r="BB84" s="31">
        <v>3.11</v>
      </c>
      <c r="BC84" s="32">
        <v>80.86</v>
      </c>
      <c r="BD84" s="32">
        <v>47.14</v>
      </c>
      <c r="BE84" s="32">
        <v>162.33000000000001</v>
      </c>
      <c r="BF84" s="32">
        <v>27.44</v>
      </c>
      <c r="BG84" s="32">
        <v>12.79</v>
      </c>
      <c r="BH84" s="32"/>
      <c r="BI84" s="32"/>
      <c r="BJ84" s="32"/>
      <c r="BK84" s="32"/>
      <c r="BL84" s="32"/>
      <c r="BM84" s="32"/>
      <c r="BN84" s="32"/>
      <c r="BO84" s="32">
        <v>91</v>
      </c>
      <c r="BP84" s="32">
        <v>66.5</v>
      </c>
      <c r="BQ84" s="32">
        <v>75.5</v>
      </c>
      <c r="BR84" s="32">
        <v>24.5</v>
      </c>
      <c r="BS84" s="32">
        <v>-11</v>
      </c>
      <c r="BT84" s="32">
        <v>-20.5</v>
      </c>
      <c r="BU84" s="32">
        <v>-2.5</v>
      </c>
      <c r="BV84" s="32">
        <v>95</v>
      </c>
      <c r="BW84" s="32">
        <v>66.5</v>
      </c>
      <c r="BX84" s="32">
        <v>80</v>
      </c>
      <c r="BY84" s="32">
        <v>28.5</v>
      </c>
      <c r="BZ84" s="32">
        <v>8.5</v>
      </c>
      <c r="CA84" s="32">
        <v>0.5</v>
      </c>
      <c r="CB84" s="32">
        <v>2</v>
      </c>
      <c r="CC84" s="13">
        <v>5.6</v>
      </c>
      <c r="CD84" s="13">
        <v>3.6</v>
      </c>
      <c r="CE84" s="58"/>
      <c r="CF84" s="32">
        <v>24</v>
      </c>
      <c r="CG84" s="32"/>
      <c r="CH84" s="32"/>
      <c r="CI84" s="32">
        <v>122.5</v>
      </c>
      <c r="CJ84" s="56">
        <v>56</v>
      </c>
      <c r="CK84" s="32">
        <v>58.5</v>
      </c>
      <c r="CL84" s="32">
        <v>193.5</v>
      </c>
      <c r="CM84" s="44">
        <v>5.3</v>
      </c>
      <c r="CN84" s="44">
        <v>3.5</v>
      </c>
      <c r="CO84" s="44">
        <v>80</v>
      </c>
    </row>
    <row r="85" spans="1:93" x14ac:dyDescent="0.25">
      <c r="A85" s="13" t="s">
        <v>364</v>
      </c>
      <c r="B85" s="13">
        <v>1</v>
      </c>
      <c r="C85" s="30"/>
      <c r="D85" s="31">
        <v>14.1</v>
      </c>
      <c r="E85" s="31">
        <v>153</v>
      </c>
      <c r="F85" s="31">
        <v>46.7</v>
      </c>
      <c r="G85" s="31">
        <f t="shared" si="19"/>
        <v>19.949592037250632</v>
      </c>
      <c r="H85" s="32">
        <v>0</v>
      </c>
      <c r="I85" s="31">
        <v>61</v>
      </c>
      <c r="J85" s="32">
        <v>0</v>
      </c>
      <c r="L85" s="33"/>
      <c r="M85" s="33">
        <f t="shared" si="18"/>
        <v>0.39869281045751637</v>
      </c>
      <c r="N85" s="32">
        <v>0</v>
      </c>
      <c r="O85" s="31">
        <v>12.4</v>
      </c>
      <c r="P85" s="13">
        <v>3</v>
      </c>
      <c r="Q85" s="13">
        <v>4</v>
      </c>
      <c r="R85" s="13">
        <v>124</v>
      </c>
      <c r="S85" s="13">
        <v>80</v>
      </c>
      <c r="T85" s="13">
        <v>95</v>
      </c>
      <c r="U85" s="13">
        <v>44</v>
      </c>
      <c r="V85" s="13">
        <v>0</v>
      </c>
      <c r="W85" s="13">
        <v>2</v>
      </c>
      <c r="X85" s="13">
        <v>125</v>
      </c>
      <c r="Y85" s="13">
        <v>77</v>
      </c>
      <c r="Z85" s="32">
        <f t="shared" si="20"/>
        <v>92.984000000000009</v>
      </c>
      <c r="AA85" s="13">
        <v>48</v>
      </c>
      <c r="AB85" s="13">
        <v>126</v>
      </c>
      <c r="AC85" s="13">
        <v>80</v>
      </c>
      <c r="AD85" s="13">
        <v>95</v>
      </c>
      <c r="AE85" s="13">
        <v>46</v>
      </c>
      <c r="AF85" s="13">
        <v>7.8</v>
      </c>
      <c r="AG85" s="13">
        <v>59</v>
      </c>
      <c r="AH85" s="13">
        <v>39.200000000000003</v>
      </c>
      <c r="AI85" s="31">
        <f>47.438+(AG85*0.142)+(B85*5.134)-(F85*0.197)</f>
        <v>51.750100000000003</v>
      </c>
      <c r="AJ85" s="13">
        <v>58.210999999999999</v>
      </c>
      <c r="AK85" s="33">
        <f t="shared" si="21"/>
        <v>9.7018333333333331</v>
      </c>
      <c r="AL85" s="13">
        <v>4.9000000000000004</v>
      </c>
      <c r="AM85" s="13">
        <v>0</v>
      </c>
      <c r="AN85" s="34">
        <v>0</v>
      </c>
      <c r="AO85" s="33">
        <f t="shared" si="22"/>
        <v>2.1128437037037036</v>
      </c>
      <c r="AP85" s="13">
        <v>4.41</v>
      </c>
      <c r="AQ85" s="13">
        <v>1.21</v>
      </c>
      <c r="AR85" s="34">
        <v>1</v>
      </c>
      <c r="AS85" s="1">
        <v>1.6</v>
      </c>
      <c r="AT85" s="1">
        <v>0</v>
      </c>
      <c r="AU85" s="13">
        <v>2.2599999999999998</v>
      </c>
      <c r="AV85" s="13" t="s">
        <v>62</v>
      </c>
      <c r="AW85" s="13" t="s">
        <v>62</v>
      </c>
      <c r="AX85" s="32">
        <v>0</v>
      </c>
      <c r="AY85" s="32">
        <v>136.59</v>
      </c>
      <c r="AZ85" s="31">
        <v>3.75</v>
      </c>
      <c r="BA85" s="32">
        <v>61.98</v>
      </c>
      <c r="BB85" s="31">
        <v>3.71</v>
      </c>
      <c r="BC85" s="32">
        <v>74.92</v>
      </c>
      <c r="BD85" s="32">
        <v>46.26</v>
      </c>
      <c r="BE85" s="32">
        <v>123.24</v>
      </c>
      <c r="BF85" s="32">
        <v>25.93</v>
      </c>
      <c r="BG85" s="32">
        <v>11.26</v>
      </c>
      <c r="BH85" s="32"/>
      <c r="BI85" s="32"/>
      <c r="BJ85" s="32"/>
      <c r="BK85" s="32"/>
      <c r="BL85" s="32"/>
      <c r="BM85" s="32"/>
      <c r="BN85" s="32"/>
      <c r="BO85" s="32">
        <v>109</v>
      </c>
      <c r="BP85" s="32">
        <v>77.5</v>
      </c>
      <c r="BQ85" s="32">
        <v>92</v>
      </c>
      <c r="BR85" s="32">
        <v>31.5</v>
      </c>
      <c r="BS85" s="32">
        <v>14</v>
      </c>
      <c r="BT85" s="32">
        <v>3</v>
      </c>
      <c r="BU85" s="32">
        <v>4</v>
      </c>
      <c r="BV85" s="32">
        <v>109.5</v>
      </c>
      <c r="BW85" s="32">
        <v>77.5</v>
      </c>
      <c r="BX85" s="32">
        <v>90</v>
      </c>
      <c r="BY85" s="32">
        <v>32</v>
      </c>
      <c r="BZ85" s="32">
        <v>24.5</v>
      </c>
      <c r="CA85" s="32">
        <v>15.5</v>
      </c>
      <c r="CB85" s="32">
        <v>7.5</v>
      </c>
      <c r="CC85" s="13">
        <v>6.7</v>
      </c>
      <c r="CD85" s="13">
        <v>5.2</v>
      </c>
      <c r="CE85" s="58">
        <v>27</v>
      </c>
      <c r="CF85" s="32">
        <v>23.5</v>
      </c>
      <c r="CG85" s="32"/>
      <c r="CH85" s="32"/>
      <c r="CI85" s="32">
        <v>131.5</v>
      </c>
      <c r="CJ85" s="56">
        <v>52</v>
      </c>
      <c r="CK85" s="32">
        <v>55.5</v>
      </c>
      <c r="CL85" s="32">
        <v>208.5</v>
      </c>
      <c r="CM85" s="44">
        <v>5.2</v>
      </c>
      <c r="CN85" s="44">
        <v>3.7</v>
      </c>
      <c r="CO85" s="44">
        <v>70</v>
      </c>
    </row>
    <row r="86" spans="1:93" x14ac:dyDescent="0.25">
      <c r="A86" s="13" t="s">
        <v>365</v>
      </c>
      <c r="B86" s="13">
        <v>1</v>
      </c>
      <c r="C86" s="30"/>
      <c r="D86" s="31">
        <v>14.8</v>
      </c>
      <c r="E86" s="31">
        <v>159.19999999999999</v>
      </c>
      <c r="F86" s="31">
        <v>50.9</v>
      </c>
      <c r="G86" s="31">
        <f t="shared" si="19"/>
        <v>20.083141839852534</v>
      </c>
      <c r="H86" s="32">
        <v>0</v>
      </c>
      <c r="I86" s="31">
        <v>63.5</v>
      </c>
      <c r="J86" s="32">
        <v>0</v>
      </c>
      <c r="L86" s="33"/>
      <c r="M86" s="33">
        <f t="shared" si="18"/>
        <v>0.39886934673366836</v>
      </c>
      <c r="N86" s="32">
        <v>0</v>
      </c>
      <c r="O86" s="31">
        <v>14.4</v>
      </c>
      <c r="P86" s="13">
        <v>3</v>
      </c>
      <c r="Q86" s="13">
        <v>3</v>
      </c>
      <c r="R86" s="13">
        <v>99</v>
      </c>
      <c r="S86" s="13">
        <v>66</v>
      </c>
      <c r="T86" s="13">
        <v>77</v>
      </c>
      <c r="U86" s="13">
        <v>33</v>
      </c>
      <c r="V86" s="13">
        <v>0</v>
      </c>
      <c r="W86" s="13">
        <v>0</v>
      </c>
      <c r="X86" s="13">
        <v>98</v>
      </c>
      <c r="Y86" s="13">
        <v>57</v>
      </c>
      <c r="Z86" s="32">
        <f t="shared" si="20"/>
        <v>70.653000000000006</v>
      </c>
      <c r="AA86" s="13">
        <v>41</v>
      </c>
      <c r="AB86" s="13">
        <v>98</v>
      </c>
      <c r="AC86" s="13">
        <v>73</v>
      </c>
      <c r="AD86" s="13">
        <v>81</v>
      </c>
      <c r="AE86" s="13">
        <v>25</v>
      </c>
      <c r="AF86" s="13" t="s">
        <v>55</v>
      </c>
      <c r="AI86" s="31"/>
      <c r="AJ86" s="13">
        <v>16.202000000000002</v>
      </c>
      <c r="AK86" s="33">
        <f t="shared" si="21"/>
        <v>2.7003333333333335</v>
      </c>
      <c r="AL86" s="13">
        <v>4.4000000000000004</v>
      </c>
      <c r="AM86" s="13">
        <v>0</v>
      </c>
      <c r="AN86" s="34">
        <v>0</v>
      </c>
      <c r="AO86" s="33">
        <f t="shared" si="22"/>
        <v>0.5280651851851853</v>
      </c>
      <c r="AP86" s="13">
        <v>4.57</v>
      </c>
      <c r="AQ86" s="13">
        <v>0.54</v>
      </c>
      <c r="AR86" s="34">
        <v>0</v>
      </c>
      <c r="AS86" s="1">
        <v>2.12</v>
      </c>
      <c r="AT86" s="1">
        <v>0</v>
      </c>
      <c r="AU86" s="13">
        <v>2.2045454545454546</v>
      </c>
      <c r="AV86" s="13" t="s">
        <v>62</v>
      </c>
      <c r="AW86" s="13" t="s">
        <v>62</v>
      </c>
      <c r="AX86" s="32">
        <v>0</v>
      </c>
      <c r="AY86" s="32">
        <v>132.97999999999999</v>
      </c>
      <c r="AZ86" s="31">
        <v>4.4000000000000004</v>
      </c>
      <c r="BA86" s="32">
        <v>61.24</v>
      </c>
      <c r="BB86" s="31">
        <v>2.64</v>
      </c>
      <c r="BC86" s="32">
        <v>78.16</v>
      </c>
      <c r="BD86" s="32">
        <v>46.91</v>
      </c>
      <c r="BE86" s="32">
        <v>68.25</v>
      </c>
      <c r="BF86" s="32">
        <v>16.98</v>
      </c>
      <c r="BG86" s="32">
        <v>9.73</v>
      </c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13">
        <v>7.3</v>
      </c>
      <c r="CD86" s="13">
        <v>4.5999999999999996</v>
      </c>
      <c r="CE86" s="58"/>
      <c r="CF86" s="32"/>
      <c r="CG86" s="32"/>
      <c r="CH86" s="32"/>
      <c r="CI86" s="32"/>
      <c r="CJ86" s="56"/>
      <c r="CK86" s="32"/>
      <c r="CL86" s="32"/>
      <c r="CM86" s="44">
        <v>6.8</v>
      </c>
      <c r="CN86" s="44">
        <v>4.5</v>
      </c>
      <c r="CO86" s="44">
        <v>78</v>
      </c>
    </row>
    <row r="87" spans="1:93" x14ac:dyDescent="0.25">
      <c r="A87" s="13" t="s">
        <v>366</v>
      </c>
      <c r="B87" s="13">
        <v>1</v>
      </c>
      <c r="C87" s="30"/>
      <c r="D87" s="31">
        <v>14.2</v>
      </c>
      <c r="E87" s="31">
        <v>151.30000000000001</v>
      </c>
      <c r="F87" s="31">
        <v>41.6</v>
      </c>
      <c r="G87" s="31">
        <f t="shared" si="19"/>
        <v>18.172533351622356</v>
      </c>
      <c r="H87" s="32">
        <v>0</v>
      </c>
      <c r="I87" s="31">
        <v>61.5</v>
      </c>
      <c r="J87" s="32">
        <v>0</v>
      </c>
      <c r="L87" s="33"/>
      <c r="M87" s="33">
        <f t="shared" si="18"/>
        <v>0.40647719762062123</v>
      </c>
      <c r="N87" s="32">
        <v>0</v>
      </c>
      <c r="O87" s="31">
        <v>11</v>
      </c>
      <c r="P87" s="13">
        <v>3</v>
      </c>
      <c r="Q87" s="13">
        <v>3</v>
      </c>
      <c r="R87" s="13">
        <v>102</v>
      </c>
      <c r="S87" s="13">
        <v>66</v>
      </c>
      <c r="T87" s="13">
        <v>78</v>
      </c>
      <c r="U87" s="13">
        <v>36</v>
      </c>
      <c r="V87" s="13">
        <v>0</v>
      </c>
      <c r="W87" s="13">
        <v>0</v>
      </c>
      <c r="X87" s="13">
        <v>105</v>
      </c>
      <c r="Y87" s="13">
        <v>65</v>
      </c>
      <c r="Z87" s="32">
        <f t="shared" si="20"/>
        <v>78.319999999999993</v>
      </c>
      <c r="AA87" s="13">
        <v>40</v>
      </c>
      <c r="AB87" s="13">
        <v>97</v>
      </c>
      <c r="AC87" s="13">
        <v>69</v>
      </c>
      <c r="AD87" s="13">
        <v>78</v>
      </c>
      <c r="AE87" s="13">
        <v>28</v>
      </c>
      <c r="AF87" s="13" t="s">
        <v>55</v>
      </c>
      <c r="AI87" s="31"/>
      <c r="AJ87" s="13" t="s">
        <v>55</v>
      </c>
      <c r="AK87" s="33"/>
      <c r="AL87" s="13">
        <v>5.0999999999999996</v>
      </c>
      <c r="AM87" s="13">
        <v>0</v>
      </c>
      <c r="AN87" s="34">
        <v>0</v>
      </c>
      <c r="AO87" s="33">
        <f t="shared" si="22"/>
        <v>0</v>
      </c>
      <c r="AP87" s="13">
        <v>3.11</v>
      </c>
      <c r="AQ87" s="13">
        <v>0.77</v>
      </c>
      <c r="AR87" s="34">
        <v>0</v>
      </c>
      <c r="AS87" s="1">
        <v>1.73</v>
      </c>
      <c r="AT87" s="1">
        <v>0</v>
      </c>
      <c r="AU87" s="13">
        <v>1.03</v>
      </c>
      <c r="AV87" s="13" t="s">
        <v>62</v>
      </c>
      <c r="AW87" s="13" t="s">
        <v>62</v>
      </c>
      <c r="AX87" s="32">
        <v>0</v>
      </c>
      <c r="AY87" s="32">
        <v>131.19999999999999</v>
      </c>
      <c r="AZ87" s="31">
        <v>4.01</v>
      </c>
      <c r="BA87" s="32">
        <v>47.51</v>
      </c>
      <c r="BB87" s="31">
        <v>2.95</v>
      </c>
      <c r="BC87" s="32">
        <v>72.569999999999993</v>
      </c>
      <c r="BD87" s="32">
        <v>42.01</v>
      </c>
      <c r="BE87" s="32">
        <v>225.57</v>
      </c>
      <c r="BF87" s="32">
        <v>15.81</v>
      </c>
      <c r="BG87" s="32">
        <v>9.07</v>
      </c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13">
        <v>7</v>
      </c>
      <c r="CD87" s="13">
        <v>3.8</v>
      </c>
      <c r="CE87" s="58"/>
      <c r="CF87" s="32"/>
      <c r="CG87" s="32"/>
      <c r="CH87" s="32"/>
      <c r="CI87" s="32"/>
      <c r="CJ87" s="56"/>
      <c r="CK87" s="32"/>
      <c r="CL87" s="32"/>
      <c r="CM87" s="44">
        <v>6</v>
      </c>
      <c r="CN87" s="44">
        <v>4.5</v>
      </c>
      <c r="CO87" s="44">
        <v>74</v>
      </c>
    </row>
    <row r="88" spans="1:93" x14ac:dyDescent="0.25">
      <c r="A88" s="13" t="s">
        <v>367</v>
      </c>
      <c r="B88" s="13">
        <v>1</v>
      </c>
      <c r="C88" s="30"/>
      <c r="D88" s="31">
        <v>14.2</v>
      </c>
      <c r="E88" s="31">
        <v>157.19999999999999</v>
      </c>
      <c r="F88" s="31">
        <v>52.6</v>
      </c>
      <c r="G88" s="31">
        <f t="shared" si="19"/>
        <v>21.285343381957802</v>
      </c>
      <c r="H88" s="32">
        <v>0</v>
      </c>
      <c r="I88" s="31">
        <v>66</v>
      </c>
      <c r="J88" s="32">
        <v>0</v>
      </c>
      <c r="L88" s="33"/>
      <c r="M88" s="33">
        <f t="shared" si="18"/>
        <v>0.41984732824427484</v>
      </c>
      <c r="N88" s="32">
        <v>0</v>
      </c>
      <c r="O88" s="31">
        <v>19</v>
      </c>
      <c r="P88" s="13">
        <v>5</v>
      </c>
      <c r="Q88" s="13">
        <v>3</v>
      </c>
      <c r="R88" s="13">
        <v>93</v>
      </c>
      <c r="S88" s="13">
        <v>53</v>
      </c>
      <c r="T88" s="13">
        <v>66</v>
      </c>
      <c r="U88" s="13">
        <v>40</v>
      </c>
      <c r="V88" s="13">
        <v>0</v>
      </c>
      <c r="W88" s="13">
        <v>0</v>
      </c>
      <c r="X88" s="13">
        <v>105</v>
      </c>
      <c r="Y88" s="13">
        <v>62</v>
      </c>
      <c r="Z88" s="32">
        <f t="shared" si="20"/>
        <v>76.319000000000003</v>
      </c>
      <c r="AA88" s="13">
        <v>43</v>
      </c>
      <c r="AB88" s="13">
        <v>101</v>
      </c>
      <c r="AC88" s="13">
        <v>71</v>
      </c>
      <c r="AD88" s="13">
        <v>81</v>
      </c>
      <c r="AE88" s="13">
        <v>30</v>
      </c>
      <c r="AF88" s="13">
        <v>9.6</v>
      </c>
      <c r="AG88" s="13">
        <v>78</v>
      </c>
      <c r="AH88" s="13">
        <v>45.2</v>
      </c>
      <c r="AI88" s="31">
        <f>47.438+(AG88*0.142)+(B88*5.134)-(F88*0.197)</f>
        <v>53.285800000000002</v>
      </c>
      <c r="AJ88" s="13" t="s">
        <v>55</v>
      </c>
      <c r="AK88" s="33"/>
      <c r="AL88" s="13" t="s">
        <v>55</v>
      </c>
      <c r="AM88" s="13" t="s">
        <v>55</v>
      </c>
      <c r="AN88" s="34" t="s">
        <v>55</v>
      </c>
      <c r="AO88" s="33"/>
      <c r="AP88" s="13" t="s">
        <v>55</v>
      </c>
      <c r="AR88" s="34"/>
      <c r="AT88" s="34"/>
      <c r="AW88" s="31"/>
      <c r="AX88" s="32"/>
      <c r="AY88" s="34"/>
      <c r="AZ88" s="34"/>
      <c r="BA88" s="34"/>
      <c r="BB88" s="34"/>
      <c r="BC88" s="34"/>
      <c r="BD88" s="34"/>
      <c r="BE88" s="34"/>
      <c r="BF88" s="34"/>
      <c r="BG88" s="34"/>
      <c r="BH88" s="32"/>
      <c r="BI88" s="32"/>
      <c r="BJ88" s="32"/>
      <c r="BK88" s="32"/>
      <c r="BL88" s="32"/>
      <c r="BM88" s="32"/>
      <c r="BN88" s="32"/>
      <c r="BO88" s="32">
        <v>89</v>
      </c>
      <c r="BP88" s="32">
        <v>62.5</v>
      </c>
      <c r="BQ88" s="32">
        <v>76</v>
      </c>
      <c r="BR88" s="32">
        <v>26.5</v>
      </c>
      <c r="BS88" s="32">
        <v>4</v>
      </c>
      <c r="BT88" s="32">
        <v>-2.5</v>
      </c>
      <c r="BU88" s="32">
        <v>1</v>
      </c>
      <c r="BV88" s="32">
        <v>90</v>
      </c>
      <c r="BW88" s="32">
        <v>62.5</v>
      </c>
      <c r="BX88" s="32">
        <v>77</v>
      </c>
      <c r="BY88" s="32">
        <v>27.5</v>
      </c>
      <c r="BZ88" s="32">
        <v>-3.5</v>
      </c>
      <c r="CA88" s="32">
        <v>-9</v>
      </c>
      <c r="CB88" s="32">
        <v>-0.5</v>
      </c>
      <c r="CC88" s="13">
        <v>6.4</v>
      </c>
      <c r="CD88" s="13">
        <v>3.7</v>
      </c>
      <c r="CE88" s="58">
        <v>25</v>
      </c>
      <c r="CF88" s="32">
        <v>23.5</v>
      </c>
      <c r="CG88" s="32"/>
      <c r="CH88" s="32"/>
      <c r="CI88" s="32">
        <v>167</v>
      </c>
      <c r="CJ88" s="56">
        <v>61</v>
      </c>
      <c r="CK88" s="32">
        <v>64</v>
      </c>
      <c r="CL88" s="32">
        <v>150</v>
      </c>
      <c r="CM88" s="44">
        <v>6.4</v>
      </c>
      <c r="CN88" s="44">
        <v>4.2</v>
      </c>
      <c r="CO88" s="44">
        <v>83</v>
      </c>
    </row>
    <row r="89" spans="1:93" x14ac:dyDescent="0.25">
      <c r="A89" s="13" t="s">
        <v>368</v>
      </c>
      <c r="B89" s="13">
        <v>1</v>
      </c>
      <c r="C89" s="30"/>
      <c r="D89" s="31">
        <v>14.2</v>
      </c>
      <c r="E89" s="31">
        <v>166.5</v>
      </c>
      <c r="F89" s="31">
        <v>66.7</v>
      </c>
      <c r="G89" s="31">
        <f t="shared" si="19"/>
        <v>24.060096132168205</v>
      </c>
      <c r="H89" s="32">
        <v>1</v>
      </c>
      <c r="I89" s="31">
        <v>74</v>
      </c>
      <c r="J89" s="32">
        <v>2</v>
      </c>
      <c r="L89" s="33"/>
      <c r="M89" s="33">
        <f t="shared" si="18"/>
        <v>0.44444444444444442</v>
      </c>
      <c r="N89" s="32">
        <v>0</v>
      </c>
      <c r="O89" s="31">
        <v>24</v>
      </c>
      <c r="P89" s="13">
        <v>4</v>
      </c>
      <c r="Q89" s="13">
        <v>4</v>
      </c>
      <c r="R89" s="13">
        <v>124</v>
      </c>
      <c r="S89" s="13">
        <v>80</v>
      </c>
      <c r="T89" s="13">
        <v>95</v>
      </c>
      <c r="U89" s="13">
        <v>44</v>
      </c>
      <c r="V89" s="13">
        <v>0</v>
      </c>
      <c r="W89" s="13">
        <v>2</v>
      </c>
      <c r="X89" s="13">
        <v>120</v>
      </c>
      <c r="Y89" s="13">
        <v>75</v>
      </c>
      <c r="Z89" s="32">
        <f t="shared" si="20"/>
        <v>89.984999999999999</v>
      </c>
      <c r="AA89" s="13">
        <v>45</v>
      </c>
      <c r="AB89" s="13">
        <v>119</v>
      </c>
      <c r="AC89" s="13">
        <v>90</v>
      </c>
      <c r="AD89" s="13">
        <v>100</v>
      </c>
      <c r="AE89" s="13">
        <v>29</v>
      </c>
      <c r="AF89" s="13">
        <v>4.5999999999999996</v>
      </c>
      <c r="AG89" s="13">
        <v>29</v>
      </c>
      <c r="AH89" s="13">
        <v>28.3</v>
      </c>
      <c r="AI89" s="31">
        <f>47.438+(AG89*0.142)+(B89*5.134)-(F89*0.197)</f>
        <v>43.5501</v>
      </c>
      <c r="AJ89" s="13" t="s">
        <v>55</v>
      </c>
      <c r="AK89" s="33"/>
      <c r="AL89" s="13" t="s">
        <v>55</v>
      </c>
      <c r="AM89" s="13" t="s">
        <v>55</v>
      </c>
      <c r="AN89" s="34" t="s">
        <v>55</v>
      </c>
      <c r="AO89" s="33"/>
      <c r="AP89" s="13" t="s">
        <v>55</v>
      </c>
      <c r="AR89" s="34"/>
      <c r="AT89" s="34"/>
      <c r="AW89" s="31"/>
      <c r="AX89" s="32"/>
      <c r="AY89" s="34"/>
      <c r="AZ89" s="34"/>
      <c r="BA89" s="34"/>
      <c r="BB89" s="34"/>
      <c r="BC89" s="34"/>
      <c r="BD89" s="34"/>
      <c r="BE89" s="34"/>
      <c r="BF89" s="34"/>
      <c r="BG89" s="34"/>
      <c r="BH89" s="32"/>
      <c r="BI89" s="32"/>
      <c r="BJ89" s="32"/>
      <c r="BK89" s="32"/>
      <c r="BL89" s="32"/>
      <c r="BM89" s="32"/>
      <c r="BN89" s="32"/>
      <c r="BO89" s="32">
        <v>103</v>
      </c>
      <c r="BP89" s="32">
        <v>81.5</v>
      </c>
      <c r="BQ89" s="32">
        <v>93</v>
      </c>
      <c r="BR89" s="32">
        <v>22</v>
      </c>
      <c r="BS89" s="32">
        <v>-6.5</v>
      </c>
      <c r="BT89" s="32">
        <v>-1</v>
      </c>
      <c r="BU89" s="32">
        <v>-1.5</v>
      </c>
      <c r="BV89" s="32">
        <v>107.5</v>
      </c>
      <c r="BW89" s="32">
        <v>81.5</v>
      </c>
      <c r="BX89" s="32">
        <v>93</v>
      </c>
      <c r="BY89" s="32">
        <v>26</v>
      </c>
      <c r="BZ89" s="32">
        <v>-1</v>
      </c>
      <c r="CA89" s="32">
        <v>3.5</v>
      </c>
      <c r="CB89" s="32">
        <v>-0.5</v>
      </c>
      <c r="CC89" s="13">
        <v>7.8</v>
      </c>
      <c r="CD89" s="13">
        <v>5.0999999999999996</v>
      </c>
      <c r="CE89" s="58">
        <v>23</v>
      </c>
      <c r="CF89" s="32">
        <v>21.5</v>
      </c>
      <c r="CG89" s="32"/>
      <c r="CH89" s="32"/>
      <c r="CI89" s="32">
        <v>140</v>
      </c>
      <c r="CJ89" s="56">
        <v>87</v>
      </c>
      <c r="CK89" s="32">
        <v>84.5</v>
      </c>
      <c r="CL89" s="32">
        <v>114.5</v>
      </c>
      <c r="CM89" s="44">
        <v>7.4</v>
      </c>
      <c r="CN89" s="44">
        <v>4.2</v>
      </c>
      <c r="CO89" s="44">
        <v>67</v>
      </c>
    </row>
    <row r="90" spans="1:93" x14ac:dyDescent="0.25">
      <c r="A90" s="13" t="s">
        <v>369</v>
      </c>
      <c r="B90" s="13">
        <v>1</v>
      </c>
      <c r="C90" s="30"/>
      <c r="D90" s="31">
        <v>13.9</v>
      </c>
      <c r="E90" s="31">
        <v>165.7</v>
      </c>
      <c r="F90" s="31">
        <v>56.3</v>
      </c>
      <c r="G90" s="31">
        <f t="shared" si="19"/>
        <v>20.505170180165059</v>
      </c>
      <c r="H90" s="32">
        <v>0</v>
      </c>
      <c r="I90" s="31">
        <v>67</v>
      </c>
      <c r="J90" s="32">
        <v>1</v>
      </c>
      <c r="L90" s="33"/>
      <c r="M90" s="33">
        <f t="shared" si="18"/>
        <v>0.40434520217260111</v>
      </c>
      <c r="N90" s="32">
        <v>0</v>
      </c>
      <c r="O90" s="31">
        <v>19.600000000000001</v>
      </c>
      <c r="P90" s="13">
        <v>4</v>
      </c>
      <c r="Q90" s="13">
        <v>3</v>
      </c>
      <c r="R90" s="13">
        <v>109</v>
      </c>
      <c r="S90" s="13">
        <v>73</v>
      </c>
      <c r="T90" s="13">
        <v>85</v>
      </c>
      <c r="U90" s="13">
        <v>36</v>
      </c>
      <c r="V90" s="13">
        <v>0</v>
      </c>
      <c r="W90" s="13">
        <v>1</v>
      </c>
      <c r="X90" s="13">
        <v>103</v>
      </c>
      <c r="Y90" s="13">
        <v>68</v>
      </c>
      <c r="Z90" s="32">
        <f t="shared" si="20"/>
        <v>79.655000000000001</v>
      </c>
      <c r="AA90" s="13">
        <v>35</v>
      </c>
      <c r="AB90" s="13">
        <v>106</v>
      </c>
      <c r="AC90" s="13">
        <v>79</v>
      </c>
      <c r="AD90" s="13">
        <v>88</v>
      </c>
      <c r="AE90" s="13">
        <v>27</v>
      </c>
      <c r="AF90" s="13" t="s">
        <v>55</v>
      </c>
      <c r="AI90" s="31"/>
      <c r="AJ90" s="13">
        <v>30.448</v>
      </c>
      <c r="AK90" s="33">
        <f t="shared" si="21"/>
        <v>5.0746666666666664</v>
      </c>
      <c r="AL90" s="13">
        <v>4.7</v>
      </c>
      <c r="AM90" s="13">
        <v>0</v>
      </c>
      <c r="AN90" s="34">
        <v>0</v>
      </c>
      <c r="AO90" s="33">
        <f t="shared" si="22"/>
        <v>1.0600414814814816</v>
      </c>
      <c r="AP90" s="13">
        <v>4.93</v>
      </c>
      <c r="AQ90" s="13">
        <v>0.74</v>
      </c>
      <c r="AR90" s="34">
        <v>0</v>
      </c>
      <c r="AS90" s="1">
        <v>1.65</v>
      </c>
      <c r="AT90" s="1">
        <v>0</v>
      </c>
      <c r="AU90" s="13">
        <v>2.9436363636363634</v>
      </c>
      <c r="AV90" s="13">
        <v>0.1</v>
      </c>
      <c r="AW90" s="31">
        <f>AV90*10</f>
        <v>1</v>
      </c>
      <c r="AX90" s="32">
        <v>1</v>
      </c>
      <c r="AY90" s="32">
        <v>139</v>
      </c>
      <c r="AZ90" s="31">
        <v>4.2</v>
      </c>
      <c r="BA90" s="32">
        <v>59.7</v>
      </c>
      <c r="BB90" s="31">
        <v>2.8</v>
      </c>
      <c r="BC90" s="32">
        <v>78.069999999999993</v>
      </c>
      <c r="BD90" s="32">
        <v>50.77</v>
      </c>
      <c r="BE90" s="32">
        <v>82.02</v>
      </c>
      <c r="BF90" s="32">
        <v>19.61</v>
      </c>
      <c r="BG90" s="32">
        <v>15.27</v>
      </c>
      <c r="BH90" s="32"/>
      <c r="BI90" s="32"/>
      <c r="BJ90" s="32"/>
      <c r="BK90" s="32"/>
      <c r="BL90" s="32"/>
      <c r="BM90" s="32"/>
      <c r="BN90" s="32"/>
      <c r="BO90" s="32">
        <v>89.5</v>
      </c>
      <c r="BP90" s="32">
        <v>69</v>
      </c>
      <c r="BQ90" s="32">
        <v>79.5</v>
      </c>
      <c r="BR90" s="32">
        <v>20.5</v>
      </c>
      <c r="BS90" s="32">
        <v>3</v>
      </c>
      <c r="BT90" s="32">
        <v>9.5</v>
      </c>
      <c r="BU90" s="32">
        <v>0.5</v>
      </c>
      <c r="BV90" s="32">
        <v>99</v>
      </c>
      <c r="BW90" s="32">
        <v>70</v>
      </c>
      <c r="BX90" s="32">
        <v>83</v>
      </c>
      <c r="BY90" s="32">
        <v>29</v>
      </c>
      <c r="BZ90" s="32">
        <v>-3</v>
      </c>
      <c r="CA90" s="32">
        <v>1.5</v>
      </c>
      <c r="CB90" s="32">
        <v>-0.5</v>
      </c>
      <c r="CC90" s="13">
        <v>8.6999999999999993</v>
      </c>
      <c r="CE90" s="58"/>
      <c r="CF90" s="32">
        <v>24</v>
      </c>
      <c r="CG90" s="32"/>
      <c r="CH90" s="32"/>
      <c r="CI90" s="32">
        <v>146.5</v>
      </c>
      <c r="CJ90" s="56">
        <v>87</v>
      </c>
      <c r="CK90" s="32">
        <v>85</v>
      </c>
      <c r="CL90" s="32">
        <v>111.5</v>
      </c>
      <c r="CM90" s="44">
        <v>8.6</v>
      </c>
      <c r="CN90" s="44">
        <v>5.3</v>
      </c>
      <c r="CO90" s="44">
        <v>82</v>
      </c>
    </row>
    <row r="91" spans="1:93" x14ac:dyDescent="0.25">
      <c r="A91" s="13" t="s">
        <v>370</v>
      </c>
      <c r="B91" s="13">
        <v>1</v>
      </c>
      <c r="C91" s="30"/>
      <c r="D91" s="31">
        <v>14.6</v>
      </c>
      <c r="E91" s="31">
        <v>158.4</v>
      </c>
      <c r="F91" s="31">
        <v>68.400000000000006</v>
      </c>
      <c r="G91" s="31">
        <f t="shared" si="19"/>
        <v>27.261248852157944</v>
      </c>
      <c r="H91" s="32">
        <v>1</v>
      </c>
      <c r="I91" s="31">
        <v>76.2</v>
      </c>
      <c r="J91" s="32">
        <v>2</v>
      </c>
      <c r="L91" s="33"/>
      <c r="M91" s="33">
        <f t="shared" si="18"/>
        <v>0.48106060606060608</v>
      </c>
      <c r="N91" s="32">
        <v>0</v>
      </c>
      <c r="O91" s="31">
        <v>19.399999999999999</v>
      </c>
      <c r="P91" s="13">
        <v>3</v>
      </c>
      <c r="Q91" s="13">
        <v>4</v>
      </c>
      <c r="R91" s="13">
        <v>119</v>
      </c>
      <c r="S91" s="13">
        <v>71</v>
      </c>
      <c r="T91" s="13">
        <v>87</v>
      </c>
      <c r="U91" s="13">
        <v>48</v>
      </c>
      <c r="V91" s="13">
        <v>0</v>
      </c>
      <c r="W91" s="13">
        <v>1</v>
      </c>
      <c r="X91" s="13">
        <v>121</v>
      </c>
      <c r="Y91" s="13">
        <v>57</v>
      </c>
      <c r="Z91" s="32">
        <f t="shared" si="20"/>
        <v>78.311999999999998</v>
      </c>
      <c r="AA91" s="13">
        <v>64</v>
      </c>
      <c r="AB91" s="13">
        <v>117</v>
      </c>
      <c r="AC91" s="13">
        <v>85</v>
      </c>
      <c r="AD91" s="13">
        <v>96</v>
      </c>
      <c r="AE91" s="13">
        <v>32</v>
      </c>
      <c r="AF91" s="13">
        <v>6.6</v>
      </c>
      <c r="AG91" s="13">
        <v>47</v>
      </c>
      <c r="AH91" s="13">
        <v>35</v>
      </c>
      <c r="AI91" s="31">
        <f>47.438+(AG91*0.142)+(B91*5.134)-(F91*0.197)</f>
        <v>45.7712</v>
      </c>
      <c r="AJ91" s="13">
        <v>81.156999999999996</v>
      </c>
      <c r="AK91" s="33">
        <f t="shared" si="21"/>
        <v>13.526166666666667</v>
      </c>
      <c r="AL91" s="13">
        <v>4.9000000000000004</v>
      </c>
      <c r="AM91" s="13">
        <v>0</v>
      </c>
      <c r="AN91" s="34">
        <v>0</v>
      </c>
      <c r="AO91" s="33">
        <f t="shared" si="22"/>
        <v>2.9456985185185185</v>
      </c>
      <c r="AP91" s="13">
        <v>5.97</v>
      </c>
      <c r="AQ91" s="13">
        <v>1.6</v>
      </c>
      <c r="AR91" s="34">
        <v>1</v>
      </c>
      <c r="AS91" s="1">
        <v>1.35</v>
      </c>
      <c r="AT91" s="1">
        <v>0</v>
      </c>
      <c r="AU91" s="13">
        <v>3.8927272727272717</v>
      </c>
      <c r="AV91" s="13">
        <v>0.3</v>
      </c>
      <c r="AW91" s="31">
        <f>AV91*10</f>
        <v>3</v>
      </c>
      <c r="AX91" s="32">
        <v>1</v>
      </c>
      <c r="AY91" s="32">
        <v>142.62</v>
      </c>
      <c r="AZ91" s="31">
        <v>4.3600000000000003</v>
      </c>
      <c r="BA91" s="32">
        <v>60.55</v>
      </c>
      <c r="BB91" s="31">
        <v>4.1399999999999997</v>
      </c>
      <c r="BC91" s="32">
        <v>85.93</v>
      </c>
      <c r="BD91" s="32">
        <v>50.71</v>
      </c>
      <c r="BE91" s="32">
        <v>142.22</v>
      </c>
      <c r="BF91" s="32">
        <v>24.49</v>
      </c>
      <c r="BG91" s="32">
        <v>8.34</v>
      </c>
      <c r="BH91" s="32"/>
      <c r="BI91" s="32"/>
      <c r="BJ91" s="32"/>
      <c r="BK91" s="32"/>
      <c r="BL91" s="32"/>
      <c r="BM91" s="32"/>
      <c r="BN91" s="32"/>
      <c r="BO91" s="32">
        <v>94.5</v>
      </c>
      <c r="BP91" s="32">
        <v>57</v>
      </c>
      <c r="BQ91" s="32">
        <v>74.5</v>
      </c>
      <c r="BR91" s="32">
        <v>37.5</v>
      </c>
      <c r="BS91" s="32">
        <v>-2</v>
      </c>
      <c r="BT91" s="32">
        <v>-10</v>
      </c>
      <c r="BU91" s="32">
        <v>-1</v>
      </c>
      <c r="BV91" s="32">
        <v>104</v>
      </c>
      <c r="BW91" s="32">
        <v>57</v>
      </c>
      <c r="BX91" s="32">
        <v>74</v>
      </c>
      <c r="BY91" s="32">
        <v>47</v>
      </c>
      <c r="BZ91" s="32">
        <v>-9</v>
      </c>
      <c r="CA91" s="32">
        <v>-15.5</v>
      </c>
      <c r="CB91" s="32">
        <v>-3.5</v>
      </c>
      <c r="CC91" s="13">
        <v>5.8</v>
      </c>
      <c r="CD91" s="13">
        <v>5.9</v>
      </c>
      <c r="CE91" s="58">
        <v>37</v>
      </c>
      <c r="CF91" s="32">
        <v>39</v>
      </c>
      <c r="CG91" s="32"/>
      <c r="CH91" s="32"/>
      <c r="CI91" s="32">
        <v>148.5</v>
      </c>
      <c r="CJ91" s="56">
        <v>59</v>
      </c>
      <c r="CK91" s="32">
        <v>61.5</v>
      </c>
      <c r="CL91" s="32">
        <v>161</v>
      </c>
      <c r="CM91" s="44">
        <v>8.4</v>
      </c>
      <c r="CN91" s="44">
        <v>4.9000000000000004</v>
      </c>
      <c r="CO91" s="44">
        <v>78</v>
      </c>
    </row>
    <row r="92" spans="1:93" x14ac:dyDescent="0.25">
      <c r="A92" s="13" t="s">
        <v>371</v>
      </c>
      <c r="B92" s="13">
        <v>1</v>
      </c>
      <c r="C92" s="30"/>
      <c r="D92" s="31">
        <v>14</v>
      </c>
      <c r="E92" s="31">
        <v>157.1</v>
      </c>
      <c r="F92" s="31">
        <v>58.8</v>
      </c>
      <c r="G92" s="31">
        <f t="shared" si="19"/>
        <v>23.824563692418398</v>
      </c>
      <c r="H92" s="32">
        <v>1</v>
      </c>
      <c r="I92" s="31">
        <v>75</v>
      </c>
      <c r="J92" s="32">
        <v>2</v>
      </c>
      <c r="L92" s="33"/>
      <c r="M92" s="33">
        <f t="shared" si="18"/>
        <v>0.4774029280712922</v>
      </c>
      <c r="N92" s="32">
        <v>0</v>
      </c>
      <c r="O92" s="31">
        <v>16.2</v>
      </c>
      <c r="P92" s="13">
        <v>3</v>
      </c>
      <c r="Q92" s="13">
        <v>3</v>
      </c>
      <c r="R92" s="13">
        <v>109</v>
      </c>
      <c r="S92" s="13">
        <v>74</v>
      </c>
      <c r="T92" s="13">
        <v>86</v>
      </c>
      <c r="U92" s="13">
        <v>35</v>
      </c>
      <c r="V92" s="13">
        <v>0</v>
      </c>
      <c r="W92" s="13">
        <v>1</v>
      </c>
      <c r="X92" s="13">
        <v>100</v>
      </c>
      <c r="Y92" s="13">
        <v>61</v>
      </c>
      <c r="Z92" s="32">
        <f t="shared" si="20"/>
        <v>73.986999999999995</v>
      </c>
      <c r="AA92" s="13">
        <v>39</v>
      </c>
      <c r="AB92" s="13">
        <v>107</v>
      </c>
      <c r="AC92" s="13">
        <v>79</v>
      </c>
      <c r="AD92" s="13">
        <v>88</v>
      </c>
      <c r="AE92" s="13">
        <v>28</v>
      </c>
      <c r="AF92" s="13" t="s">
        <v>55</v>
      </c>
      <c r="AI92" s="31"/>
      <c r="AJ92" s="13">
        <v>28.913</v>
      </c>
      <c r="AK92" s="33">
        <f t="shared" si="21"/>
        <v>4.8188333333333331</v>
      </c>
      <c r="AL92" s="13">
        <v>4.7</v>
      </c>
      <c r="AM92" s="13">
        <v>0</v>
      </c>
      <c r="AN92" s="34">
        <v>0</v>
      </c>
      <c r="AO92" s="33">
        <f t="shared" si="22"/>
        <v>1.0066007407407407</v>
      </c>
      <c r="AP92" s="13">
        <v>4.1100000000000003</v>
      </c>
      <c r="AQ92" s="13">
        <v>1.23</v>
      </c>
      <c r="AR92" s="34">
        <v>1</v>
      </c>
      <c r="AS92" s="1">
        <v>1.2</v>
      </c>
      <c r="AT92" s="1">
        <v>1</v>
      </c>
      <c r="AU92" s="13">
        <v>2.3509090909090911</v>
      </c>
      <c r="AV92" s="50" t="s">
        <v>62</v>
      </c>
      <c r="AW92" s="50" t="s">
        <v>62</v>
      </c>
      <c r="AX92" s="51">
        <v>0</v>
      </c>
      <c r="AY92" s="51">
        <v>81.67</v>
      </c>
      <c r="AZ92" s="52">
        <v>2.69</v>
      </c>
      <c r="BA92" s="51">
        <v>33.99</v>
      </c>
      <c r="BB92" s="52">
        <v>2.12</v>
      </c>
      <c r="BC92" s="51">
        <v>43.22</v>
      </c>
      <c r="BD92" s="51">
        <v>18.13</v>
      </c>
      <c r="BE92" s="51">
        <v>70.02</v>
      </c>
      <c r="BF92" s="51">
        <v>18.239999999999998</v>
      </c>
      <c r="BG92" s="51">
        <v>5.4</v>
      </c>
      <c r="BH92" s="32"/>
      <c r="BI92" s="32"/>
      <c r="BJ92" s="32"/>
      <c r="BK92" s="32"/>
      <c r="BL92" s="32"/>
      <c r="BM92" s="32"/>
      <c r="BN92" s="32"/>
      <c r="BO92" s="32">
        <v>85</v>
      </c>
      <c r="BP92" s="32">
        <v>62</v>
      </c>
      <c r="BQ92" s="32">
        <v>73.5</v>
      </c>
      <c r="BR92" s="32">
        <v>23</v>
      </c>
      <c r="BS92" s="32">
        <v>4</v>
      </c>
      <c r="BT92" s="32">
        <v>3</v>
      </c>
      <c r="BU92" s="32">
        <v>1</v>
      </c>
      <c r="BV92" s="32">
        <v>89</v>
      </c>
      <c r="BW92" s="32">
        <v>61.5</v>
      </c>
      <c r="BX92" s="32">
        <v>74</v>
      </c>
      <c r="BY92" s="32">
        <v>27.5</v>
      </c>
      <c r="BZ92" s="32">
        <v>-0.5</v>
      </c>
      <c r="CA92" s="32">
        <v>-1</v>
      </c>
      <c r="CB92" s="32">
        <v>-0.5</v>
      </c>
      <c r="CC92" s="13">
        <v>6.3</v>
      </c>
      <c r="CD92" s="13">
        <v>4.4000000000000004</v>
      </c>
      <c r="CE92" s="58"/>
      <c r="CF92" s="32">
        <v>22.5</v>
      </c>
      <c r="CG92" s="32"/>
      <c r="CH92" s="32"/>
      <c r="CI92" s="32">
        <v>141</v>
      </c>
      <c r="CJ92" s="56">
        <v>72</v>
      </c>
      <c r="CK92" s="32">
        <v>74.5</v>
      </c>
      <c r="CL92" s="32">
        <v>136.5</v>
      </c>
      <c r="CM92" s="44">
        <v>6.2</v>
      </c>
      <c r="CN92" s="44">
        <v>3.9</v>
      </c>
      <c r="CO92" s="44">
        <v>84</v>
      </c>
    </row>
    <row r="93" spans="1:93" x14ac:dyDescent="0.25">
      <c r="A93" s="13" t="s">
        <v>372</v>
      </c>
      <c r="B93" s="13">
        <v>1</v>
      </c>
      <c r="C93" s="30"/>
      <c r="D93" s="31">
        <v>14.2</v>
      </c>
      <c r="E93" s="31">
        <v>156.30000000000001</v>
      </c>
      <c r="F93" s="31">
        <v>43.7</v>
      </c>
      <c r="G93" s="31">
        <f t="shared" si="19"/>
        <v>17.888069803587353</v>
      </c>
      <c r="H93" s="32">
        <v>0</v>
      </c>
      <c r="I93" s="31">
        <v>60.2</v>
      </c>
      <c r="J93" s="32">
        <v>0</v>
      </c>
      <c r="L93" s="33"/>
      <c r="M93" s="33">
        <f t="shared" si="18"/>
        <v>0.38515674984005116</v>
      </c>
      <c r="N93" s="32">
        <v>0</v>
      </c>
      <c r="O93" s="31">
        <v>11.8</v>
      </c>
      <c r="P93" s="13">
        <v>2</v>
      </c>
      <c r="Q93" s="13">
        <v>4</v>
      </c>
      <c r="R93" s="13">
        <v>108</v>
      </c>
      <c r="S93" s="13">
        <v>71</v>
      </c>
      <c r="T93" s="13">
        <v>83</v>
      </c>
      <c r="U93" s="13">
        <v>37</v>
      </c>
      <c r="V93" s="13">
        <v>0</v>
      </c>
      <c r="W93" s="13">
        <v>1</v>
      </c>
      <c r="X93" s="13">
        <v>111</v>
      </c>
      <c r="Y93" s="13">
        <v>71</v>
      </c>
      <c r="Z93" s="32">
        <f t="shared" si="20"/>
        <v>84.32</v>
      </c>
      <c r="AA93" s="13">
        <v>40</v>
      </c>
      <c r="AB93" s="13">
        <v>112</v>
      </c>
      <c r="AC93" s="13">
        <v>87</v>
      </c>
      <c r="AD93" s="13">
        <v>95</v>
      </c>
      <c r="AE93" s="13">
        <v>25</v>
      </c>
      <c r="AF93" s="13" t="s">
        <v>55</v>
      </c>
      <c r="AI93" s="31"/>
      <c r="AJ93" s="13">
        <v>41.311999999999998</v>
      </c>
      <c r="AK93" s="33">
        <f t="shared" si="21"/>
        <v>6.8853333333333326</v>
      </c>
      <c r="AL93" s="13">
        <v>4.5999999999999996</v>
      </c>
      <c r="AM93" s="13">
        <v>0</v>
      </c>
      <c r="AN93" s="34">
        <v>0</v>
      </c>
      <c r="AO93" s="33">
        <f t="shared" si="22"/>
        <v>1.4076681481481479</v>
      </c>
      <c r="AP93" s="13">
        <v>5.22</v>
      </c>
      <c r="AQ93" s="13">
        <v>0.8</v>
      </c>
      <c r="AR93" s="34">
        <v>0</v>
      </c>
      <c r="AS93" s="1">
        <v>1.87</v>
      </c>
      <c r="AT93" s="1">
        <v>0</v>
      </c>
      <c r="AU93" s="13">
        <v>2.9863636363636359</v>
      </c>
      <c r="AV93" s="13" t="s">
        <v>62</v>
      </c>
      <c r="AW93" s="13" t="s">
        <v>62</v>
      </c>
      <c r="AX93" s="32">
        <v>0</v>
      </c>
      <c r="AY93" s="32">
        <v>139.72999999999999</v>
      </c>
      <c r="AZ93" s="31">
        <v>4.16</v>
      </c>
      <c r="BA93" s="32">
        <v>56.85</v>
      </c>
      <c r="BB93" s="31">
        <v>2.8</v>
      </c>
      <c r="BC93" s="32">
        <v>80.709999999999994</v>
      </c>
      <c r="BD93" s="32">
        <v>46.96</v>
      </c>
      <c r="BE93" s="32">
        <v>180.04</v>
      </c>
      <c r="BF93" s="32">
        <v>15.83</v>
      </c>
      <c r="BG93" s="32">
        <v>11.02</v>
      </c>
      <c r="BH93" s="32"/>
      <c r="BI93" s="32"/>
      <c r="BJ93" s="32"/>
      <c r="BK93" s="32"/>
      <c r="BL93" s="32"/>
      <c r="BM93" s="32"/>
      <c r="BN93" s="32"/>
      <c r="BO93" s="32">
        <v>97</v>
      </c>
      <c r="BP93" s="32">
        <v>71</v>
      </c>
      <c r="BQ93" s="32">
        <v>83.5</v>
      </c>
      <c r="BR93" s="32">
        <v>26</v>
      </c>
      <c r="BS93" s="32">
        <v>18</v>
      </c>
      <c r="BT93" s="32">
        <v>8.5</v>
      </c>
      <c r="BU93" s="32">
        <v>4.5</v>
      </c>
      <c r="BV93" s="32">
        <v>98.5</v>
      </c>
      <c r="BW93" s="32">
        <v>71</v>
      </c>
      <c r="BX93" s="32">
        <v>83</v>
      </c>
      <c r="BY93" s="32">
        <v>27.5</v>
      </c>
      <c r="BZ93" s="32">
        <v>12.5</v>
      </c>
      <c r="CA93" s="32">
        <v>5</v>
      </c>
      <c r="CB93" s="32">
        <v>3</v>
      </c>
      <c r="CC93" s="13">
        <v>6.9</v>
      </c>
      <c r="CD93" s="13">
        <v>5.7</v>
      </c>
      <c r="CE93" s="58">
        <v>21</v>
      </c>
      <c r="CF93" s="32">
        <v>22.5</v>
      </c>
      <c r="CG93" s="32"/>
      <c r="CH93" s="32"/>
      <c r="CI93" s="32">
        <v>141.5</v>
      </c>
      <c r="CJ93" s="56">
        <v>55</v>
      </c>
      <c r="CK93" s="32">
        <v>58.5</v>
      </c>
      <c r="CL93" s="32">
        <v>213</v>
      </c>
      <c r="CM93" s="44">
        <v>7</v>
      </c>
      <c r="CN93" s="44">
        <v>4.8</v>
      </c>
      <c r="CO93" s="44">
        <v>59</v>
      </c>
    </row>
    <row r="94" spans="1:93" x14ac:dyDescent="0.25">
      <c r="A94" s="13" t="s">
        <v>373</v>
      </c>
      <c r="B94" s="13">
        <v>1</v>
      </c>
      <c r="C94" s="30"/>
      <c r="D94" s="31">
        <v>14.3</v>
      </c>
      <c r="E94" s="31">
        <v>175.4</v>
      </c>
      <c r="F94" s="31">
        <v>102</v>
      </c>
      <c r="G94" s="31">
        <f t="shared" si="19"/>
        <v>33.154386325310838</v>
      </c>
      <c r="H94" s="32">
        <v>2</v>
      </c>
      <c r="I94" s="31">
        <v>102</v>
      </c>
      <c r="J94" s="32">
        <v>2</v>
      </c>
      <c r="L94" s="33"/>
      <c r="M94" s="33">
        <f t="shared" si="18"/>
        <v>0.58152793614595211</v>
      </c>
      <c r="N94" s="32">
        <v>1</v>
      </c>
      <c r="O94" s="31">
        <v>41</v>
      </c>
      <c r="P94" s="13">
        <v>5</v>
      </c>
      <c r="Q94" s="13">
        <v>5</v>
      </c>
      <c r="R94" s="13">
        <v>117</v>
      </c>
      <c r="S94" s="13">
        <v>70</v>
      </c>
      <c r="T94" s="13">
        <v>86</v>
      </c>
      <c r="U94" s="13">
        <v>47</v>
      </c>
      <c r="V94" s="13">
        <v>0</v>
      </c>
      <c r="W94" s="13">
        <v>1</v>
      </c>
      <c r="X94" s="13">
        <v>135</v>
      </c>
      <c r="Y94" s="13">
        <v>69</v>
      </c>
      <c r="Z94" s="32">
        <f t="shared" si="20"/>
        <v>90.978000000000009</v>
      </c>
      <c r="AA94" s="13">
        <v>66</v>
      </c>
      <c r="AB94" s="13">
        <v>131</v>
      </c>
      <c r="AC94" s="13">
        <v>83</v>
      </c>
      <c r="AD94" s="13">
        <v>99</v>
      </c>
      <c r="AE94" s="13">
        <v>48</v>
      </c>
      <c r="AF94" s="13" t="s">
        <v>55</v>
      </c>
      <c r="AI94" s="31"/>
      <c r="AJ94" s="13">
        <v>59.945</v>
      </c>
      <c r="AK94" s="33">
        <f t="shared" si="21"/>
        <v>9.9908333333333328</v>
      </c>
      <c r="AL94" s="13">
        <v>4.4000000000000004</v>
      </c>
      <c r="AM94" s="13">
        <v>0</v>
      </c>
      <c r="AN94" s="34">
        <v>0</v>
      </c>
      <c r="AO94" s="33">
        <f t="shared" si="22"/>
        <v>1.9537629629629631</v>
      </c>
      <c r="AP94" s="13">
        <v>4.24</v>
      </c>
      <c r="AQ94" s="13">
        <v>0.8</v>
      </c>
      <c r="AR94" s="34">
        <v>0</v>
      </c>
      <c r="AS94" s="1">
        <v>1.41</v>
      </c>
      <c r="AT94" s="1">
        <v>0</v>
      </c>
      <c r="AU94" s="13">
        <v>2.4663636363636363</v>
      </c>
      <c r="AV94" s="13">
        <v>0.7</v>
      </c>
      <c r="AW94" s="31">
        <f>AV94*10</f>
        <v>7</v>
      </c>
      <c r="AX94" s="32">
        <v>2</v>
      </c>
      <c r="AY94" s="32">
        <v>138.66999999999999</v>
      </c>
      <c r="AZ94" s="31">
        <v>4.59</v>
      </c>
      <c r="BA94" s="32">
        <v>67.569999999999993</v>
      </c>
      <c r="BB94" s="31">
        <v>3.92</v>
      </c>
      <c r="BC94" s="32">
        <v>74.83</v>
      </c>
      <c r="BD94" s="32">
        <v>48.12</v>
      </c>
      <c r="BE94" s="32">
        <v>166.24</v>
      </c>
      <c r="BF94" s="32">
        <v>34.020000000000003</v>
      </c>
      <c r="BG94" s="32">
        <v>13.29</v>
      </c>
      <c r="BH94" s="32"/>
      <c r="BI94" s="32"/>
      <c r="BJ94" s="32"/>
      <c r="BK94" s="32"/>
      <c r="BL94" s="32"/>
      <c r="BM94" s="32"/>
      <c r="BN94" s="32"/>
      <c r="BO94" s="32">
        <v>109.5</v>
      </c>
      <c r="BP94" s="32">
        <v>70.5</v>
      </c>
      <c r="BQ94" s="32">
        <v>89.5</v>
      </c>
      <c r="BR94" s="32">
        <v>38.5</v>
      </c>
      <c r="BS94" s="32">
        <v>3.5</v>
      </c>
      <c r="BT94" s="32">
        <v>4</v>
      </c>
      <c r="BU94" s="32">
        <v>1.5</v>
      </c>
      <c r="BV94" s="32">
        <v>118.5</v>
      </c>
      <c r="BW94" s="32">
        <v>70.5</v>
      </c>
      <c r="BX94" s="32">
        <v>87</v>
      </c>
      <c r="BY94" s="32">
        <v>48</v>
      </c>
      <c r="BZ94" s="32">
        <v>-20.5</v>
      </c>
      <c r="CA94" s="32">
        <v>-19</v>
      </c>
      <c r="CB94" s="32">
        <v>-7.5</v>
      </c>
      <c r="CC94" s="13">
        <v>5.9</v>
      </c>
      <c r="CD94" s="13">
        <v>5.5</v>
      </c>
      <c r="CE94" s="58">
        <v>39</v>
      </c>
      <c r="CF94" s="32">
        <v>38.5</v>
      </c>
      <c r="CG94" s="32"/>
      <c r="CH94" s="32"/>
      <c r="CI94" s="32">
        <v>132</v>
      </c>
      <c r="CJ94" s="56">
        <v>77</v>
      </c>
      <c r="CK94" s="32">
        <v>77.5</v>
      </c>
      <c r="CL94" s="32">
        <v>103</v>
      </c>
      <c r="CM94" s="44">
        <v>10</v>
      </c>
      <c r="CN94" s="44">
        <v>4.5999999999999996</v>
      </c>
      <c r="CO94" s="44">
        <v>108</v>
      </c>
    </row>
    <row r="95" spans="1:93" x14ac:dyDescent="0.25">
      <c r="A95" s="13" t="s">
        <v>374</v>
      </c>
      <c r="B95" s="13">
        <v>1</v>
      </c>
      <c r="C95" s="30"/>
      <c r="D95" s="31">
        <v>14.1</v>
      </c>
      <c r="E95" s="31">
        <v>165.8</v>
      </c>
      <c r="F95" s="31">
        <v>50.8</v>
      </c>
      <c r="G95" s="31">
        <f t="shared" si="19"/>
        <v>18.479689075593566</v>
      </c>
      <c r="H95" s="32">
        <v>0</v>
      </c>
      <c r="I95" s="31">
        <v>66.5</v>
      </c>
      <c r="J95" s="32">
        <v>0</v>
      </c>
      <c r="L95" s="33"/>
      <c r="M95" s="33">
        <f t="shared" si="18"/>
        <v>0.4010856453558504</v>
      </c>
      <c r="N95" s="32">
        <v>0</v>
      </c>
      <c r="O95" s="31">
        <v>11.2</v>
      </c>
      <c r="P95" s="13">
        <v>3</v>
      </c>
      <c r="Q95" s="13">
        <v>4</v>
      </c>
      <c r="R95" s="13">
        <v>100</v>
      </c>
      <c r="S95" s="13">
        <v>57</v>
      </c>
      <c r="T95" s="13">
        <v>71</v>
      </c>
      <c r="U95" s="13">
        <v>43</v>
      </c>
      <c r="V95" s="13">
        <v>0</v>
      </c>
      <c r="W95" s="13">
        <v>0</v>
      </c>
      <c r="X95" s="13">
        <v>106</v>
      </c>
      <c r="Y95" s="13">
        <v>58</v>
      </c>
      <c r="Z95" s="32">
        <f t="shared" si="20"/>
        <v>73.984000000000009</v>
      </c>
      <c r="AA95" s="13">
        <v>48</v>
      </c>
      <c r="AB95" s="13">
        <v>93</v>
      </c>
      <c r="AC95" s="13">
        <v>67</v>
      </c>
      <c r="AD95" s="13">
        <v>76</v>
      </c>
      <c r="AE95" s="13">
        <v>26</v>
      </c>
      <c r="AF95" s="13">
        <v>6.8</v>
      </c>
      <c r="AG95" s="13">
        <v>49</v>
      </c>
      <c r="AH95" s="13">
        <v>35.700000000000003</v>
      </c>
      <c r="AI95" s="31">
        <f>47.438+(AG95*0.142)+(B95*5.134)-(F95*0.197)</f>
        <v>49.522400000000005</v>
      </c>
      <c r="AJ95" s="13">
        <v>30.582000000000001</v>
      </c>
      <c r="AK95" s="33">
        <f t="shared" si="21"/>
        <v>5.0970000000000004</v>
      </c>
      <c r="AL95" s="13">
        <v>4.5999999999999996</v>
      </c>
      <c r="AM95" s="13">
        <v>0</v>
      </c>
      <c r="AN95" s="34">
        <v>0</v>
      </c>
      <c r="AO95" s="33">
        <f t="shared" si="22"/>
        <v>1.0420533333333333</v>
      </c>
      <c r="AP95" s="13">
        <v>4.2300000000000004</v>
      </c>
      <c r="AQ95" s="13">
        <v>1.04</v>
      </c>
      <c r="AR95" s="34">
        <v>0</v>
      </c>
      <c r="AS95" s="1">
        <v>1.43</v>
      </c>
      <c r="AT95" s="1">
        <v>0</v>
      </c>
      <c r="AU95" s="13">
        <v>2.327272727272728</v>
      </c>
      <c r="AV95" s="13" t="s">
        <v>62</v>
      </c>
      <c r="AW95" s="13" t="s">
        <v>62</v>
      </c>
      <c r="AX95" s="32">
        <v>0</v>
      </c>
      <c r="AY95" s="32">
        <v>143.34</v>
      </c>
      <c r="AZ95" s="31">
        <v>4.38</v>
      </c>
      <c r="BA95" s="32">
        <v>53.7</v>
      </c>
      <c r="BB95" s="31">
        <v>2.7</v>
      </c>
      <c r="BC95" s="32">
        <v>80.900000000000006</v>
      </c>
      <c r="BD95" s="32">
        <v>49.44</v>
      </c>
      <c r="BE95" s="32">
        <v>239.81</v>
      </c>
      <c r="BF95" s="32">
        <v>18.39</v>
      </c>
      <c r="BG95" s="32">
        <v>9.92</v>
      </c>
      <c r="BH95" s="32"/>
      <c r="BI95" s="32"/>
      <c r="BJ95" s="32"/>
      <c r="BK95" s="32"/>
      <c r="BL95" s="32"/>
      <c r="BM95" s="32"/>
      <c r="BN95" s="32"/>
      <c r="BO95" s="32">
        <v>89</v>
      </c>
      <c r="BP95" s="32">
        <v>62.5</v>
      </c>
      <c r="BQ95" s="32">
        <v>71</v>
      </c>
      <c r="BR95" s="32">
        <v>26.5</v>
      </c>
      <c r="BS95" s="32">
        <v>-26</v>
      </c>
      <c r="BT95" s="32">
        <v>-22</v>
      </c>
      <c r="BU95" s="32">
        <v>-6.5</v>
      </c>
      <c r="BV95" s="32">
        <v>97.5</v>
      </c>
      <c r="BW95" s="32">
        <v>62.5</v>
      </c>
      <c r="BX95" s="32">
        <v>73</v>
      </c>
      <c r="BY95" s="32">
        <v>35</v>
      </c>
      <c r="BZ95" s="32">
        <v>-26</v>
      </c>
      <c r="CA95" s="32">
        <v>-22</v>
      </c>
      <c r="CB95" s="32">
        <v>-8.5</v>
      </c>
      <c r="CC95" s="13">
        <v>5.2</v>
      </c>
      <c r="CE95" s="58"/>
      <c r="CF95" s="32">
        <v>28.5</v>
      </c>
      <c r="CG95" s="32"/>
      <c r="CH95" s="32"/>
      <c r="CI95" s="32">
        <v>159</v>
      </c>
      <c r="CJ95" s="56">
        <v>84</v>
      </c>
      <c r="CK95" s="32">
        <v>83</v>
      </c>
      <c r="CL95" s="32">
        <v>144.5</v>
      </c>
      <c r="CM95" s="44">
        <v>8.1</v>
      </c>
      <c r="CN95" s="44">
        <v>5.2</v>
      </c>
      <c r="CO95" s="44">
        <v>83</v>
      </c>
    </row>
    <row r="96" spans="1:93" x14ac:dyDescent="0.25">
      <c r="A96" s="13" t="s">
        <v>375</v>
      </c>
      <c r="B96" s="13">
        <v>1</v>
      </c>
      <c r="C96" s="30"/>
      <c r="D96" s="31">
        <v>14.6</v>
      </c>
      <c r="E96" s="31">
        <v>158.80000000000001</v>
      </c>
      <c r="F96" s="31">
        <v>50.7</v>
      </c>
      <c r="G96" s="31">
        <f t="shared" si="19"/>
        <v>20.105133590086858</v>
      </c>
      <c r="H96" s="32">
        <v>0</v>
      </c>
      <c r="I96" s="31">
        <v>63.5</v>
      </c>
      <c r="J96" s="32">
        <v>0</v>
      </c>
      <c r="L96" s="33"/>
      <c r="M96" s="33">
        <f t="shared" si="18"/>
        <v>0.3998740554156171</v>
      </c>
      <c r="N96" s="32">
        <v>0</v>
      </c>
      <c r="O96" s="31">
        <v>11.4</v>
      </c>
      <c r="P96" s="13">
        <v>3</v>
      </c>
      <c r="Q96" s="13">
        <v>3</v>
      </c>
      <c r="R96" s="13">
        <v>115</v>
      </c>
      <c r="S96" s="13">
        <v>78</v>
      </c>
      <c r="T96" s="13">
        <v>90</v>
      </c>
      <c r="U96" s="13">
        <v>37</v>
      </c>
      <c r="V96" s="13">
        <v>0</v>
      </c>
      <c r="W96" s="13">
        <v>2</v>
      </c>
      <c r="X96" s="13">
        <v>113</v>
      </c>
      <c r="Y96" s="13">
        <v>73</v>
      </c>
      <c r="Z96" s="32">
        <f t="shared" si="20"/>
        <v>86.32</v>
      </c>
      <c r="AA96" s="13">
        <v>40</v>
      </c>
      <c r="AB96" s="13">
        <v>110</v>
      </c>
      <c r="AC96" s="13">
        <v>78</v>
      </c>
      <c r="AD96" s="13">
        <v>89</v>
      </c>
      <c r="AE96" s="13">
        <v>32</v>
      </c>
      <c r="AF96" s="13">
        <v>6.1</v>
      </c>
      <c r="AG96" s="13">
        <v>42</v>
      </c>
      <c r="AH96" s="13">
        <v>33.6</v>
      </c>
      <c r="AI96" s="31">
        <f>47.438+(AG96*0.142)+(B96*5.134)-(F96*0.197)</f>
        <v>48.548099999999998</v>
      </c>
      <c r="AJ96" s="13">
        <v>35.03</v>
      </c>
      <c r="AK96" s="33">
        <f t="shared" si="21"/>
        <v>5.8383333333333338</v>
      </c>
      <c r="AL96" s="13">
        <v>4.5999999999999996</v>
      </c>
      <c r="AM96" s="13">
        <v>0</v>
      </c>
      <c r="AN96" s="34">
        <v>0</v>
      </c>
      <c r="AO96" s="33">
        <f t="shared" si="22"/>
        <v>1.1936148148148147</v>
      </c>
      <c r="AP96" s="13">
        <v>4.0599999999999996</v>
      </c>
      <c r="AQ96" s="13">
        <v>0.79</v>
      </c>
      <c r="AR96" s="34">
        <v>0</v>
      </c>
      <c r="AS96" s="1">
        <v>1.46</v>
      </c>
      <c r="AT96" s="1">
        <v>0</v>
      </c>
      <c r="AU96" s="13">
        <v>2.2409090909090907</v>
      </c>
      <c r="AV96" s="13">
        <v>0.1</v>
      </c>
      <c r="AW96" s="31">
        <f>AV96*10</f>
        <v>1</v>
      </c>
      <c r="AX96" s="32">
        <v>1</v>
      </c>
      <c r="AY96" s="32">
        <v>138.87</v>
      </c>
      <c r="AZ96" s="31">
        <v>4.0999999999999996</v>
      </c>
      <c r="BA96" s="32">
        <v>67.97</v>
      </c>
      <c r="BB96" s="31">
        <v>4.33</v>
      </c>
      <c r="BC96" s="32">
        <v>76.16</v>
      </c>
      <c r="BD96" s="32">
        <v>46.1</v>
      </c>
      <c r="BE96" s="32">
        <v>107.72</v>
      </c>
      <c r="BF96" s="32">
        <v>22.2</v>
      </c>
      <c r="BG96" s="32">
        <v>16.03</v>
      </c>
      <c r="BH96" s="32"/>
      <c r="BI96" s="32"/>
      <c r="BJ96" s="32"/>
      <c r="BK96" s="32"/>
      <c r="BL96" s="32"/>
      <c r="BM96" s="32"/>
      <c r="BN96" s="32"/>
      <c r="BO96" s="32">
        <v>96</v>
      </c>
      <c r="BP96" s="32">
        <v>73.5</v>
      </c>
      <c r="BQ96" s="32">
        <v>82.5</v>
      </c>
      <c r="BR96" s="32">
        <v>22.5</v>
      </c>
      <c r="BS96" s="32">
        <v>-0.5</v>
      </c>
      <c r="BT96" s="32">
        <v>-5.5</v>
      </c>
      <c r="BU96" s="32">
        <v>0</v>
      </c>
      <c r="BV96" s="32">
        <v>98</v>
      </c>
      <c r="BW96" s="32">
        <v>73.5</v>
      </c>
      <c r="BX96" s="32">
        <v>84</v>
      </c>
      <c r="BY96" s="32">
        <v>24.5</v>
      </c>
      <c r="BZ96" s="32">
        <v>12.5</v>
      </c>
      <c r="CA96" s="32">
        <v>4.5</v>
      </c>
      <c r="CB96" s="32">
        <v>3</v>
      </c>
      <c r="CC96" s="13">
        <v>6.8</v>
      </c>
      <c r="CD96" s="13">
        <v>4</v>
      </c>
      <c r="CE96" s="58"/>
      <c r="CF96" s="32">
        <v>19.5</v>
      </c>
      <c r="CG96" s="32"/>
      <c r="CH96" s="32"/>
      <c r="CI96" s="32">
        <v>131</v>
      </c>
      <c r="CJ96" s="56">
        <v>66</v>
      </c>
      <c r="CK96" s="32">
        <v>57.5</v>
      </c>
      <c r="CL96" s="32">
        <v>161.5</v>
      </c>
      <c r="CM96" s="44">
        <v>6.1</v>
      </c>
      <c r="CN96" s="44">
        <v>4</v>
      </c>
      <c r="CO96" s="44">
        <v>103</v>
      </c>
    </row>
    <row r="97" spans="1:93" x14ac:dyDescent="0.25">
      <c r="A97" s="13" t="s">
        <v>376</v>
      </c>
      <c r="B97" s="13">
        <v>1</v>
      </c>
      <c r="C97" s="30"/>
      <c r="D97" s="31">
        <v>14.5</v>
      </c>
      <c r="E97" s="31">
        <v>160.19999999999999</v>
      </c>
      <c r="F97" s="31">
        <v>48.1</v>
      </c>
      <c r="G97" s="31">
        <f t="shared" si="19"/>
        <v>18.742177770919938</v>
      </c>
      <c r="H97" s="32">
        <v>0</v>
      </c>
      <c r="I97" s="31">
        <v>62.5</v>
      </c>
      <c r="J97" s="32">
        <v>0</v>
      </c>
      <c r="L97" s="33"/>
      <c r="M97" s="33">
        <f t="shared" si="18"/>
        <v>0.39013732833957554</v>
      </c>
      <c r="N97" s="32">
        <v>0</v>
      </c>
      <c r="O97" s="31">
        <v>11.4</v>
      </c>
      <c r="P97" s="13">
        <v>2</v>
      </c>
      <c r="Q97" s="13">
        <v>3</v>
      </c>
      <c r="R97" s="13">
        <v>106</v>
      </c>
      <c r="S97" s="13">
        <v>65</v>
      </c>
      <c r="T97" s="13">
        <v>79</v>
      </c>
      <c r="U97" s="13">
        <v>41</v>
      </c>
      <c r="V97" s="13">
        <v>0</v>
      </c>
      <c r="W97" s="13">
        <v>0</v>
      </c>
      <c r="X97" s="13">
        <v>112</v>
      </c>
      <c r="Y97" s="13">
        <v>63</v>
      </c>
      <c r="Z97" s="32">
        <f t="shared" si="20"/>
        <v>79.317000000000007</v>
      </c>
      <c r="AA97" s="13">
        <v>49</v>
      </c>
      <c r="AB97" s="13">
        <v>102</v>
      </c>
      <c r="AC97" s="13">
        <v>72</v>
      </c>
      <c r="AD97" s="13">
        <v>82</v>
      </c>
      <c r="AE97" s="13">
        <v>30</v>
      </c>
      <c r="AF97" s="13" t="s">
        <v>55</v>
      </c>
      <c r="AI97" s="31"/>
      <c r="AJ97" s="13" t="s">
        <v>55</v>
      </c>
      <c r="AK97" s="33"/>
      <c r="AL97" s="13">
        <v>5.4</v>
      </c>
      <c r="AM97" s="13">
        <v>0</v>
      </c>
      <c r="AN97" s="34">
        <v>0</v>
      </c>
      <c r="AO97" s="33">
        <f t="shared" si="22"/>
        <v>0</v>
      </c>
      <c r="AP97" s="13">
        <v>4.2699999999999996</v>
      </c>
      <c r="AQ97" s="13">
        <v>1.05</v>
      </c>
      <c r="AR97" s="34">
        <v>0</v>
      </c>
      <c r="AS97" s="1">
        <v>1.21</v>
      </c>
      <c r="AT97" s="1">
        <v>1</v>
      </c>
      <c r="AU97" s="13">
        <v>2.5827272727272725</v>
      </c>
      <c r="AV97" s="13" t="s">
        <v>62</v>
      </c>
      <c r="AW97" s="13" t="s">
        <v>62</v>
      </c>
      <c r="AX97" s="32">
        <v>0</v>
      </c>
      <c r="AY97" s="32">
        <v>137.71</v>
      </c>
      <c r="AZ97" s="31">
        <v>4.84</v>
      </c>
      <c r="BA97" s="32">
        <v>56.99</v>
      </c>
      <c r="BB97" s="31">
        <v>2.85</v>
      </c>
      <c r="BC97" s="32">
        <v>71.510000000000005</v>
      </c>
      <c r="BD97" s="32">
        <v>41.87</v>
      </c>
      <c r="BE97" s="32">
        <v>230.19</v>
      </c>
      <c r="BF97" s="32">
        <v>19.440000000000001</v>
      </c>
      <c r="BG97" s="32">
        <v>8.27</v>
      </c>
      <c r="BH97" s="32"/>
      <c r="BI97" s="32"/>
      <c r="BJ97" s="32"/>
      <c r="BK97" s="32"/>
      <c r="BL97" s="32"/>
      <c r="BM97" s="32"/>
      <c r="BN97" s="32"/>
      <c r="BO97" s="32">
        <v>95.5</v>
      </c>
      <c r="BP97" s="32">
        <v>67.5</v>
      </c>
      <c r="BQ97" s="32">
        <v>81</v>
      </c>
      <c r="BR97" s="32">
        <v>28</v>
      </c>
      <c r="BS97" s="32">
        <v>-4</v>
      </c>
      <c r="BT97" s="32">
        <v>3.5</v>
      </c>
      <c r="BU97" s="32">
        <v>-1</v>
      </c>
      <c r="BV97" s="32">
        <v>103</v>
      </c>
      <c r="BW97" s="32">
        <v>67</v>
      </c>
      <c r="BX97" s="32">
        <v>87</v>
      </c>
      <c r="BY97" s="32">
        <v>36</v>
      </c>
      <c r="BZ97" s="32">
        <v>-9.5</v>
      </c>
      <c r="CA97" s="32">
        <v>-5.5</v>
      </c>
      <c r="CB97" s="32">
        <v>-2.5</v>
      </c>
      <c r="CC97" s="13">
        <v>6.5</v>
      </c>
      <c r="CD97" s="13">
        <v>4.8</v>
      </c>
      <c r="CE97" s="58">
        <v>28</v>
      </c>
      <c r="CF97" s="32">
        <v>29.5</v>
      </c>
      <c r="CG97" s="32"/>
      <c r="CH97" s="32"/>
      <c r="CI97" s="32">
        <v>166.5</v>
      </c>
      <c r="CJ97" s="56">
        <v>90</v>
      </c>
      <c r="CK97" s="32">
        <v>82.5</v>
      </c>
      <c r="CL97" s="32">
        <v>92.5</v>
      </c>
      <c r="CM97" s="44">
        <v>7.7</v>
      </c>
      <c r="CN97" s="44">
        <v>5.3</v>
      </c>
      <c r="CO97" s="44">
        <v>75</v>
      </c>
    </row>
    <row r="98" spans="1:93" x14ac:dyDescent="0.25">
      <c r="A98" s="13" t="s">
        <v>377</v>
      </c>
      <c r="B98" s="13">
        <v>1</v>
      </c>
      <c r="C98" s="30"/>
      <c r="D98" s="31">
        <v>14.8</v>
      </c>
      <c r="E98" s="31">
        <v>161.6</v>
      </c>
      <c r="F98" s="31">
        <v>60</v>
      </c>
      <c r="G98" s="31">
        <f t="shared" si="19"/>
        <v>22.975688657974711</v>
      </c>
      <c r="H98" s="32">
        <v>0</v>
      </c>
      <c r="I98" s="31">
        <v>72.599999999999994</v>
      </c>
      <c r="J98" s="32">
        <v>2</v>
      </c>
      <c r="L98" s="33"/>
      <c r="M98" s="33">
        <f t="shared" si="18"/>
        <v>0.44925742574257421</v>
      </c>
      <c r="N98" s="32">
        <v>0</v>
      </c>
      <c r="O98" s="31">
        <v>22</v>
      </c>
      <c r="P98" s="13">
        <v>3</v>
      </c>
      <c r="Q98" s="13">
        <v>3</v>
      </c>
      <c r="R98" s="13">
        <v>110</v>
      </c>
      <c r="S98" s="13">
        <v>71</v>
      </c>
      <c r="T98" s="13">
        <v>84</v>
      </c>
      <c r="U98" s="13">
        <v>39</v>
      </c>
      <c r="V98" s="13">
        <v>0</v>
      </c>
      <c r="W98" s="13">
        <v>1</v>
      </c>
      <c r="X98" s="13">
        <v>105</v>
      </c>
      <c r="Y98" s="13">
        <v>71</v>
      </c>
      <c r="Z98" s="32">
        <f t="shared" si="20"/>
        <v>82.322000000000003</v>
      </c>
      <c r="AA98" s="13">
        <v>34</v>
      </c>
      <c r="AB98" s="13">
        <v>106</v>
      </c>
      <c r="AC98" s="13">
        <v>79</v>
      </c>
      <c r="AD98" s="13">
        <v>88</v>
      </c>
      <c r="AE98" s="13">
        <v>27</v>
      </c>
      <c r="AF98" s="13">
        <v>5.5</v>
      </c>
      <c r="AG98" s="13">
        <v>37</v>
      </c>
      <c r="AH98" s="13">
        <v>31.8</v>
      </c>
      <c r="AI98" s="31">
        <f>47.438+(AG98*0.142)+(B98*5.134)-(F98*0.197)</f>
        <v>46.006</v>
      </c>
      <c r="AJ98" s="13">
        <v>37.085000000000001</v>
      </c>
      <c r="AK98" s="33">
        <f t="shared" si="21"/>
        <v>6.1808333333333332</v>
      </c>
      <c r="AL98" s="13">
        <v>4</v>
      </c>
      <c r="AM98" s="13">
        <v>0</v>
      </c>
      <c r="AN98" s="34">
        <v>0</v>
      </c>
      <c r="AO98" s="33">
        <f t="shared" si="22"/>
        <v>1.0988148148148147</v>
      </c>
      <c r="AP98" s="13">
        <v>4.37</v>
      </c>
      <c r="AQ98" s="13">
        <v>0.87</v>
      </c>
      <c r="AR98" s="34">
        <v>0</v>
      </c>
      <c r="AS98" s="1">
        <v>1.4</v>
      </c>
      <c r="AT98" s="1">
        <v>0</v>
      </c>
      <c r="AU98" s="13">
        <v>2.5745454545454547</v>
      </c>
      <c r="AV98" s="13" t="s">
        <v>62</v>
      </c>
      <c r="AW98" s="13" t="s">
        <v>62</v>
      </c>
      <c r="AX98" s="32">
        <v>0</v>
      </c>
      <c r="AY98" s="32">
        <v>144.13999999999999</v>
      </c>
      <c r="AZ98" s="31">
        <v>3.81</v>
      </c>
      <c r="BA98" s="32">
        <v>63.88</v>
      </c>
      <c r="BB98" s="31">
        <v>4.68</v>
      </c>
      <c r="BC98" s="32">
        <v>88.96</v>
      </c>
      <c r="BD98" s="32">
        <v>52.58</v>
      </c>
      <c r="BE98" s="32">
        <v>96.15</v>
      </c>
      <c r="BF98" s="32">
        <v>26.72</v>
      </c>
      <c r="BG98" s="32">
        <v>15.14</v>
      </c>
      <c r="BH98" s="32"/>
      <c r="BI98" s="32"/>
      <c r="BJ98" s="32"/>
      <c r="BK98" s="32"/>
      <c r="BL98" s="32"/>
      <c r="BM98" s="32"/>
      <c r="BN98" s="32"/>
      <c r="BO98" s="32">
        <v>91.5</v>
      </c>
      <c r="BP98" s="32">
        <v>71.5</v>
      </c>
      <c r="BQ98" s="32">
        <v>81</v>
      </c>
      <c r="BR98" s="32">
        <v>20</v>
      </c>
      <c r="BS98" s="32">
        <v>5.5</v>
      </c>
      <c r="BT98" s="32">
        <v>-5</v>
      </c>
      <c r="BU98" s="32">
        <v>1</v>
      </c>
      <c r="BV98" s="32">
        <v>92</v>
      </c>
      <c r="BW98" s="32">
        <v>72</v>
      </c>
      <c r="BX98" s="32">
        <v>81</v>
      </c>
      <c r="BY98" s="32">
        <v>20</v>
      </c>
      <c r="BZ98" s="32">
        <v>14</v>
      </c>
      <c r="CA98" s="32">
        <v>5.5</v>
      </c>
      <c r="CB98" s="32">
        <v>2.5</v>
      </c>
      <c r="CC98" s="13">
        <v>5.3</v>
      </c>
      <c r="CD98" s="13">
        <v>4.4000000000000004</v>
      </c>
      <c r="CE98" s="58">
        <v>19</v>
      </c>
      <c r="CF98" s="32">
        <v>16.5</v>
      </c>
      <c r="CG98" s="32"/>
      <c r="CH98" s="32"/>
      <c r="CI98" s="32">
        <v>136</v>
      </c>
      <c r="CJ98" s="56">
        <v>54</v>
      </c>
      <c r="CK98" s="32">
        <v>57</v>
      </c>
      <c r="CL98" s="32">
        <v>208.5</v>
      </c>
      <c r="CM98" s="44">
        <v>6.2</v>
      </c>
      <c r="CN98" s="44">
        <v>3.8</v>
      </c>
      <c r="CO98" s="44">
        <v>73</v>
      </c>
    </row>
    <row r="99" spans="1:93" x14ac:dyDescent="0.25">
      <c r="A99" s="13" t="s">
        <v>378</v>
      </c>
      <c r="B99" s="13">
        <v>1</v>
      </c>
      <c r="C99" s="30"/>
      <c r="D99" s="31">
        <v>14.6</v>
      </c>
      <c r="E99" s="31">
        <v>160.6</v>
      </c>
      <c r="F99" s="31">
        <v>65.5</v>
      </c>
      <c r="G99" s="31">
        <f t="shared" si="19"/>
        <v>25.395117003639843</v>
      </c>
      <c r="H99" s="32">
        <v>1</v>
      </c>
      <c r="I99" s="31">
        <v>86</v>
      </c>
      <c r="J99" s="32">
        <v>2</v>
      </c>
      <c r="L99" s="33"/>
      <c r="M99" s="33">
        <f t="shared" si="18"/>
        <v>0.53549190535491908</v>
      </c>
      <c r="N99" s="32">
        <v>1</v>
      </c>
      <c r="O99" s="31">
        <v>36.200000000000003</v>
      </c>
      <c r="P99" s="13">
        <v>3</v>
      </c>
      <c r="Q99" s="13">
        <v>3</v>
      </c>
      <c r="R99" s="13">
        <v>108</v>
      </c>
      <c r="S99" s="13">
        <v>64</v>
      </c>
      <c r="T99" s="13">
        <v>79</v>
      </c>
      <c r="U99" s="13">
        <v>44</v>
      </c>
      <c r="V99" s="13">
        <v>0</v>
      </c>
      <c r="W99" s="13">
        <v>0</v>
      </c>
      <c r="X99" s="13">
        <v>114</v>
      </c>
      <c r="Y99" s="13">
        <v>61</v>
      </c>
      <c r="Z99" s="32">
        <f t="shared" si="20"/>
        <v>78.649000000000001</v>
      </c>
      <c r="AA99" s="13">
        <v>53</v>
      </c>
      <c r="AB99" s="13">
        <v>104</v>
      </c>
      <c r="AC99" s="13">
        <v>82</v>
      </c>
      <c r="AD99" s="13">
        <v>89</v>
      </c>
      <c r="AE99" s="13">
        <v>22</v>
      </c>
      <c r="AF99" s="13" t="s">
        <v>55</v>
      </c>
      <c r="AI99" s="31"/>
      <c r="AJ99" s="13">
        <v>58.648000000000003</v>
      </c>
      <c r="AK99" s="33">
        <f t="shared" si="21"/>
        <v>9.7746666666666666</v>
      </c>
      <c r="AL99" s="13">
        <v>4.0999999999999996</v>
      </c>
      <c r="AM99" s="13">
        <v>0</v>
      </c>
      <c r="AN99" s="34">
        <v>0</v>
      </c>
      <c r="AO99" s="33">
        <f t="shared" si="22"/>
        <v>1.7811614814814813</v>
      </c>
      <c r="AP99" s="13">
        <v>3.67</v>
      </c>
      <c r="AQ99" s="13">
        <v>0.77</v>
      </c>
      <c r="AR99" s="34">
        <v>0</v>
      </c>
      <c r="AS99" s="1">
        <v>1.5</v>
      </c>
      <c r="AT99" s="1">
        <v>0</v>
      </c>
      <c r="AU99" s="13">
        <v>1.82</v>
      </c>
      <c r="AW99" s="31"/>
      <c r="AX99" s="32"/>
      <c r="AY99" s="34"/>
      <c r="AZ99" s="34"/>
      <c r="BA99" s="34"/>
      <c r="BB99" s="34"/>
      <c r="BC99" s="34"/>
      <c r="BD99" s="34"/>
      <c r="BE99" s="34"/>
      <c r="BF99" s="34"/>
      <c r="BG99" s="34"/>
      <c r="BH99" s="32"/>
      <c r="BI99" s="32"/>
      <c r="BJ99" s="32"/>
      <c r="BK99" s="32"/>
      <c r="BL99" s="32"/>
      <c r="BM99" s="32"/>
      <c r="BN99" s="32"/>
      <c r="BO99" s="32">
        <v>94</v>
      </c>
      <c r="BP99" s="32">
        <v>61</v>
      </c>
      <c r="BQ99" s="32">
        <v>76.5</v>
      </c>
      <c r="BR99" s="32">
        <v>33</v>
      </c>
      <c r="BS99" s="32">
        <v>8</v>
      </c>
      <c r="BT99" s="32">
        <v>4.5</v>
      </c>
      <c r="BU99" s="32">
        <v>3</v>
      </c>
      <c r="BV99" s="32">
        <v>103.5</v>
      </c>
      <c r="BW99" s="32">
        <v>61</v>
      </c>
      <c r="BX99" s="32">
        <v>75</v>
      </c>
      <c r="BY99" s="32">
        <v>42.5</v>
      </c>
      <c r="BZ99" s="32">
        <v>-5</v>
      </c>
      <c r="CA99" s="32">
        <v>-12</v>
      </c>
      <c r="CB99" s="32">
        <v>-2</v>
      </c>
      <c r="CC99" s="13">
        <v>6.6</v>
      </c>
      <c r="CD99" s="13">
        <v>5.0999999999999996</v>
      </c>
      <c r="CE99" s="58">
        <v>30</v>
      </c>
      <c r="CF99" s="32">
        <v>34.5</v>
      </c>
      <c r="CG99" s="32"/>
      <c r="CH99" s="32"/>
      <c r="CI99" s="32">
        <v>129.5</v>
      </c>
      <c r="CJ99" s="56">
        <v>67</v>
      </c>
      <c r="CK99" s="32">
        <v>61.5</v>
      </c>
      <c r="CL99" s="32">
        <v>162</v>
      </c>
      <c r="CM99" s="44">
        <v>5.3</v>
      </c>
      <c r="CN99" s="44">
        <v>3.1</v>
      </c>
      <c r="CO99" s="44">
        <v>92</v>
      </c>
    </row>
    <row r="100" spans="1:93" x14ac:dyDescent="0.25">
      <c r="A100" s="13" t="s">
        <v>379</v>
      </c>
      <c r="B100" s="13">
        <v>1</v>
      </c>
      <c r="C100" s="30"/>
      <c r="D100" s="31">
        <v>14.2</v>
      </c>
      <c r="E100" s="31">
        <v>159.19999999999999</v>
      </c>
      <c r="F100" s="31">
        <v>56.7</v>
      </c>
      <c r="G100" s="31">
        <f t="shared" si="19"/>
        <v>22.371594151662844</v>
      </c>
      <c r="H100" s="32">
        <v>0</v>
      </c>
      <c r="I100" s="31">
        <v>67</v>
      </c>
      <c r="J100" s="32">
        <v>1</v>
      </c>
      <c r="L100" s="33"/>
      <c r="M100" s="33">
        <f t="shared" si="18"/>
        <v>0.42085427135678394</v>
      </c>
      <c r="N100" s="32">
        <v>0</v>
      </c>
      <c r="O100" s="31">
        <v>19.2</v>
      </c>
      <c r="P100" s="13">
        <v>3</v>
      </c>
      <c r="Q100" s="13">
        <v>3</v>
      </c>
      <c r="R100" s="13">
        <v>108</v>
      </c>
      <c r="S100" s="13">
        <v>73</v>
      </c>
      <c r="T100" s="13">
        <v>85</v>
      </c>
      <c r="U100" s="13">
        <v>35</v>
      </c>
      <c r="V100" s="13">
        <v>0</v>
      </c>
      <c r="W100" s="13">
        <v>1</v>
      </c>
      <c r="X100" s="13">
        <v>102</v>
      </c>
      <c r="Y100" s="13">
        <v>68</v>
      </c>
      <c r="Z100" s="32">
        <f t="shared" si="20"/>
        <v>79.322000000000003</v>
      </c>
      <c r="AA100" s="13">
        <v>34</v>
      </c>
      <c r="AB100" s="13">
        <v>106</v>
      </c>
      <c r="AC100" s="13">
        <v>83</v>
      </c>
      <c r="AD100" s="13">
        <v>91</v>
      </c>
      <c r="AE100" s="13">
        <v>23</v>
      </c>
      <c r="AF100" s="13" t="s">
        <v>55</v>
      </c>
      <c r="AI100" s="31"/>
      <c r="AJ100" s="13">
        <v>26.788</v>
      </c>
      <c r="AK100" s="33">
        <f t="shared" si="21"/>
        <v>4.464666666666667</v>
      </c>
      <c r="AL100" s="13">
        <v>4.5</v>
      </c>
      <c r="AM100" s="13">
        <v>0</v>
      </c>
      <c r="AN100" s="34">
        <v>0</v>
      </c>
      <c r="AO100" s="33">
        <f t="shared" si="22"/>
        <v>0.89293333333333336</v>
      </c>
      <c r="AP100" s="13">
        <v>4.51</v>
      </c>
      <c r="AQ100" s="13">
        <v>0.78</v>
      </c>
      <c r="AR100" s="34">
        <v>0</v>
      </c>
      <c r="AS100" s="1">
        <v>1.59</v>
      </c>
      <c r="AT100" s="1">
        <v>0</v>
      </c>
      <c r="AU100" s="13">
        <v>2.5654545454545454</v>
      </c>
      <c r="AV100" s="13" t="s">
        <v>62</v>
      </c>
      <c r="AW100" s="13" t="s">
        <v>62</v>
      </c>
      <c r="AX100" s="32">
        <v>0</v>
      </c>
      <c r="AY100" s="32">
        <v>136.75</v>
      </c>
      <c r="AZ100" s="31">
        <v>4.37</v>
      </c>
      <c r="BA100" s="32">
        <v>58.88</v>
      </c>
      <c r="BB100" s="31">
        <v>4</v>
      </c>
      <c r="BC100" s="32">
        <v>84.14</v>
      </c>
      <c r="BD100" s="32">
        <v>49.87</v>
      </c>
      <c r="BE100" s="32">
        <v>172.8</v>
      </c>
      <c r="BF100" s="32">
        <v>19.89</v>
      </c>
      <c r="BG100" s="32">
        <v>18.920000000000002</v>
      </c>
      <c r="BH100" s="32"/>
      <c r="BI100" s="32"/>
      <c r="BJ100" s="32"/>
      <c r="BK100" s="32"/>
      <c r="BL100" s="32"/>
      <c r="BM100" s="32"/>
      <c r="BN100" s="32"/>
      <c r="BO100" s="32">
        <v>87.5</v>
      </c>
      <c r="BP100" s="32">
        <v>68.5</v>
      </c>
      <c r="BQ100" s="32">
        <v>75.5</v>
      </c>
      <c r="BR100" s="32">
        <v>19</v>
      </c>
      <c r="BS100" s="32">
        <v>-19</v>
      </c>
      <c r="BT100" s="32">
        <v>-20.5</v>
      </c>
      <c r="BU100" s="32">
        <v>-3.5</v>
      </c>
      <c r="BV100" s="32">
        <v>91.5</v>
      </c>
      <c r="BW100" s="32">
        <v>68</v>
      </c>
      <c r="BX100" s="32">
        <v>78</v>
      </c>
      <c r="BY100" s="32">
        <v>22.5</v>
      </c>
      <c r="BZ100" s="32">
        <v>7</v>
      </c>
      <c r="CA100" s="32">
        <v>6.5</v>
      </c>
      <c r="CB100" s="32">
        <v>1.5</v>
      </c>
      <c r="CC100" s="13">
        <v>6.1</v>
      </c>
      <c r="CD100" s="13">
        <v>4.5</v>
      </c>
      <c r="CE100" s="58"/>
      <c r="CF100" s="32">
        <v>18.5</v>
      </c>
      <c r="CG100" s="32"/>
      <c r="CH100" s="32"/>
      <c r="CI100" s="32">
        <v>133</v>
      </c>
      <c r="CJ100" s="56"/>
      <c r="CK100" s="32">
        <v>73.5</v>
      </c>
      <c r="CL100" s="32">
        <v>160.5</v>
      </c>
      <c r="CM100" s="44">
        <v>6</v>
      </c>
      <c r="CN100" s="44">
        <v>3.8</v>
      </c>
      <c r="CO100" s="44">
        <v>60</v>
      </c>
    </row>
    <row r="101" spans="1:93" x14ac:dyDescent="0.25">
      <c r="A101" s="13" t="s">
        <v>380</v>
      </c>
      <c r="B101" s="13">
        <v>1</v>
      </c>
      <c r="C101" s="30"/>
      <c r="D101" s="31">
        <v>14.5</v>
      </c>
      <c r="E101" s="31">
        <v>166.5</v>
      </c>
      <c r="F101" s="31">
        <v>63.3</v>
      </c>
      <c r="G101" s="31">
        <f t="shared" si="19"/>
        <v>22.833644455266075</v>
      </c>
      <c r="H101" s="32">
        <v>0</v>
      </c>
      <c r="I101" s="31">
        <v>78.5</v>
      </c>
      <c r="J101" s="32">
        <v>2</v>
      </c>
      <c r="L101" s="33"/>
      <c r="M101" s="33">
        <f t="shared" si="18"/>
        <v>0.47147147147147145</v>
      </c>
      <c r="N101" s="32">
        <v>0</v>
      </c>
      <c r="O101" s="31">
        <v>19.600000000000001</v>
      </c>
      <c r="P101" s="13">
        <v>3</v>
      </c>
      <c r="Q101" s="13">
        <v>5</v>
      </c>
      <c r="R101" s="13">
        <v>109</v>
      </c>
      <c r="S101" s="13">
        <v>69</v>
      </c>
      <c r="T101" s="13">
        <v>82</v>
      </c>
      <c r="U101" s="13">
        <v>40</v>
      </c>
      <c r="V101" s="13">
        <v>0</v>
      </c>
      <c r="W101" s="13">
        <v>0</v>
      </c>
      <c r="X101" s="13">
        <v>114</v>
      </c>
      <c r="Y101" s="13">
        <v>68</v>
      </c>
      <c r="Z101" s="32">
        <f t="shared" si="20"/>
        <v>83.317999999999998</v>
      </c>
      <c r="AA101" s="13">
        <v>46</v>
      </c>
      <c r="AB101" s="13">
        <v>100</v>
      </c>
      <c r="AC101" s="13">
        <v>73</v>
      </c>
      <c r="AD101" s="13">
        <v>82</v>
      </c>
      <c r="AE101" s="13">
        <v>27</v>
      </c>
      <c r="AF101" s="13">
        <v>8.8000000000000007</v>
      </c>
      <c r="AG101" s="13">
        <v>69</v>
      </c>
      <c r="AH101" s="13">
        <v>42.4</v>
      </c>
      <c r="AI101" s="31">
        <f>47.438+(AG101*0.142)+(B101*5.134)-(F101*0.197)</f>
        <v>49.899900000000002</v>
      </c>
      <c r="AJ101" s="13">
        <v>37.667000000000002</v>
      </c>
      <c r="AK101" s="33">
        <f t="shared" si="21"/>
        <v>6.2778333333333336</v>
      </c>
      <c r="AL101" s="13">
        <v>4.8</v>
      </c>
      <c r="AM101" s="13">
        <v>0</v>
      </c>
      <c r="AN101" s="34">
        <v>0</v>
      </c>
      <c r="AO101" s="33">
        <f t="shared" si="22"/>
        <v>1.3392711111111111</v>
      </c>
      <c r="AP101" s="13">
        <v>3.85</v>
      </c>
      <c r="AQ101" s="13">
        <v>0.73</v>
      </c>
      <c r="AR101" s="34">
        <v>0</v>
      </c>
      <c r="AS101" s="1">
        <v>1.58</v>
      </c>
      <c r="AT101" s="1">
        <v>0</v>
      </c>
      <c r="AU101" s="13">
        <v>1.9381818181818182</v>
      </c>
      <c r="AV101" s="13" t="s">
        <v>62</v>
      </c>
      <c r="AW101" s="13" t="s">
        <v>62</v>
      </c>
      <c r="AX101" s="32">
        <v>0</v>
      </c>
      <c r="AY101" s="32">
        <v>143.74</v>
      </c>
      <c r="AZ101" s="31">
        <v>4.51</v>
      </c>
      <c r="BA101" s="32">
        <v>57.42</v>
      </c>
      <c r="BB101" s="31">
        <v>2.21</v>
      </c>
      <c r="BC101" s="32">
        <v>80.78</v>
      </c>
      <c r="BD101" s="32">
        <v>47.57</v>
      </c>
      <c r="BE101" s="32">
        <v>162.24</v>
      </c>
      <c r="BF101" s="32">
        <v>19</v>
      </c>
      <c r="BG101" s="32">
        <v>11.86</v>
      </c>
      <c r="BH101" s="32"/>
      <c r="BI101" s="32"/>
      <c r="BJ101" s="32"/>
      <c r="BK101" s="32"/>
      <c r="BL101" s="32"/>
      <c r="BM101" s="32"/>
      <c r="BN101" s="32"/>
      <c r="BO101" s="32">
        <v>95</v>
      </c>
      <c r="BP101" s="32">
        <v>68</v>
      </c>
      <c r="BQ101" s="32">
        <v>81</v>
      </c>
      <c r="BR101" s="32">
        <v>27</v>
      </c>
      <c r="BS101" s="32">
        <v>-6</v>
      </c>
      <c r="BT101" s="32">
        <v>-8.5</v>
      </c>
      <c r="BU101" s="32">
        <v>-1.5</v>
      </c>
      <c r="BV101" s="32">
        <v>99</v>
      </c>
      <c r="BW101" s="32">
        <v>68</v>
      </c>
      <c r="BX101" s="32">
        <v>82</v>
      </c>
      <c r="BY101" s="32">
        <v>31</v>
      </c>
      <c r="BZ101" s="32">
        <v>8.5</v>
      </c>
      <c r="CA101" s="32">
        <v>4</v>
      </c>
      <c r="CB101" s="32">
        <v>2.5</v>
      </c>
      <c r="CC101" s="13">
        <v>6.5</v>
      </c>
      <c r="CE101" s="58">
        <v>27</v>
      </c>
      <c r="CF101" s="32">
        <v>26</v>
      </c>
      <c r="CG101" s="32"/>
      <c r="CH101" s="32"/>
      <c r="CI101" s="32">
        <v>156.5</v>
      </c>
      <c r="CJ101" s="56">
        <v>70</v>
      </c>
      <c r="CK101" s="32">
        <v>66</v>
      </c>
      <c r="CL101" s="32">
        <v>146</v>
      </c>
      <c r="CM101" s="44">
        <v>7</v>
      </c>
      <c r="CN101" s="44">
        <v>4.0999999999999996</v>
      </c>
      <c r="CO101" s="44">
        <v>96</v>
      </c>
    </row>
    <row r="102" spans="1:93" x14ac:dyDescent="0.25">
      <c r="A102" s="13" t="s">
        <v>381</v>
      </c>
      <c r="B102" s="13">
        <v>1</v>
      </c>
      <c r="C102" s="30"/>
      <c r="D102" s="31">
        <v>14.6</v>
      </c>
      <c r="E102" s="31"/>
      <c r="F102" s="31"/>
      <c r="G102" s="31"/>
      <c r="H102" s="32"/>
      <c r="I102" s="31" t="s">
        <v>55</v>
      </c>
      <c r="J102" s="32"/>
      <c r="L102" s="33"/>
      <c r="M102" s="33"/>
      <c r="N102" s="32"/>
      <c r="O102" s="31"/>
      <c r="P102" s="13">
        <v>5</v>
      </c>
      <c r="Q102" s="13">
        <v>2</v>
      </c>
      <c r="R102" s="13">
        <v>114</v>
      </c>
      <c r="S102" s="13">
        <v>65</v>
      </c>
      <c r="T102" s="13">
        <v>81</v>
      </c>
      <c r="U102" s="13">
        <v>49</v>
      </c>
      <c r="V102" s="13">
        <v>0</v>
      </c>
      <c r="W102" s="13">
        <v>0</v>
      </c>
      <c r="X102" s="13">
        <v>115</v>
      </c>
      <c r="Y102" s="13">
        <v>65</v>
      </c>
      <c r="Z102" s="32">
        <f t="shared" si="20"/>
        <v>81.650000000000006</v>
      </c>
      <c r="AA102" s="13">
        <v>50</v>
      </c>
      <c r="AB102" s="13">
        <v>102</v>
      </c>
      <c r="AC102" s="13">
        <v>77</v>
      </c>
      <c r="AD102" s="13">
        <v>85</v>
      </c>
      <c r="AE102" s="13">
        <v>25</v>
      </c>
      <c r="AF102" s="13" t="s">
        <v>55</v>
      </c>
      <c r="AI102" s="31"/>
      <c r="AJ102" s="13">
        <v>49.598999999999997</v>
      </c>
      <c r="AK102" s="33">
        <f t="shared" si="21"/>
        <v>8.2664999999999988</v>
      </c>
      <c r="AL102" s="13">
        <v>4.5999999999999996</v>
      </c>
      <c r="AM102" s="13">
        <v>0</v>
      </c>
      <c r="AN102" s="34">
        <v>0</v>
      </c>
      <c r="AO102" s="33">
        <f t="shared" si="22"/>
        <v>1.6900399999999998</v>
      </c>
      <c r="AP102" s="13">
        <v>4.8</v>
      </c>
      <c r="AQ102" s="13">
        <v>0.61</v>
      </c>
      <c r="AR102" s="34">
        <v>0</v>
      </c>
      <c r="AS102" s="1">
        <v>1.53</v>
      </c>
      <c r="AT102" s="1">
        <v>0</v>
      </c>
      <c r="AU102" s="13">
        <v>2.9927272727272722</v>
      </c>
      <c r="AV102" s="13" t="s">
        <v>62</v>
      </c>
      <c r="AW102" s="13" t="s">
        <v>62</v>
      </c>
      <c r="AX102" s="32">
        <v>0</v>
      </c>
      <c r="AY102" s="32">
        <v>140.68</v>
      </c>
      <c r="AZ102" s="31">
        <v>5.3</v>
      </c>
      <c r="BA102" s="32">
        <v>68.87</v>
      </c>
      <c r="BB102" s="31">
        <v>4.4000000000000004</v>
      </c>
      <c r="BC102" s="32">
        <v>80.25</v>
      </c>
      <c r="BD102" s="32">
        <v>49.86</v>
      </c>
      <c r="BE102" s="32">
        <v>100.15</v>
      </c>
      <c r="BF102" s="32">
        <v>23.99</v>
      </c>
      <c r="BG102" s="32">
        <v>8.82</v>
      </c>
      <c r="BH102" s="32"/>
      <c r="BI102" s="32"/>
      <c r="BJ102" s="32"/>
      <c r="BK102" s="32"/>
      <c r="BL102" s="32"/>
      <c r="BM102" s="32"/>
      <c r="BN102" s="32"/>
      <c r="BO102" s="32">
        <v>91.5</v>
      </c>
      <c r="BP102" s="32">
        <v>65.5</v>
      </c>
      <c r="BQ102" s="32">
        <v>78</v>
      </c>
      <c r="BR102" s="32">
        <v>26</v>
      </c>
      <c r="BS102" s="32">
        <v>-5.5</v>
      </c>
      <c r="BT102" s="32">
        <v>3.5</v>
      </c>
      <c r="BU102" s="32">
        <v>-1.5</v>
      </c>
      <c r="BV102" s="32">
        <v>99</v>
      </c>
      <c r="BW102" s="32">
        <v>65.5</v>
      </c>
      <c r="BX102" s="32">
        <v>77</v>
      </c>
      <c r="BY102" s="32">
        <v>33.5</v>
      </c>
      <c r="BZ102" s="32">
        <v>-23.5</v>
      </c>
      <c r="CA102" s="32">
        <v>-17</v>
      </c>
      <c r="CB102" s="32">
        <v>-6.5</v>
      </c>
      <c r="CC102" s="13">
        <v>6.2</v>
      </c>
      <c r="CD102" s="13">
        <v>4.0999999999999996</v>
      </c>
      <c r="CE102" s="58">
        <v>27</v>
      </c>
      <c r="CF102" s="32">
        <v>27</v>
      </c>
      <c r="CG102" s="32"/>
      <c r="CH102" s="32"/>
      <c r="CI102" s="32">
        <v>135</v>
      </c>
      <c r="CJ102" s="56">
        <v>95</v>
      </c>
      <c r="CK102" s="32">
        <v>88.5</v>
      </c>
      <c r="CL102" s="32">
        <v>95</v>
      </c>
      <c r="CM102" s="44"/>
      <c r="CN102" s="44"/>
      <c r="CO102" s="44"/>
    </row>
    <row r="103" spans="1:93" x14ac:dyDescent="0.25">
      <c r="A103" s="13" t="s">
        <v>382</v>
      </c>
      <c r="B103" s="13">
        <v>1</v>
      </c>
      <c r="C103" s="30"/>
      <c r="D103" s="31">
        <v>14.4</v>
      </c>
      <c r="E103" s="31">
        <v>170</v>
      </c>
      <c r="F103" s="31">
        <v>71.3</v>
      </c>
      <c r="G103" s="31">
        <f t="shared" si="19"/>
        <v>24.67128027681661</v>
      </c>
      <c r="H103" s="32">
        <v>1</v>
      </c>
      <c r="I103" s="31">
        <v>82</v>
      </c>
      <c r="J103" s="32">
        <v>2</v>
      </c>
      <c r="L103" s="33"/>
      <c r="M103" s="33">
        <f t="shared" ref="M103:M109" si="23">(I103/E103)</f>
        <v>0.4823529411764706</v>
      </c>
      <c r="N103" s="32">
        <v>0</v>
      </c>
      <c r="O103" s="31">
        <v>14.4</v>
      </c>
      <c r="P103" s="13">
        <v>5</v>
      </c>
      <c r="Q103" s="13">
        <v>3</v>
      </c>
      <c r="R103" s="13">
        <v>120</v>
      </c>
      <c r="S103" s="13">
        <v>60</v>
      </c>
      <c r="T103" s="13">
        <v>80</v>
      </c>
      <c r="U103" s="13">
        <v>60</v>
      </c>
      <c r="V103" s="13">
        <v>0</v>
      </c>
      <c r="W103" s="13">
        <v>0</v>
      </c>
      <c r="X103" s="13">
        <v>111</v>
      </c>
      <c r="Y103" s="13">
        <v>60</v>
      </c>
      <c r="Z103" s="32">
        <f t="shared" si="20"/>
        <v>76.983000000000004</v>
      </c>
      <c r="AA103" s="13">
        <v>51</v>
      </c>
      <c r="AB103" s="13">
        <v>104</v>
      </c>
      <c r="AC103" s="13">
        <v>64</v>
      </c>
      <c r="AD103" s="13">
        <v>77</v>
      </c>
      <c r="AE103" s="13">
        <v>40</v>
      </c>
      <c r="AF103" s="13" t="s">
        <v>55</v>
      </c>
      <c r="AI103" s="31"/>
      <c r="AJ103" s="13">
        <v>31.797999999999998</v>
      </c>
      <c r="AK103" s="33">
        <f t="shared" si="21"/>
        <v>5.2996666666666661</v>
      </c>
      <c r="AL103" s="13">
        <v>3.5</v>
      </c>
      <c r="AM103" s="13">
        <v>0</v>
      </c>
      <c r="AN103" s="34">
        <v>0</v>
      </c>
      <c r="AO103" s="33">
        <f t="shared" si="22"/>
        <v>0.82439259259259245</v>
      </c>
      <c r="AP103" s="13">
        <v>4.32</v>
      </c>
      <c r="AQ103" s="13">
        <v>0.78</v>
      </c>
      <c r="AR103" s="34">
        <v>0</v>
      </c>
      <c r="AS103" s="1">
        <v>1.3</v>
      </c>
      <c r="AT103" s="1">
        <v>0</v>
      </c>
      <c r="AU103" s="13">
        <v>2.665454545454546</v>
      </c>
      <c r="AV103" s="13" t="s">
        <v>62</v>
      </c>
      <c r="AW103" s="13" t="s">
        <v>62</v>
      </c>
      <c r="AX103" s="32">
        <v>0</v>
      </c>
      <c r="AY103" s="32">
        <v>141.88999999999999</v>
      </c>
      <c r="AZ103" s="31">
        <v>4.8600000000000003</v>
      </c>
      <c r="BA103" s="32">
        <v>57.97</v>
      </c>
      <c r="BB103" s="31">
        <v>4.13</v>
      </c>
      <c r="BC103" s="32">
        <v>76.7</v>
      </c>
      <c r="BD103" s="32">
        <v>47.13</v>
      </c>
      <c r="BE103" s="32">
        <v>114.12</v>
      </c>
      <c r="BF103" s="32">
        <v>24.46</v>
      </c>
      <c r="BG103" s="32">
        <v>33.28</v>
      </c>
      <c r="BH103" s="32"/>
      <c r="BI103" s="32"/>
      <c r="BJ103" s="32"/>
      <c r="BK103" s="32"/>
      <c r="BL103" s="32"/>
      <c r="BM103" s="32"/>
      <c r="BN103" s="32"/>
      <c r="BO103" s="32">
        <v>89.5</v>
      </c>
      <c r="BP103" s="32">
        <v>61</v>
      </c>
      <c r="BQ103" s="32">
        <v>71</v>
      </c>
      <c r="BR103" s="32">
        <v>28.5</v>
      </c>
      <c r="BS103" s="32">
        <v>-3</v>
      </c>
      <c r="BT103" s="32">
        <v>-6</v>
      </c>
      <c r="BU103" s="32">
        <v>-1</v>
      </c>
      <c r="BV103" s="32">
        <v>95.5</v>
      </c>
      <c r="BW103" s="32">
        <v>61</v>
      </c>
      <c r="BX103" s="32">
        <v>73</v>
      </c>
      <c r="BY103" s="32">
        <v>34.5</v>
      </c>
      <c r="BZ103" s="32">
        <v>-16.5</v>
      </c>
      <c r="CA103" s="32">
        <v>-24.5</v>
      </c>
      <c r="CB103" s="32">
        <v>-4.5</v>
      </c>
      <c r="CC103" s="13">
        <v>5.7</v>
      </c>
      <c r="CD103" s="13">
        <v>4</v>
      </c>
      <c r="CE103" s="58"/>
      <c r="CF103" s="32">
        <v>29</v>
      </c>
      <c r="CG103" s="32"/>
      <c r="CH103" s="32"/>
      <c r="CI103" s="32">
        <v>103.5</v>
      </c>
      <c r="CJ103" s="56">
        <v>68</v>
      </c>
      <c r="CK103" s="32">
        <v>59</v>
      </c>
      <c r="CL103" s="32">
        <v>153</v>
      </c>
      <c r="CM103" s="44">
        <v>7.1</v>
      </c>
      <c r="CN103" s="44">
        <v>3.9</v>
      </c>
      <c r="CO103" s="44">
        <v>99</v>
      </c>
    </row>
    <row r="104" spans="1:93" x14ac:dyDescent="0.25">
      <c r="A104" s="13" t="s">
        <v>383</v>
      </c>
      <c r="B104" s="13">
        <v>1</v>
      </c>
      <c r="C104" s="30"/>
      <c r="D104" s="31">
        <v>14.6</v>
      </c>
      <c r="E104" s="31">
        <v>160.19999999999999</v>
      </c>
      <c r="F104" s="31">
        <v>60</v>
      </c>
      <c r="G104" s="31">
        <f t="shared" si="19"/>
        <v>23.37901593046146</v>
      </c>
      <c r="H104" s="32">
        <v>0</v>
      </c>
      <c r="I104" s="31">
        <v>72</v>
      </c>
      <c r="J104" s="32">
        <v>2</v>
      </c>
      <c r="L104" s="33"/>
      <c r="M104" s="33">
        <f t="shared" si="23"/>
        <v>0.44943820224719105</v>
      </c>
      <c r="N104" s="32">
        <v>0</v>
      </c>
      <c r="O104" s="31">
        <v>18</v>
      </c>
      <c r="P104" s="13">
        <v>4</v>
      </c>
      <c r="Q104" s="13">
        <v>4</v>
      </c>
      <c r="R104" s="13">
        <v>98</v>
      </c>
      <c r="S104" s="13">
        <v>54</v>
      </c>
      <c r="T104" s="13">
        <v>69</v>
      </c>
      <c r="U104" s="13">
        <v>44</v>
      </c>
      <c r="V104" s="13">
        <v>0</v>
      </c>
      <c r="W104" s="13">
        <v>0</v>
      </c>
      <c r="X104" s="13">
        <v>110</v>
      </c>
      <c r="Y104" s="13">
        <v>60</v>
      </c>
      <c r="Z104" s="32">
        <f t="shared" si="20"/>
        <v>76.650000000000006</v>
      </c>
      <c r="AA104" s="13">
        <v>50</v>
      </c>
      <c r="AB104" s="13">
        <v>99</v>
      </c>
      <c r="AC104" s="13">
        <v>72</v>
      </c>
      <c r="AD104" s="13">
        <v>81</v>
      </c>
      <c r="AE104" s="13">
        <v>27</v>
      </c>
      <c r="AF104" s="13" t="s">
        <v>55</v>
      </c>
      <c r="AI104" s="31"/>
      <c r="AJ104" s="13">
        <v>18.780999999999999</v>
      </c>
      <c r="AK104" s="33">
        <f t="shared" si="21"/>
        <v>3.1301666666666663</v>
      </c>
      <c r="AL104" s="13">
        <v>4.4000000000000004</v>
      </c>
      <c r="AM104" s="13">
        <v>0</v>
      </c>
      <c r="AN104" s="34">
        <v>0</v>
      </c>
      <c r="AO104" s="33">
        <f t="shared" si="22"/>
        <v>0.61212148148148149</v>
      </c>
      <c r="AP104" s="13">
        <v>5.48</v>
      </c>
      <c r="AQ104" s="13">
        <v>0.81</v>
      </c>
      <c r="AR104" s="34">
        <v>0</v>
      </c>
      <c r="AS104" s="1">
        <v>2.2599999999999998</v>
      </c>
      <c r="AT104" s="1">
        <v>0</v>
      </c>
      <c r="AU104" s="13">
        <v>2.8518181818181825</v>
      </c>
      <c r="AV104" s="13">
        <v>0.9</v>
      </c>
      <c r="AW104" s="31">
        <f>AV104*10</f>
        <v>9</v>
      </c>
      <c r="AX104" s="32">
        <v>2</v>
      </c>
      <c r="AY104" s="32">
        <v>131.07</v>
      </c>
      <c r="AZ104" s="31">
        <v>4.55</v>
      </c>
      <c r="BA104" s="32">
        <v>52.59</v>
      </c>
      <c r="BB104" s="31">
        <v>2.87</v>
      </c>
      <c r="BC104" s="32">
        <v>81.290000000000006</v>
      </c>
      <c r="BD104" s="32">
        <v>43.96</v>
      </c>
      <c r="BE104" s="32">
        <v>177.86</v>
      </c>
      <c r="BF104" s="32">
        <v>23.44</v>
      </c>
      <c r="BG104" s="32">
        <v>9.27</v>
      </c>
      <c r="BH104" s="32"/>
      <c r="BI104" s="32"/>
      <c r="BJ104" s="32"/>
      <c r="BK104" s="32"/>
      <c r="BL104" s="32"/>
      <c r="BM104" s="32"/>
      <c r="BN104" s="32"/>
      <c r="BO104" s="32">
        <v>92</v>
      </c>
      <c r="BP104" s="32">
        <v>60</v>
      </c>
      <c r="BQ104" s="32">
        <v>74.5</v>
      </c>
      <c r="BR104" s="32">
        <v>32</v>
      </c>
      <c r="BS104" s="32">
        <v>7.5</v>
      </c>
      <c r="BT104" s="32">
        <v>-2</v>
      </c>
      <c r="BU104" s="32">
        <v>2.5</v>
      </c>
      <c r="BV104" s="32">
        <v>96</v>
      </c>
      <c r="BW104" s="32">
        <v>60</v>
      </c>
      <c r="BX104" s="32">
        <v>75</v>
      </c>
      <c r="BY104" s="32">
        <v>36</v>
      </c>
      <c r="BZ104" s="32">
        <v>11</v>
      </c>
      <c r="CA104" s="32">
        <v>2.5</v>
      </c>
      <c r="CB104" s="32">
        <v>3.5</v>
      </c>
      <c r="CC104" s="13">
        <v>6.4</v>
      </c>
      <c r="CD104" s="13">
        <v>4.0999999999999996</v>
      </c>
      <c r="CE104" s="58"/>
      <c r="CF104" s="32">
        <v>29</v>
      </c>
      <c r="CG104" s="32"/>
      <c r="CH104" s="32"/>
      <c r="CI104" s="32">
        <v>143</v>
      </c>
      <c r="CJ104" s="56">
        <v>56</v>
      </c>
      <c r="CK104" s="32">
        <v>58</v>
      </c>
      <c r="CL104" s="32">
        <v>175.5</v>
      </c>
      <c r="CM104" s="44">
        <v>6.2</v>
      </c>
      <c r="CN104" s="44">
        <v>3.8</v>
      </c>
      <c r="CO104" s="44">
        <v>95</v>
      </c>
    </row>
    <row r="105" spans="1:93" x14ac:dyDescent="0.25">
      <c r="A105" s="13" t="s">
        <v>384</v>
      </c>
      <c r="B105" s="13">
        <v>1</v>
      </c>
      <c r="C105" s="30"/>
      <c r="D105" s="31">
        <v>14.2</v>
      </c>
      <c r="E105" s="31">
        <v>167.5</v>
      </c>
      <c r="F105" s="31">
        <v>58.8</v>
      </c>
      <c r="G105" s="31">
        <f t="shared" si="19"/>
        <v>20.957897081755402</v>
      </c>
      <c r="H105" s="32">
        <v>0</v>
      </c>
      <c r="I105" s="31">
        <v>71.5</v>
      </c>
      <c r="J105" s="32">
        <v>2</v>
      </c>
      <c r="L105" s="33"/>
      <c r="M105" s="33">
        <f t="shared" si="23"/>
        <v>0.42686567164179107</v>
      </c>
      <c r="N105" s="32">
        <v>0</v>
      </c>
      <c r="O105" s="31">
        <v>13.2</v>
      </c>
      <c r="P105" s="13">
        <v>5</v>
      </c>
      <c r="Q105" s="13">
        <v>3</v>
      </c>
      <c r="R105" s="13">
        <v>130</v>
      </c>
      <c r="S105" s="13">
        <v>76</v>
      </c>
      <c r="T105" s="13">
        <v>94</v>
      </c>
      <c r="U105" s="13">
        <v>54</v>
      </c>
      <c r="V105" s="13">
        <v>1</v>
      </c>
      <c r="W105" s="13">
        <v>2</v>
      </c>
      <c r="X105" s="13">
        <v>129</v>
      </c>
      <c r="Y105" s="13">
        <v>75</v>
      </c>
      <c r="Z105" s="32">
        <f t="shared" si="20"/>
        <v>92.981999999999999</v>
      </c>
      <c r="AA105" s="13">
        <v>54</v>
      </c>
      <c r="AB105" s="13">
        <v>132</v>
      </c>
      <c r="AC105" s="13">
        <v>78</v>
      </c>
      <c r="AD105" s="13">
        <v>96</v>
      </c>
      <c r="AE105" s="13">
        <v>54</v>
      </c>
      <c r="AF105" s="13" t="s">
        <v>55</v>
      </c>
      <c r="AI105" s="31"/>
      <c r="AJ105" s="13">
        <v>17.593</v>
      </c>
      <c r="AK105" s="33">
        <f t="shared" si="21"/>
        <v>2.9321666666666668</v>
      </c>
      <c r="AL105" s="13">
        <v>4.4000000000000004</v>
      </c>
      <c r="AM105" s="13">
        <v>0</v>
      </c>
      <c r="AN105" s="34">
        <v>0</v>
      </c>
      <c r="AO105" s="33">
        <f t="shared" si="22"/>
        <v>0.57340148148148151</v>
      </c>
      <c r="AP105" s="13">
        <v>4.9400000000000004</v>
      </c>
      <c r="AQ105" s="13">
        <v>1.28</v>
      </c>
      <c r="AR105" s="34">
        <v>1</v>
      </c>
      <c r="AS105" s="1">
        <v>1.52</v>
      </c>
      <c r="AT105" s="1">
        <v>0</v>
      </c>
      <c r="AU105" s="13">
        <v>2.8381818181818188</v>
      </c>
      <c r="AV105" s="13">
        <v>0.5</v>
      </c>
      <c r="AW105" s="31">
        <f>AV105*10</f>
        <v>5</v>
      </c>
      <c r="AX105" s="32">
        <v>2</v>
      </c>
      <c r="AY105" s="32">
        <v>142.63</v>
      </c>
      <c r="AZ105" s="31">
        <v>4.68</v>
      </c>
      <c r="BA105" s="32">
        <v>62.08</v>
      </c>
      <c r="BB105" s="31">
        <v>4.58</v>
      </c>
      <c r="BC105" s="32">
        <v>85.79</v>
      </c>
      <c r="BD105" s="32">
        <v>51.82</v>
      </c>
      <c r="BE105" s="32">
        <v>114.91</v>
      </c>
      <c r="BF105" s="32">
        <v>20.55</v>
      </c>
      <c r="BG105" s="32">
        <v>13.97</v>
      </c>
      <c r="BH105" s="32"/>
      <c r="BI105" s="32"/>
      <c r="BJ105" s="32"/>
      <c r="BK105" s="32"/>
      <c r="BL105" s="32"/>
      <c r="BM105" s="32"/>
      <c r="BN105" s="32"/>
      <c r="BO105" s="32">
        <v>107.5</v>
      </c>
      <c r="BP105" s="32">
        <v>76</v>
      </c>
      <c r="BQ105" s="32">
        <v>90</v>
      </c>
      <c r="BR105" s="32">
        <v>31.5</v>
      </c>
      <c r="BS105" s="32">
        <v>-12</v>
      </c>
      <c r="BT105" s="32">
        <v>-12.5</v>
      </c>
      <c r="BU105" s="32">
        <v>-3.5</v>
      </c>
      <c r="BV105" s="32">
        <v>117</v>
      </c>
      <c r="BW105" s="32">
        <v>76</v>
      </c>
      <c r="BX105" s="32">
        <v>91</v>
      </c>
      <c r="BY105" s="32">
        <v>41</v>
      </c>
      <c r="BZ105" s="32">
        <v>-14</v>
      </c>
      <c r="CA105" s="32">
        <v>-13.5</v>
      </c>
      <c r="CB105" s="32">
        <v>-4.5</v>
      </c>
      <c r="CC105" s="13">
        <v>6.8</v>
      </c>
      <c r="CD105" s="13">
        <v>4.7</v>
      </c>
      <c r="CE105" s="58">
        <v>32</v>
      </c>
      <c r="CF105" s="32">
        <v>33.5</v>
      </c>
      <c r="CG105" s="32"/>
      <c r="CH105" s="32"/>
      <c r="CI105" s="32">
        <v>156.5</v>
      </c>
      <c r="CJ105" s="56">
        <v>74</v>
      </c>
      <c r="CK105" s="32">
        <v>77</v>
      </c>
      <c r="CL105" s="32">
        <v>136.5</v>
      </c>
      <c r="CM105" s="44">
        <v>6.2</v>
      </c>
      <c r="CN105" s="44">
        <v>3.7</v>
      </c>
      <c r="CO105" s="44">
        <v>71</v>
      </c>
    </row>
    <row r="106" spans="1:93" x14ac:dyDescent="0.25">
      <c r="A106" s="13" t="s">
        <v>385</v>
      </c>
      <c r="B106" s="13">
        <v>1</v>
      </c>
      <c r="C106" s="30"/>
      <c r="D106" s="31">
        <v>14.5</v>
      </c>
      <c r="E106" s="31">
        <v>161</v>
      </c>
      <c r="F106" s="31">
        <v>53.6</v>
      </c>
      <c r="G106" s="31">
        <f t="shared" si="19"/>
        <v>20.678214575054973</v>
      </c>
      <c r="H106" s="32">
        <v>0</v>
      </c>
      <c r="I106" s="31">
        <v>65</v>
      </c>
      <c r="J106" s="32">
        <v>0</v>
      </c>
      <c r="L106" s="33"/>
      <c r="M106" s="33">
        <f t="shared" si="23"/>
        <v>0.40372670807453415</v>
      </c>
      <c r="N106" s="32">
        <v>0</v>
      </c>
      <c r="O106" s="31">
        <v>15.6</v>
      </c>
      <c r="P106" s="13">
        <v>3</v>
      </c>
      <c r="Q106" s="13">
        <v>4</v>
      </c>
      <c r="R106" s="13">
        <v>120</v>
      </c>
      <c r="S106" s="13">
        <v>61</v>
      </c>
      <c r="T106" s="13">
        <v>81</v>
      </c>
      <c r="U106" s="13">
        <v>59</v>
      </c>
      <c r="V106" s="13">
        <v>0</v>
      </c>
      <c r="W106" s="13">
        <v>0</v>
      </c>
      <c r="X106" s="13">
        <v>118</v>
      </c>
      <c r="Y106" s="13">
        <v>65</v>
      </c>
      <c r="Z106" s="32">
        <f t="shared" si="20"/>
        <v>82.649000000000001</v>
      </c>
      <c r="AA106" s="13">
        <v>53</v>
      </c>
      <c r="AB106" s="13">
        <v>117</v>
      </c>
      <c r="AC106" s="13">
        <v>71</v>
      </c>
      <c r="AD106" s="13">
        <v>86</v>
      </c>
      <c r="AE106" s="13">
        <v>46</v>
      </c>
      <c r="AF106" s="13" t="s">
        <v>55</v>
      </c>
      <c r="AI106" s="31"/>
      <c r="AJ106" s="13">
        <v>35.747</v>
      </c>
      <c r="AK106" s="33">
        <f t="shared" si="21"/>
        <v>5.9578333333333333</v>
      </c>
      <c r="AL106" s="13">
        <v>4.2</v>
      </c>
      <c r="AM106" s="13">
        <v>0</v>
      </c>
      <c r="AN106" s="34">
        <v>0</v>
      </c>
      <c r="AO106" s="33">
        <f t="shared" si="22"/>
        <v>1.1121288888888889</v>
      </c>
      <c r="AP106" s="13">
        <v>4.96</v>
      </c>
      <c r="AQ106" s="13">
        <v>1.4</v>
      </c>
      <c r="AR106" s="34">
        <v>1</v>
      </c>
      <c r="AS106" s="1">
        <v>1.8</v>
      </c>
      <c r="AT106" s="1">
        <v>0</v>
      </c>
      <c r="AU106" s="13">
        <v>2.5236363636363639</v>
      </c>
      <c r="AV106" s="13" t="s">
        <v>62</v>
      </c>
      <c r="AW106" s="13" t="s">
        <v>62</v>
      </c>
      <c r="AX106" s="32">
        <v>0</v>
      </c>
      <c r="AY106" s="32">
        <v>127.06</v>
      </c>
      <c r="AZ106" s="31">
        <v>4.3499999999999996</v>
      </c>
      <c r="BA106" s="32">
        <v>66.56</v>
      </c>
      <c r="BB106" s="31">
        <v>4.68</v>
      </c>
      <c r="BC106" s="32">
        <v>68.489999999999995</v>
      </c>
      <c r="BD106" s="32">
        <v>40.96</v>
      </c>
      <c r="BE106" s="32">
        <v>100.54</v>
      </c>
      <c r="BF106" s="32">
        <v>12.07</v>
      </c>
      <c r="BG106" s="32">
        <v>21.66</v>
      </c>
      <c r="BH106" s="32"/>
      <c r="BI106" s="32"/>
      <c r="BJ106" s="32"/>
      <c r="BK106" s="32"/>
      <c r="BL106" s="32"/>
      <c r="BM106" s="32"/>
      <c r="BN106" s="32"/>
      <c r="BO106" s="32">
        <v>95</v>
      </c>
      <c r="BP106" s="32">
        <v>66</v>
      </c>
      <c r="BQ106" s="32">
        <v>79</v>
      </c>
      <c r="BR106" s="32">
        <v>29</v>
      </c>
      <c r="BS106" s="32">
        <v>-6</v>
      </c>
      <c r="BT106" s="32">
        <v>-7.5</v>
      </c>
      <c r="BU106" s="32">
        <v>-2</v>
      </c>
      <c r="BV106" s="32">
        <v>102</v>
      </c>
      <c r="BW106" s="32">
        <v>66</v>
      </c>
      <c r="BX106" s="32">
        <v>80</v>
      </c>
      <c r="BY106" s="32">
        <v>36</v>
      </c>
      <c r="BZ106" s="32">
        <v>-10.5</v>
      </c>
      <c r="CA106" s="32">
        <v>-12</v>
      </c>
      <c r="CB106" s="32">
        <v>-3</v>
      </c>
      <c r="CC106" s="13">
        <v>5.2</v>
      </c>
      <c r="CD106" s="13">
        <v>4.0999999999999996</v>
      </c>
      <c r="CE106" s="58">
        <v>29</v>
      </c>
      <c r="CF106" s="32">
        <v>29.5</v>
      </c>
      <c r="CG106" s="32"/>
      <c r="CH106" s="32"/>
      <c r="CI106" s="32">
        <v>129</v>
      </c>
      <c r="CJ106" s="56">
        <v>71</v>
      </c>
      <c r="CK106" s="32">
        <v>72</v>
      </c>
      <c r="CL106" s="32">
        <v>144</v>
      </c>
      <c r="CM106" s="44">
        <v>7.1</v>
      </c>
      <c r="CN106" s="44">
        <v>4.5</v>
      </c>
      <c r="CO106" s="44">
        <v>77</v>
      </c>
    </row>
    <row r="107" spans="1:93" x14ac:dyDescent="0.25">
      <c r="A107" s="13" t="s">
        <v>386</v>
      </c>
      <c r="B107" s="13">
        <v>1</v>
      </c>
      <c r="C107" s="30"/>
      <c r="D107" s="31">
        <v>14</v>
      </c>
      <c r="E107" s="31">
        <v>160.5</v>
      </c>
      <c r="F107" s="31">
        <v>57.3</v>
      </c>
      <c r="G107" s="31">
        <f t="shared" si="19"/>
        <v>22.243572946691121</v>
      </c>
      <c r="H107" s="32">
        <v>0</v>
      </c>
      <c r="I107" s="31">
        <v>68</v>
      </c>
      <c r="J107" s="32">
        <v>1</v>
      </c>
      <c r="L107" s="33"/>
      <c r="M107" s="33">
        <f t="shared" si="23"/>
        <v>0.42367601246105918</v>
      </c>
      <c r="N107" s="32">
        <v>0</v>
      </c>
      <c r="O107" s="31">
        <v>13.4</v>
      </c>
      <c r="P107" s="13">
        <v>5</v>
      </c>
      <c r="Q107" s="13">
        <v>3</v>
      </c>
      <c r="R107" s="13">
        <v>119</v>
      </c>
      <c r="S107" s="13">
        <v>71</v>
      </c>
      <c r="T107" s="13">
        <v>87</v>
      </c>
      <c r="U107" s="13">
        <v>48</v>
      </c>
      <c r="V107" s="13">
        <v>0</v>
      </c>
      <c r="W107" s="13">
        <v>1</v>
      </c>
      <c r="X107" s="13">
        <v>111</v>
      </c>
      <c r="Y107" s="13">
        <v>62</v>
      </c>
      <c r="Z107" s="32">
        <f t="shared" si="20"/>
        <v>78.317000000000007</v>
      </c>
      <c r="AA107" s="13">
        <v>49</v>
      </c>
      <c r="AB107" s="13">
        <v>107</v>
      </c>
      <c r="AC107" s="13">
        <v>74</v>
      </c>
      <c r="AD107" s="13">
        <v>85</v>
      </c>
      <c r="AE107" s="13">
        <v>33</v>
      </c>
      <c r="AF107" s="13" t="s">
        <v>55</v>
      </c>
      <c r="AI107" s="31"/>
      <c r="AJ107" s="13">
        <v>35.698</v>
      </c>
      <c r="AK107" s="33">
        <f t="shared" si="21"/>
        <v>5.9496666666666664</v>
      </c>
      <c r="AL107" s="13">
        <v>4.5999999999999996</v>
      </c>
      <c r="AM107" s="13">
        <v>0</v>
      </c>
      <c r="AN107" s="34">
        <v>0</v>
      </c>
      <c r="AO107" s="33">
        <f t="shared" si="22"/>
        <v>1.2163762962962961</v>
      </c>
      <c r="AP107" s="13">
        <v>5.17</v>
      </c>
      <c r="AQ107" s="13">
        <v>1.29</v>
      </c>
      <c r="AR107" s="34">
        <v>1</v>
      </c>
      <c r="AS107" s="1">
        <v>1.87</v>
      </c>
      <c r="AT107" s="1">
        <v>0</v>
      </c>
      <c r="AU107" s="13">
        <v>2.7136363636363634</v>
      </c>
      <c r="AV107" s="13" t="s">
        <v>62</v>
      </c>
      <c r="AW107" s="13" t="s">
        <v>62</v>
      </c>
      <c r="AX107" s="32">
        <v>0</v>
      </c>
      <c r="AY107" s="32">
        <v>142.18</v>
      </c>
      <c r="AZ107" s="31">
        <v>4.26</v>
      </c>
      <c r="BA107" s="32">
        <v>57.22</v>
      </c>
      <c r="BB107" s="31">
        <v>3.28</v>
      </c>
      <c r="BC107" s="32">
        <v>80.930000000000007</v>
      </c>
      <c r="BD107" s="32">
        <v>49.12</v>
      </c>
      <c r="BE107" s="32">
        <v>112.09</v>
      </c>
      <c r="BF107" s="32">
        <v>20.86</v>
      </c>
      <c r="BG107" s="32">
        <v>9.5500000000000007</v>
      </c>
      <c r="BH107" s="32"/>
      <c r="BI107" s="32"/>
      <c r="BJ107" s="32"/>
      <c r="BK107" s="32"/>
      <c r="BL107" s="32"/>
      <c r="BM107" s="32"/>
      <c r="BN107" s="32"/>
      <c r="BO107" s="32">
        <v>89.5</v>
      </c>
      <c r="BP107" s="32">
        <v>62.5</v>
      </c>
      <c r="BQ107" s="32">
        <v>73</v>
      </c>
      <c r="BR107" s="32">
        <v>27</v>
      </c>
      <c r="BS107" s="32">
        <v>-15.5</v>
      </c>
      <c r="BT107" s="32">
        <v>-20</v>
      </c>
      <c r="BU107" s="32">
        <v>-4</v>
      </c>
      <c r="BV107" s="32">
        <v>100</v>
      </c>
      <c r="BW107" s="32">
        <v>62</v>
      </c>
      <c r="BX107" s="32">
        <v>76</v>
      </c>
      <c r="BY107" s="32">
        <v>38</v>
      </c>
      <c r="BZ107" s="32">
        <v>6</v>
      </c>
      <c r="CA107" s="32">
        <v>0</v>
      </c>
      <c r="CB107" s="32">
        <v>2</v>
      </c>
      <c r="CC107" s="13">
        <v>6.6</v>
      </c>
      <c r="CD107" s="13">
        <v>5.6</v>
      </c>
      <c r="CE107" s="58"/>
      <c r="CF107" s="32">
        <v>31</v>
      </c>
      <c r="CG107" s="32"/>
      <c r="CH107" s="32"/>
      <c r="CI107" s="32">
        <v>132.5</v>
      </c>
      <c r="CJ107" s="56">
        <v>66</v>
      </c>
      <c r="CK107" s="32">
        <v>62</v>
      </c>
      <c r="CL107" s="32">
        <v>161</v>
      </c>
      <c r="CM107" s="44">
        <v>7.9</v>
      </c>
      <c r="CN107" s="44">
        <v>5</v>
      </c>
      <c r="CO107" s="44">
        <v>103</v>
      </c>
    </row>
    <row r="108" spans="1:93" x14ac:dyDescent="0.25">
      <c r="A108" s="13" t="s">
        <v>387</v>
      </c>
      <c r="B108" s="13">
        <v>1</v>
      </c>
      <c r="C108" s="30"/>
      <c r="D108" s="31">
        <v>14.8</v>
      </c>
      <c r="E108" s="31">
        <v>164.7</v>
      </c>
      <c r="F108" s="31">
        <v>56.2</v>
      </c>
      <c r="G108" s="31">
        <f t="shared" si="19"/>
        <v>20.718061467760382</v>
      </c>
      <c r="H108" s="32">
        <v>0</v>
      </c>
      <c r="I108" s="31">
        <v>65.8</v>
      </c>
      <c r="J108" s="32">
        <v>0</v>
      </c>
      <c r="L108" s="33"/>
      <c r="M108" s="33">
        <f t="shared" si="23"/>
        <v>0.39951426836672738</v>
      </c>
      <c r="N108" s="32">
        <v>0</v>
      </c>
      <c r="O108" s="31">
        <v>12.2</v>
      </c>
      <c r="P108" s="13">
        <v>4</v>
      </c>
      <c r="Q108" s="13">
        <v>4</v>
      </c>
      <c r="R108" s="13">
        <v>110</v>
      </c>
      <c r="S108" s="13">
        <v>84</v>
      </c>
      <c r="T108" s="13">
        <v>93</v>
      </c>
      <c r="U108" s="13">
        <v>26</v>
      </c>
      <c r="V108" s="13">
        <v>0</v>
      </c>
      <c r="W108" s="13">
        <v>2</v>
      </c>
      <c r="X108" s="13">
        <v>110</v>
      </c>
      <c r="Y108" s="13">
        <v>73</v>
      </c>
      <c r="Z108" s="32">
        <f t="shared" si="20"/>
        <v>85.320999999999998</v>
      </c>
      <c r="AA108" s="13">
        <v>37</v>
      </c>
      <c r="AB108" s="13">
        <v>109</v>
      </c>
      <c r="AC108" s="13">
        <v>83</v>
      </c>
      <c r="AD108" s="13">
        <v>92</v>
      </c>
      <c r="AE108" s="13">
        <v>26</v>
      </c>
      <c r="AF108" s="13" t="s">
        <v>55</v>
      </c>
      <c r="AI108" s="31"/>
      <c r="AJ108" s="13">
        <v>26.334</v>
      </c>
      <c r="AK108" s="33">
        <f t="shared" si="21"/>
        <v>4.3890000000000002</v>
      </c>
      <c r="AL108" s="13">
        <v>4.5999999999999996</v>
      </c>
      <c r="AM108" s="13">
        <v>0</v>
      </c>
      <c r="AN108" s="34">
        <v>0</v>
      </c>
      <c r="AO108" s="33">
        <f t="shared" si="22"/>
        <v>0.89730666666666659</v>
      </c>
      <c r="AP108" s="13">
        <v>4.6500000000000004</v>
      </c>
      <c r="AQ108" s="13">
        <v>0.97</v>
      </c>
      <c r="AR108" s="34">
        <v>0</v>
      </c>
      <c r="AS108" s="1">
        <v>1.47</v>
      </c>
      <c r="AT108" s="1">
        <v>0</v>
      </c>
      <c r="AU108" s="13">
        <v>2.7390909090909097</v>
      </c>
      <c r="AV108" s="13" t="s">
        <v>62</v>
      </c>
      <c r="AW108" s="13" t="s">
        <v>62</v>
      </c>
      <c r="AX108" s="32">
        <v>0</v>
      </c>
      <c r="AY108" s="32">
        <v>142.22999999999999</v>
      </c>
      <c r="AZ108" s="31">
        <v>4.24</v>
      </c>
      <c r="BA108" s="32">
        <v>58.31</v>
      </c>
      <c r="BB108" s="31">
        <v>3.12</v>
      </c>
      <c r="BC108" s="32">
        <v>76.22</v>
      </c>
      <c r="BD108" s="32">
        <v>46.75</v>
      </c>
      <c r="BE108" s="32">
        <v>103.72</v>
      </c>
      <c r="BF108" s="32">
        <v>17.010000000000002</v>
      </c>
      <c r="BG108" s="32">
        <v>5.83</v>
      </c>
      <c r="BH108" s="32"/>
      <c r="BI108" s="32"/>
      <c r="BJ108" s="32"/>
      <c r="BK108" s="32"/>
      <c r="BL108" s="32"/>
      <c r="BM108" s="32"/>
      <c r="BN108" s="32"/>
      <c r="BO108" s="32">
        <v>95</v>
      </c>
      <c r="BP108" s="32">
        <v>74.5</v>
      </c>
      <c r="BQ108" s="32">
        <v>83</v>
      </c>
      <c r="BR108" s="32">
        <v>20.5</v>
      </c>
      <c r="BS108" s="32">
        <v>-28</v>
      </c>
      <c r="BT108" s="32">
        <v>-19</v>
      </c>
      <c r="BU108" s="32">
        <v>-6</v>
      </c>
      <c r="BV108" s="32">
        <v>99.5</v>
      </c>
      <c r="BW108" s="32">
        <v>74.5</v>
      </c>
      <c r="BX108" s="32">
        <v>84</v>
      </c>
      <c r="BY108" s="32">
        <v>25</v>
      </c>
      <c r="BZ108" s="32">
        <v>-20</v>
      </c>
      <c r="CA108" s="32">
        <v>-16.5</v>
      </c>
      <c r="CB108" s="32">
        <v>-4</v>
      </c>
      <c r="CC108" s="13">
        <v>7.5</v>
      </c>
      <c r="CE108" s="58"/>
      <c r="CF108" s="32">
        <v>21</v>
      </c>
      <c r="CG108" s="32"/>
      <c r="CH108" s="32"/>
      <c r="CI108" s="32">
        <v>172</v>
      </c>
      <c r="CJ108" s="56">
        <v>93</v>
      </c>
      <c r="CK108" s="32">
        <v>82.5</v>
      </c>
      <c r="CL108" s="32">
        <v>123</v>
      </c>
      <c r="CM108" s="44">
        <v>6.7</v>
      </c>
      <c r="CN108" s="44">
        <v>4.2</v>
      </c>
      <c r="CO108" s="44">
        <v>73</v>
      </c>
    </row>
    <row r="109" spans="1:93" x14ac:dyDescent="0.25">
      <c r="A109" s="13" t="s">
        <v>388</v>
      </c>
      <c r="B109" s="13">
        <v>1</v>
      </c>
      <c r="C109" s="30"/>
      <c r="D109" s="31">
        <v>14.3</v>
      </c>
      <c r="E109" s="31">
        <v>155.19999999999999</v>
      </c>
      <c r="F109" s="31">
        <v>69.8</v>
      </c>
      <c r="G109" s="31">
        <f t="shared" si="19"/>
        <v>28.978238920182811</v>
      </c>
      <c r="H109" s="32">
        <v>2</v>
      </c>
      <c r="I109" s="31">
        <v>81</v>
      </c>
      <c r="J109" s="32">
        <v>2</v>
      </c>
      <c r="L109" s="33"/>
      <c r="M109" s="33">
        <f t="shared" si="23"/>
        <v>0.52190721649484539</v>
      </c>
      <c r="N109" s="32">
        <v>1</v>
      </c>
      <c r="O109" s="31">
        <v>36.799999999999997</v>
      </c>
      <c r="P109" s="13">
        <v>3</v>
      </c>
      <c r="Q109" s="13">
        <v>3</v>
      </c>
      <c r="R109" s="13">
        <v>110</v>
      </c>
      <c r="S109" s="13">
        <v>83</v>
      </c>
      <c r="T109" s="13">
        <v>92</v>
      </c>
      <c r="U109" s="13">
        <v>27</v>
      </c>
      <c r="V109" s="13">
        <v>0</v>
      </c>
      <c r="W109" s="13">
        <v>2</v>
      </c>
      <c r="X109" s="13">
        <v>111</v>
      </c>
      <c r="Y109" s="13">
        <v>79</v>
      </c>
      <c r="Z109" s="32">
        <f t="shared" si="20"/>
        <v>89.656000000000006</v>
      </c>
      <c r="AA109" s="13">
        <v>32</v>
      </c>
      <c r="AB109" s="13">
        <v>117</v>
      </c>
      <c r="AC109" s="13">
        <v>91</v>
      </c>
      <c r="AD109" s="13">
        <v>100</v>
      </c>
      <c r="AE109" s="13">
        <v>26</v>
      </c>
      <c r="AF109" s="13" t="s">
        <v>55</v>
      </c>
      <c r="AI109" s="31"/>
      <c r="AJ109" s="13">
        <v>22.013000000000002</v>
      </c>
      <c r="AK109" s="33">
        <f t="shared" si="21"/>
        <v>3.6688333333333336</v>
      </c>
      <c r="AL109" s="13">
        <v>4.9000000000000004</v>
      </c>
      <c r="AM109" s="13">
        <v>0</v>
      </c>
      <c r="AN109" s="34">
        <v>0</v>
      </c>
      <c r="AO109" s="33">
        <f t="shared" si="22"/>
        <v>0.79899037037037046</v>
      </c>
      <c r="AP109" s="13">
        <v>4.8600000000000003</v>
      </c>
      <c r="AQ109" s="13">
        <v>0.59</v>
      </c>
      <c r="AR109" s="34">
        <v>0</v>
      </c>
      <c r="AS109" s="1">
        <v>1.51</v>
      </c>
      <c r="AT109" s="1">
        <v>0</v>
      </c>
      <c r="AU109" s="13">
        <v>3.0818181818181825</v>
      </c>
      <c r="AV109" s="37">
        <v>1.7</v>
      </c>
      <c r="AW109" s="31">
        <f>AV109*10</f>
        <v>17</v>
      </c>
      <c r="AX109" s="32">
        <v>2</v>
      </c>
      <c r="AY109" s="32">
        <v>142.46</v>
      </c>
      <c r="AZ109" s="31">
        <v>4.71</v>
      </c>
      <c r="BA109" s="32">
        <v>63.59</v>
      </c>
      <c r="BB109" s="31">
        <v>3.51</v>
      </c>
      <c r="BC109" s="32">
        <v>78.58</v>
      </c>
      <c r="BD109" s="32">
        <v>46.61</v>
      </c>
      <c r="BE109" s="32">
        <v>130.43</v>
      </c>
      <c r="BF109" s="32">
        <v>21.97</v>
      </c>
      <c r="BG109" s="32">
        <v>8.7799999999999994</v>
      </c>
      <c r="BH109" s="32"/>
      <c r="BI109" s="32"/>
      <c r="BJ109" s="32"/>
      <c r="BK109" s="32"/>
      <c r="BL109" s="32"/>
      <c r="BM109" s="32"/>
      <c r="BN109" s="32"/>
      <c r="BO109" s="32">
        <v>97</v>
      </c>
      <c r="BP109" s="32">
        <v>79.5</v>
      </c>
      <c r="BQ109" s="32">
        <v>89</v>
      </c>
      <c r="BR109" s="32">
        <v>17.5</v>
      </c>
      <c r="BS109" s="32">
        <v>-3</v>
      </c>
      <c r="BT109" s="32">
        <v>-3</v>
      </c>
      <c r="BU109" s="32">
        <v>-0.5</v>
      </c>
      <c r="BV109" s="32">
        <v>97.5</v>
      </c>
      <c r="BW109" s="32">
        <v>79.5</v>
      </c>
      <c r="BX109" s="32">
        <v>87</v>
      </c>
      <c r="BY109" s="32">
        <v>18</v>
      </c>
      <c r="BZ109" s="32">
        <v>10</v>
      </c>
      <c r="CA109" s="32">
        <v>9</v>
      </c>
      <c r="CB109" s="32">
        <v>2</v>
      </c>
      <c r="CC109" s="13">
        <v>7.7</v>
      </c>
      <c r="CD109" s="13">
        <v>4.9000000000000004</v>
      </c>
      <c r="CE109" s="56">
        <v>17.5</v>
      </c>
      <c r="CF109" s="32">
        <v>14.5</v>
      </c>
      <c r="CG109" s="32"/>
      <c r="CH109" s="32"/>
      <c r="CI109" s="32">
        <v>129.5</v>
      </c>
      <c r="CJ109" s="56"/>
      <c r="CK109" s="32">
        <v>73</v>
      </c>
      <c r="CL109" s="32">
        <v>142</v>
      </c>
      <c r="CM109" s="44">
        <v>7</v>
      </c>
      <c r="CN109" s="44">
        <v>4.0999999999999996</v>
      </c>
      <c r="CO109" s="44">
        <v>71</v>
      </c>
    </row>
    <row r="111" spans="1:93" ht="13" x14ac:dyDescent="0.3">
      <c r="A111" s="29" t="s">
        <v>432</v>
      </c>
      <c r="B111" s="13">
        <f>COUNT(B4:B109)</f>
        <v>106</v>
      </c>
      <c r="D111" s="13">
        <f>COUNT(D4:D109)</f>
        <v>106</v>
      </c>
      <c r="E111" s="13">
        <f>COUNT(E4:E109)</f>
        <v>105</v>
      </c>
      <c r="F111" s="13">
        <f t="shared" ref="F111:BQ111" si="24">COUNT(F4:F109)</f>
        <v>105</v>
      </c>
      <c r="G111" s="13">
        <f t="shared" si="24"/>
        <v>105</v>
      </c>
      <c r="H111" s="13">
        <f t="shared" si="24"/>
        <v>105</v>
      </c>
      <c r="I111" s="13">
        <f t="shared" si="24"/>
        <v>104</v>
      </c>
      <c r="J111" s="13">
        <f t="shared" si="24"/>
        <v>104</v>
      </c>
      <c r="K111" s="13">
        <f t="shared" si="24"/>
        <v>73</v>
      </c>
      <c r="L111" s="13">
        <f t="shared" si="24"/>
        <v>73</v>
      </c>
      <c r="M111" s="13">
        <f t="shared" si="24"/>
        <v>104</v>
      </c>
      <c r="N111" s="13">
        <f t="shared" si="24"/>
        <v>104</v>
      </c>
      <c r="O111" s="13">
        <f t="shared" si="24"/>
        <v>105</v>
      </c>
      <c r="P111" s="13">
        <f t="shared" si="24"/>
        <v>82</v>
      </c>
      <c r="Q111" s="13">
        <f t="shared" si="24"/>
        <v>81</v>
      </c>
      <c r="R111" s="13">
        <f t="shared" si="24"/>
        <v>83</v>
      </c>
      <c r="S111" s="13">
        <f t="shared" si="24"/>
        <v>83</v>
      </c>
      <c r="T111" s="13">
        <f t="shared" si="24"/>
        <v>83</v>
      </c>
      <c r="U111" s="13">
        <f t="shared" si="24"/>
        <v>83</v>
      </c>
      <c r="V111" s="13">
        <f t="shared" si="24"/>
        <v>83</v>
      </c>
      <c r="W111" s="13">
        <f t="shared" si="24"/>
        <v>83</v>
      </c>
      <c r="X111" s="13">
        <f t="shared" si="24"/>
        <v>83</v>
      </c>
      <c r="Y111" s="13">
        <f t="shared" si="24"/>
        <v>83</v>
      </c>
      <c r="Z111" s="13">
        <f t="shared" si="24"/>
        <v>83</v>
      </c>
      <c r="AA111" s="13">
        <f t="shared" si="24"/>
        <v>83</v>
      </c>
      <c r="AB111" s="13">
        <f t="shared" si="24"/>
        <v>82</v>
      </c>
      <c r="AC111" s="13">
        <f t="shared" si="24"/>
        <v>82</v>
      </c>
      <c r="AD111" s="13">
        <f t="shared" si="24"/>
        <v>83</v>
      </c>
      <c r="AE111" s="13">
        <f t="shared" si="24"/>
        <v>83</v>
      </c>
      <c r="AF111" s="13">
        <f t="shared" si="24"/>
        <v>51</v>
      </c>
      <c r="AG111" s="13">
        <f t="shared" si="24"/>
        <v>51</v>
      </c>
      <c r="AH111" s="13">
        <f t="shared" si="24"/>
        <v>51</v>
      </c>
      <c r="AI111" s="13">
        <f t="shared" si="24"/>
        <v>51</v>
      </c>
      <c r="AJ111" s="13">
        <f t="shared" si="24"/>
        <v>66</v>
      </c>
      <c r="AK111" s="13">
        <f t="shared" si="24"/>
        <v>66</v>
      </c>
      <c r="AL111" s="13">
        <f t="shared" si="24"/>
        <v>68</v>
      </c>
      <c r="AM111" s="13">
        <f t="shared" si="24"/>
        <v>68</v>
      </c>
      <c r="AN111" s="13">
        <f t="shared" si="24"/>
        <v>68</v>
      </c>
      <c r="AO111" s="13">
        <f t="shared" si="24"/>
        <v>68</v>
      </c>
      <c r="AP111" s="13">
        <f t="shared" si="24"/>
        <v>68</v>
      </c>
      <c r="AQ111" s="13">
        <f t="shared" si="24"/>
        <v>67</v>
      </c>
      <c r="AR111" s="13">
        <f t="shared" si="24"/>
        <v>67</v>
      </c>
      <c r="AS111" s="13">
        <f t="shared" si="24"/>
        <v>66</v>
      </c>
      <c r="AT111" s="13">
        <f t="shared" si="24"/>
        <v>66</v>
      </c>
      <c r="AU111" s="13">
        <f t="shared" si="24"/>
        <v>66</v>
      </c>
      <c r="AV111" s="13">
        <f t="shared" si="24"/>
        <v>30</v>
      </c>
      <c r="AW111" s="13">
        <f t="shared" si="24"/>
        <v>30</v>
      </c>
      <c r="AX111" s="13">
        <f t="shared" si="24"/>
        <v>67</v>
      </c>
      <c r="AY111" s="13">
        <f t="shared" si="24"/>
        <v>68</v>
      </c>
      <c r="AZ111" s="13">
        <f t="shared" si="24"/>
        <v>68</v>
      </c>
      <c r="BA111" s="13">
        <f t="shared" si="24"/>
        <v>68</v>
      </c>
      <c r="BB111" s="13">
        <f t="shared" si="24"/>
        <v>68</v>
      </c>
      <c r="BC111" s="13">
        <f t="shared" si="24"/>
        <v>68</v>
      </c>
      <c r="BD111" s="13">
        <f t="shared" si="24"/>
        <v>68</v>
      </c>
      <c r="BE111" s="13">
        <f t="shared" si="24"/>
        <v>68</v>
      </c>
      <c r="BF111" s="13">
        <f t="shared" si="24"/>
        <v>68</v>
      </c>
      <c r="BG111" s="13">
        <f t="shared" si="24"/>
        <v>68</v>
      </c>
      <c r="BH111" s="13">
        <f t="shared" si="24"/>
        <v>51</v>
      </c>
      <c r="BI111" s="13">
        <f t="shared" si="24"/>
        <v>51</v>
      </c>
      <c r="BJ111" s="13">
        <f t="shared" si="24"/>
        <v>51</v>
      </c>
      <c r="BK111" s="13">
        <f t="shared" si="24"/>
        <v>51</v>
      </c>
      <c r="BL111" s="13">
        <f t="shared" si="24"/>
        <v>51</v>
      </c>
      <c r="BM111" s="13">
        <f t="shared" si="24"/>
        <v>51</v>
      </c>
      <c r="BN111" s="13">
        <f t="shared" si="24"/>
        <v>51</v>
      </c>
      <c r="BO111" s="13">
        <f t="shared" si="24"/>
        <v>81</v>
      </c>
      <c r="BP111" s="13">
        <f t="shared" si="24"/>
        <v>81</v>
      </c>
      <c r="BQ111" s="13">
        <f t="shared" si="24"/>
        <v>81</v>
      </c>
      <c r="BR111" s="13">
        <f t="shared" ref="BR111:CO111" si="25">COUNT(BR4:BR109)</f>
        <v>81</v>
      </c>
      <c r="BS111" s="13">
        <f t="shared" si="25"/>
        <v>81</v>
      </c>
      <c r="BT111" s="13">
        <f t="shared" si="25"/>
        <v>81</v>
      </c>
      <c r="BU111" s="13">
        <f t="shared" si="25"/>
        <v>81</v>
      </c>
      <c r="BV111" s="13">
        <f t="shared" si="25"/>
        <v>81</v>
      </c>
      <c r="BW111" s="13">
        <f t="shared" si="25"/>
        <v>81</v>
      </c>
      <c r="BX111" s="13">
        <f t="shared" si="25"/>
        <v>81</v>
      </c>
      <c r="BY111" s="13">
        <f t="shared" si="25"/>
        <v>81</v>
      </c>
      <c r="BZ111" s="13">
        <f t="shared" si="25"/>
        <v>81</v>
      </c>
      <c r="CA111" s="13">
        <f t="shared" si="25"/>
        <v>81</v>
      </c>
      <c r="CB111" s="13">
        <f t="shared" si="25"/>
        <v>81</v>
      </c>
      <c r="CC111" s="13">
        <f t="shared" si="25"/>
        <v>83</v>
      </c>
      <c r="CD111" s="13">
        <f t="shared" si="25"/>
        <v>79</v>
      </c>
      <c r="CE111" s="13">
        <f t="shared" si="25"/>
        <v>66</v>
      </c>
      <c r="CF111" s="13">
        <f t="shared" si="25"/>
        <v>81</v>
      </c>
      <c r="CG111" s="13">
        <f t="shared" si="25"/>
        <v>0</v>
      </c>
      <c r="CH111" s="13">
        <f t="shared" si="25"/>
        <v>0</v>
      </c>
      <c r="CI111" s="13">
        <f t="shared" si="25"/>
        <v>81</v>
      </c>
      <c r="CJ111" s="13">
        <f t="shared" si="25"/>
        <v>79</v>
      </c>
      <c r="CK111" s="13">
        <f t="shared" si="25"/>
        <v>81</v>
      </c>
      <c r="CL111" s="13">
        <f t="shared" si="25"/>
        <v>81</v>
      </c>
      <c r="CM111" s="13">
        <f t="shared" si="25"/>
        <v>75</v>
      </c>
      <c r="CN111" s="13">
        <f t="shared" si="25"/>
        <v>75</v>
      </c>
      <c r="CO111" s="13">
        <f t="shared" si="25"/>
        <v>75</v>
      </c>
    </row>
    <row r="112" spans="1:93" s="29" customFormat="1" ht="13" x14ac:dyDescent="0.3">
      <c r="A112" s="29" t="s">
        <v>433</v>
      </c>
      <c r="D112" s="59">
        <f>AVERAGE(D4:D109)</f>
        <v>13.233113207547166</v>
      </c>
      <c r="E112" s="59">
        <f t="shared" ref="E112:BP112" si="26">AVERAGE(E4:E109)</f>
        <v>156.11809523809529</v>
      </c>
      <c r="F112" s="59">
        <f t="shared" si="26"/>
        <v>50.361523809523817</v>
      </c>
      <c r="G112" s="59">
        <f t="shared" si="26"/>
        <v>20.460507540375332</v>
      </c>
      <c r="H112" s="59">
        <f t="shared" si="26"/>
        <v>0.26666666666666666</v>
      </c>
      <c r="I112" s="59">
        <f t="shared" si="26"/>
        <v>69.589423076923069</v>
      </c>
      <c r="J112" s="59">
        <f t="shared" si="26"/>
        <v>1.0769230769230769</v>
      </c>
      <c r="K112" s="59">
        <f t="shared" si="26"/>
        <v>86.573972602739715</v>
      </c>
      <c r="L112" s="59">
        <f t="shared" si="26"/>
        <v>0.80059497834562687</v>
      </c>
      <c r="M112" s="59">
        <f t="shared" si="26"/>
        <v>0.44574826579258187</v>
      </c>
      <c r="N112" s="59">
        <f t="shared" si="26"/>
        <v>0.15384615384615385</v>
      </c>
      <c r="O112" s="59">
        <f t="shared" si="26"/>
        <v>16.921904761904766</v>
      </c>
      <c r="P112" s="59">
        <f t="shared" si="26"/>
        <v>3.0731707317073171</v>
      </c>
      <c r="Q112" s="59">
        <f t="shared" si="26"/>
        <v>3.074074074074074</v>
      </c>
      <c r="R112" s="61">
        <f t="shared" si="26"/>
        <v>109.71084337349397</v>
      </c>
      <c r="S112" s="61">
        <f t="shared" si="26"/>
        <v>70.903614457831324</v>
      </c>
      <c r="T112" s="61">
        <f t="shared" si="26"/>
        <v>83.855891566265058</v>
      </c>
      <c r="U112" s="61">
        <f t="shared" si="26"/>
        <v>38.807228915662648</v>
      </c>
      <c r="V112" s="61">
        <f t="shared" si="26"/>
        <v>2.4096385542168676E-2</v>
      </c>
      <c r="W112" s="61">
        <f t="shared" si="26"/>
        <v>0.98795180722891562</v>
      </c>
      <c r="X112" s="61">
        <f t="shared" si="26"/>
        <v>108.62650602409639</v>
      </c>
      <c r="Y112" s="61">
        <f t="shared" si="26"/>
        <v>67.337349397590359</v>
      </c>
      <c r="Z112" s="61">
        <f t="shared" si="26"/>
        <v>81.086638554216847</v>
      </c>
      <c r="AA112" s="61">
        <f t="shared" si="26"/>
        <v>41.289156626506021</v>
      </c>
      <c r="AB112" s="61">
        <f t="shared" si="26"/>
        <v>107.7560975609756</v>
      </c>
      <c r="AC112" s="61">
        <f t="shared" si="26"/>
        <v>76.975609756097555</v>
      </c>
      <c r="AD112" s="61">
        <f t="shared" si="26"/>
        <v>86.170457831325265</v>
      </c>
      <c r="AE112" s="61">
        <f t="shared" si="26"/>
        <v>30.409638554216869</v>
      </c>
      <c r="AF112" s="59">
        <f t="shared" si="26"/>
        <v>5.7686274509803939</v>
      </c>
      <c r="AG112" s="59">
        <f t="shared" si="26"/>
        <v>40.058823529411768</v>
      </c>
      <c r="AH112" s="59">
        <f t="shared" si="26"/>
        <v>32.672549019607835</v>
      </c>
      <c r="AI112" s="59">
        <f t="shared" si="26"/>
        <v>48.858972156862741</v>
      </c>
      <c r="AJ112" s="59">
        <f t="shared" si="26"/>
        <v>48.788257575757562</v>
      </c>
      <c r="AK112" s="59">
        <f t="shared" si="26"/>
        <v>8.1313762626262633</v>
      </c>
      <c r="AL112" s="59">
        <f t="shared" si="26"/>
        <v>4.6911764705882364</v>
      </c>
      <c r="AM112" s="59">
        <f t="shared" si="26"/>
        <v>0</v>
      </c>
      <c r="AN112" s="59">
        <f t="shared" si="26"/>
        <v>2.9411764705882353E-2</v>
      </c>
      <c r="AO112" s="59">
        <f t="shared" si="26"/>
        <v>1.6147078649237467</v>
      </c>
      <c r="AP112" s="59">
        <f t="shared" si="26"/>
        <v>4.545147058823531</v>
      </c>
      <c r="AQ112" s="59">
        <f t="shared" si="26"/>
        <v>0.84582089552238804</v>
      </c>
      <c r="AR112" s="59">
        <f t="shared" si="26"/>
        <v>0.20895522388059701</v>
      </c>
      <c r="AS112" s="59">
        <f t="shared" si="26"/>
        <v>1.6783333333333337</v>
      </c>
      <c r="AT112" s="59">
        <f t="shared" si="26"/>
        <v>4.5454545454545456E-2</v>
      </c>
      <c r="AU112" s="59">
        <f t="shared" si="26"/>
        <v>2.4907713498622592</v>
      </c>
      <c r="AV112" s="59">
        <f t="shared" si="26"/>
        <v>0.82666666666666688</v>
      </c>
      <c r="AW112" s="59">
        <f t="shared" si="26"/>
        <v>8.2666666666666675</v>
      </c>
      <c r="AX112" s="59">
        <f t="shared" si="26"/>
        <v>0.61194029850746268</v>
      </c>
      <c r="AY112" s="59">
        <f t="shared" si="26"/>
        <v>139.19602941176467</v>
      </c>
      <c r="AZ112" s="59">
        <f t="shared" si="26"/>
        <v>4.7142647058823535</v>
      </c>
      <c r="BA112" s="59">
        <f t="shared" si="26"/>
        <v>56.579411764705881</v>
      </c>
      <c r="BB112" s="59">
        <f t="shared" si="26"/>
        <v>3.6936764705882359</v>
      </c>
      <c r="BC112" s="59">
        <f t="shared" si="26"/>
        <v>78.044117647058812</v>
      </c>
      <c r="BD112" s="59">
        <f t="shared" si="26"/>
        <v>46.697941176470593</v>
      </c>
      <c r="BE112" s="59">
        <f t="shared" si="26"/>
        <v>172.67514705882354</v>
      </c>
      <c r="BF112" s="59">
        <f t="shared" si="26"/>
        <v>23.825882352941175</v>
      </c>
      <c r="BG112" s="59">
        <f t="shared" si="26"/>
        <v>10.79661764705882</v>
      </c>
      <c r="BH112" s="61">
        <f t="shared" si="26"/>
        <v>93.5</v>
      </c>
      <c r="BI112" s="61">
        <f t="shared" si="26"/>
        <v>72.392156862745097</v>
      </c>
      <c r="BJ112" s="61">
        <f t="shared" si="26"/>
        <v>82.872549019607845</v>
      </c>
      <c r="BK112" s="61">
        <f t="shared" si="26"/>
        <v>21.117647058823529</v>
      </c>
      <c r="BL112" s="59">
        <f t="shared" si="26"/>
        <v>-0.46078431372549017</v>
      </c>
      <c r="BM112" s="59">
        <f t="shared" si="26"/>
        <v>4.0196078431372548</v>
      </c>
      <c r="BN112" s="59">
        <f t="shared" si="26"/>
        <v>-8.8235294117647065E-2</v>
      </c>
      <c r="BO112" s="61">
        <f t="shared" si="26"/>
        <v>92.598765432098759</v>
      </c>
      <c r="BP112" s="61">
        <f t="shared" si="26"/>
        <v>68.604938271604937</v>
      </c>
      <c r="BQ112" s="61">
        <f t="shared" ref="BQ112:CO112" si="27">AVERAGE(BQ4:BQ109)</f>
        <v>79.888888888888886</v>
      </c>
      <c r="BR112" s="61">
        <f t="shared" si="27"/>
        <v>23.993827160493826</v>
      </c>
      <c r="BS112" s="59">
        <f t="shared" si="27"/>
        <v>-0.41358024691358025</v>
      </c>
      <c r="BT112" s="59">
        <f t="shared" si="27"/>
        <v>0.19753086419753085</v>
      </c>
      <c r="BU112" s="59">
        <f t="shared" si="27"/>
        <v>-9.8765432098765427E-2</v>
      </c>
      <c r="BV112" s="61">
        <f t="shared" si="27"/>
        <v>97.512345679012341</v>
      </c>
      <c r="BW112" s="61">
        <f t="shared" si="27"/>
        <v>68.5</v>
      </c>
      <c r="BX112" s="61">
        <f t="shared" si="27"/>
        <v>80.432098765432102</v>
      </c>
      <c r="BY112" s="61">
        <f t="shared" si="27"/>
        <v>29.012345679012345</v>
      </c>
      <c r="BZ112" s="59">
        <f t="shared" si="27"/>
        <v>-0.39506172839506171</v>
      </c>
      <c r="CA112" s="59">
        <f t="shared" si="27"/>
        <v>-0.16049382716049382</v>
      </c>
      <c r="CB112" s="59">
        <f t="shared" si="27"/>
        <v>-0.25308641975308643</v>
      </c>
      <c r="CC112" s="59">
        <f t="shared" si="27"/>
        <v>7.1337349397590391</v>
      </c>
      <c r="CD112" s="59">
        <f t="shared" si="27"/>
        <v>4.7303797468354425</v>
      </c>
      <c r="CE112" s="59">
        <f t="shared" si="27"/>
        <v>21.689393939393938</v>
      </c>
      <c r="CF112" s="59">
        <f t="shared" si="27"/>
        <v>23.574074074074073</v>
      </c>
      <c r="CG112" s="59" t="e">
        <f t="shared" si="27"/>
        <v>#DIV/0!</v>
      </c>
      <c r="CH112" s="59" t="e">
        <f t="shared" si="27"/>
        <v>#DIV/0!</v>
      </c>
      <c r="CI112" s="59">
        <f t="shared" si="27"/>
        <v>136.60493827160494</v>
      </c>
      <c r="CJ112" s="59">
        <f t="shared" si="27"/>
        <v>79.943037974683548</v>
      </c>
      <c r="CK112" s="59">
        <f t="shared" si="27"/>
        <v>75.493827160493822</v>
      </c>
      <c r="CL112" s="59">
        <f t="shared" si="27"/>
        <v>140.5679012345679</v>
      </c>
      <c r="CM112" s="59">
        <f t="shared" si="27"/>
        <v>6.5186400000000004</v>
      </c>
      <c r="CN112" s="59">
        <f t="shared" si="27"/>
        <v>4.3572133333333332</v>
      </c>
      <c r="CO112" s="59">
        <f t="shared" si="27"/>
        <v>71.536079999999998</v>
      </c>
    </row>
    <row r="113" spans="1:93" ht="13" x14ac:dyDescent="0.3">
      <c r="A113" s="29" t="s">
        <v>434</v>
      </c>
      <c r="D113" s="31">
        <f>STDEV(D4:D109)</f>
        <v>0.99346758109212696</v>
      </c>
      <c r="E113" s="31">
        <f t="shared" ref="E113:BP113" si="28">STDEV(E4:E109)</f>
        <v>7.8715502938940833</v>
      </c>
      <c r="F113" s="31">
        <f t="shared" si="28"/>
        <v>11.98493146709907</v>
      </c>
      <c r="G113" s="31">
        <f t="shared" si="28"/>
        <v>3.621778401679923</v>
      </c>
      <c r="H113" s="31">
        <f t="shared" si="28"/>
        <v>0.52379287352824333</v>
      </c>
      <c r="I113" s="31">
        <f t="shared" si="28"/>
        <v>8.673169410607299</v>
      </c>
      <c r="J113" s="31">
        <f t="shared" si="28"/>
        <v>0.88889926141155806</v>
      </c>
      <c r="K113" s="31">
        <f t="shared" si="28"/>
        <v>8.8352832344284735</v>
      </c>
      <c r="L113" s="31">
        <f t="shared" si="28"/>
        <v>5.5679023124481516E-2</v>
      </c>
      <c r="M113" s="31">
        <f t="shared" si="28"/>
        <v>5.1068277898622533E-2</v>
      </c>
      <c r="N113" s="31">
        <f t="shared" si="28"/>
        <v>0.38840552247358184</v>
      </c>
      <c r="O113" s="31">
        <f t="shared" si="28"/>
        <v>6.3488033541214559</v>
      </c>
      <c r="P113" s="31">
        <f t="shared" si="28"/>
        <v>1.1086694038504108</v>
      </c>
      <c r="Q113" s="31">
        <f t="shared" si="28"/>
        <v>1.0341394704992379</v>
      </c>
      <c r="R113" s="32">
        <f t="shared" si="28"/>
        <v>7.9886048729820391</v>
      </c>
      <c r="S113" s="32">
        <f t="shared" si="28"/>
        <v>7.3062192983040637</v>
      </c>
      <c r="T113" s="32">
        <f t="shared" si="28"/>
        <v>6.3946357283159481</v>
      </c>
      <c r="U113" s="32">
        <f t="shared" si="28"/>
        <v>8.5987205958783743</v>
      </c>
      <c r="V113" s="32">
        <f t="shared" si="28"/>
        <v>0.15428067663158054</v>
      </c>
      <c r="W113" s="32">
        <f t="shared" si="28"/>
        <v>0.83365161910679275</v>
      </c>
      <c r="X113" s="32">
        <f t="shared" si="28"/>
        <v>9.9028338434541467</v>
      </c>
      <c r="Y113" s="32">
        <f t="shared" si="28"/>
        <v>5.9474879067403572</v>
      </c>
      <c r="Z113" s="32">
        <f t="shared" si="28"/>
        <v>6.1199608192160309</v>
      </c>
      <c r="AA113" s="32">
        <f t="shared" si="28"/>
        <v>9.199058966297196</v>
      </c>
      <c r="AB113" s="32">
        <f t="shared" si="28"/>
        <v>9.3525740506600865</v>
      </c>
      <c r="AC113" s="32">
        <f t="shared" si="28"/>
        <v>6.409821957343425</v>
      </c>
      <c r="AD113" s="32">
        <f t="shared" si="28"/>
        <v>11.362515190149491</v>
      </c>
      <c r="AE113" s="32">
        <f t="shared" si="28"/>
        <v>9.7867956645655401</v>
      </c>
      <c r="AF113" s="31">
        <f t="shared" si="28"/>
        <v>1.7534526165344033</v>
      </c>
      <c r="AG113" s="31">
        <f t="shared" si="28"/>
        <v>16.357764840840428</v>
      </c>
      <c r="AH113" s="31">
        <f t="shared" si="28"/>
        <v>5.550498299481692</v>
      </c>
      <c r="AI113" s="31">
        <f t="shared" si="28"/>
        <v>3.0829144933794796</v>
      </c>
      <c r="AJ113" s="31">
        <f t="shared" si="28"/>
        <v>24.441040424984227</v>
      </c>
      <c r="AK113" s="31">
        <f t="shared" si="28"/>
        <v>4.0735067374973664</v>
      </c>
      <c r="AL113" s="31">
        <f t="shared" si="28"/>
        <v>0.47402225973226791</v>
      </c>
      <c r="AM113" s="31">
        <f t="shared" si="28"/>
        <v>0</v>
      </c>
      <c r="AN113" s="31">
        <f t="shared" si="28"/>
        <v>0.17021393345759914</v>
      </c>
      <c r="AO113" s="31">
        <f t="shared" si="28"/>
        <v>0.89927477667524469</v>
      </c>
      <c r="AP113" s="31">
        <f t="shared" si="28"/>
        <v>0.94989471945627513</v>
      </c>
      <c r="AQ113" s="31">
        <f t="shared" si="28"/>
        <v>0.37137398145564332</v>
      </c>
      <c r="AR113" s="31">
        <f t="shared" si="28"/>
        <v>0.40963078101212147</v>
      </c>
      <c r="AS113" s="31">
        <f t="shared" si="28"/>
        <v>0.26453200087546896</v>
      </c>
      <c r="AT113" s="31">
        <f t="shared" si="28"/>
        <v>0.20989507868443236</v>
      </c>
      <c r="AU113" s="31">
        <f t="shared" si="28"/>
        <v>0.93998964220969949</v>
      </c>
      <c r="AV113" s="31">
        <f t="shared" si="28"/>
        <v>2.0306162362323836</v>
      </c>
      <c r="AW113" s="31">
        <f t="shared" si="28"/>
        <v>20.306162362323843</v>
      </c>
      <c r="AX113" s="31">
        <f t="shared" si="28"/>
        <v>0.77762700181866451</v>
      </c>
      <c r="AY113" s="31">
        <f t="shared" si="28"/>
        <v>7.6745993409361875</v>
      </c>
      <c r="AZ113" s="31">
        <f t="shared" si="28"/>
        <v>0.59690324268157235</v>
      </c>
      <c r="BA113" s="31">
        <f t="shared" si="28"/>
        <v>8.0690830421647615</v>
      </c>
      <c r="BB113" s="31">
        <f t="shared" si="28"/>
        <v>0.78689813183528445</v>
      </c>
      <c r="BC113" s="31">
        <f t="shared" si="28"/>
        <v>7.2792057618442154</v>
      </c>
      <c r="BD113" s="31">
        <f t="shared" si="28"/>
        <v>4.9142314073357589</v>
      </c>
      <c r="BE113" s="31">
        <f t="shared" si="28"/>
        <v>79.143938840582877</v>
      </c>
      <c r="BF113" s="31">
        <f t="shared" si="28"/>
        <v>5.9195515247871038</v>
      </c>
      <c r="BG113" s="31">
        <f t="shared" si="28"/>
        <v>4.517180341726907</v>
      </c>
      <c r="BH113" s="32">
        <f t="shared" si="28"/>
        <v>7.0221079456243052</v>
      </c>
      <c r="BI113" s="32">
        <f t="shared" si="28"/>
        <v>7.3145838743500615</v>
      </c>
      <c r="BJ113" s="32">
        <f t="shared" si="28"/>
        <v>6.7763139960120666</v>
      </c>
      <c r="BK113" s="32">
        <f t="shared" si="28"/>
        <v>5.1976804781499597</v>
      </c>
      <c r="BL113" s="31">
        <f t="shared" si="28"/>
        <v>13.395089823235566</v>
      </c>
      <c r="BM113" s="31">
        <f t="shared" si="28"/>
        <v>12.473155488613829</v>
      </c>
      <c r="BN113" s="31">
        <f t="shared" si="28"/>
        <v>2.9945047709979375</v>
      </c>
      <c r="BO113" s="32">
        <f t="shared" si="28"/>
        <v>7.4218510802083673</v>
      </c>
      <c r="BP113" s="32">
        <f t="shared" si="28"/>
        <v>6.1189848266392994</v>
      </c>
      <c r="BQ113" s="32">
        <f t="shared" ref="BQ113:CO113" si="29">STDEV(BQ4:BQ109)</f>
        <v>6.4473831901012373</v>
      </c>
      <c r="BR113" s="32">
        <f t="shared" si="29"/>
        <v>5.3188895852191811</v>
      </c>
      <c r="BS113" s="31">
        <f t="shared" si="29"/>
        <v>11.489068207283172</v>
      </c>
      <c r="BT113" s="31">
        <f t="shared" si="29"/>
        <v>11.467802484659407</v>
      </c>
      <c r="BU113" s="31">
        <f t="shared" si="29"/>
        <v>2.8089363568422345</v>
      </c>
      <c r="BV113" s="32">
        <f t="shared" si="29"/>
        <v>8.0870171063880107</v>
      </c>
      <c r="BW113" s="32">
        <f t="shared" si="29"/>
        <v>6.0822487617656673</v>
      </c>
      <c r="BX113" s="32">
        <f t="shared" si="29"/>
        <v>6.3145432764471092</v>
      </c>
      <c r="BY113" s="32">
        <f t="shared" si="29"/>
        <v>6.9245827079335465</v>
      </c>
      <c r="BZ113" s="31">
        <f t="shared" si="29"/>
        <v>11.69634452761383</v>
      </c>
      <c r="CA113" s="31">
        <f t="shared" si="29"/>
        <v>11.063686987306104</v>
      </c>
      <c r="CB113" s="31">
        <f t="shared" si="29"/>
        <v>3.1025427644012051</v>
      </c>
      <c r="CC113" s="31">
        <f t="shared" si="29"/>
        <v>1.1474549896516493</v>
      </c>
      <c r="CD113" s="31">
        <f t="shared" si="29"/>
        <v>0.61609906595588637</v>
      </c>
      <c r="CE113" s="31">
        <f t="shared" si="29"/>
        <v>5.9838019503394149</v>
      </c>
      <c r="CF113" s="31">
        <f t="shared" si="29"/>
        <v>5.6822701840412728</v>
      </c>
      <c r="CG113" s="31" t="e">
        <f t="shared" si="29"/>
        <v>#DIV/0!</v>
      </c>
      <c r="CH113" s="31" t="e">
        <f t="shared" si="29"/>
        <v>#DIV/0!</v>
      </c>
      <c r="CI113" s="31">
        <f t="shared" si="29"/>
        <v>13.568510430723114</v>
      </c>
      <c r="CJ113" s="31">
        <f t="shared" si="29"/>
        <v>13.29135716425416</v>
      </c>
      <c r="CK113" s="31">
        <f t="shared" si="29"/>
        <v>11.255968924075475</v>
      </c>
      <c r="CL113" s="31">
        <f t="shared" si="29"/>
        <v>26.098461770574211</v>
      </c>
      <c r="CM113" s="31">
        <f t="shared" si="29"/>
        <v>1.3670823107349166</v>
      </c>
      <c r="CN113" s="31">
        <f t="shared" si="29"/>
        <v>0.71088268871672755</v>
      </c>
      <c r="CO113" s="31">
        <f t="shared" si="29"/>
        <v>15.491639488690918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Data</vt:lpstr>
      <vt:lpstr>Sheet2</vt:lpstr>
      <vt:lpstr>Males</vt:lpstr>
      <vt:lpstr>Females</vt:lpstr>
    </vt:vector>
  </TitlesOfParts>
  <Company>University of Glamorgan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cjretall</dc:creator>
  <cp:lastModifiedBy>Simon Williams</cp:lastModifiedBy>
  <cp:lastPrinted>2009-07-20T12:23:22Z</cp:lastPrinted>
  <dcterms:created xsi:type="dcterms:W3CDTF">2008-08-22T11:32:13Z</dcterms:created>
  <dcterms:modified xsi:type="dcterms:W3CDTF">2020-03-24T22:42:20Z</dcterms:modified>
</cp:coreProperties>
</file>