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aching - UWTSD\Teaching\Management Accounting\Exercises and activities\Activity-based costing\"/>
    </mc:Choice>
  </mc:AlternateContent>
  <xr:revisionPtr revIDLastSave="0" documentId="13_ncr:1_{70B4025C-9D51-46E6-BA24-72307E0521F1}" xr6:coauthVersionLast="47" xr6:coauthVersionMax="47" xr10:uidLastSave="{00000000-0000-0000-0000-000000000000}"/>
  <bookViews>
    <workbookView xWindow="-108" yWindow="-108" windowWidth="23256" windowHeight="11964" xr2:uid="{1F0C1E1B-CF89-4D0A-9E03-145E9944180D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1" i="1" l="1"/>
  <c r="J11" i="1"/>
  <c r="L10" i="1"/>
  <c r="L9" i="1"/>
  <c r="J10" i="1"/>
  <c r="J9" i="1"/>
  <c r="K9" i="1"/>
  <c r="I9" i="1"/>
  <c r="K8" i="1"/>
  <c r="I8" i="1"/>
  <c r="K7" i="1"/>
  <c r="I7" i="1"/>
  <c r="L5" i="1"/>
  <c r="J5" i="1"/>
  <c r="E10" i="1"/>
  <c r="C23" i="1"/>
  <c r="G22" i="1"/>
  <c r="F22" i="1"/>
  <c r="G21" i="1"/>
  <c r="F21" i="1"/>
  <c r="E9" i="1"/>
  <c r="G20" i="1"/>
  <c r="F20" i="1"/>
  <c r="G19" i="1"/>
  <c r="F19" i="1"/>
  <c r="G18" i="1"/>
  <c r="F18" i="1"/>
  <c r="E7" i="1"/>
  <c r="E8" i="1"/>
  <c r="E6" i="1"/>
  <c r="E5" i="1"/>
  <c r="F23" i="1" l="1"/>
  <c r="G23" i="1"/>
</calcChain>
</file>

<file path=xl/sharedStrings.xml><?xml version="1.0" encoding="utf-8"?>
<sst xmlns="http://schemas.openxmlformats.org/spreadsheetml/2006/main" count="44" uniqueCount="38">
  <si>
    <t>Student exercise - 4 solution</t>
  </si>
  <si>
    <t>Workings</t>
  </si>
  <si>
    <t>Number of batches</t>
  </si>
  <si>
    <t>M1</t>
  </si>
  <si>
    <t>M2</t>
  </si>
  <si>
    <t>Total</t>
  </si>
  <si>
    <t>Special parts</t>
  </si>
  <si>
    <t>Direct labour hours</t>
  </si>
  <si>
    <t>Activity</t>
  </si>
  <si>
    <t>Set-ups</t>
  </si>
  <si>
    <t>Materials handling</t>
  </si>
  <si>
    <t>Special parts handling</t>
  </si>
  <si>
    <t>Invoicing</t>
  </si>
  <si>
    <t>Other overheads</t>
  </si>
  <si>
    <t>Cost per set-up</t>
  </si>
  <si>
    <t>Cost ($)</t>
  </si>
  <si>
    <t>$</t>
  </si>
  <si>
    <t>Cost per batch</t>
  </si>
  <si>
    <t>Cost per part</t>
  </si>
  <si>
    <t>Cost per order</t>
  </si>
  <si>
    <t>Cost per hour</t>
  </si>
  <si>
    <t>Number of sales orders</t>
  </si>
  <si>
    <t>Totals</t>
  </si>
  <si>
    <t>Profit and loss statement</t>
  </si>
  <si>
    <t>Sales</t>
  </si>
  <si>
    <t>Sales in units</t>
  </si>
  <si>
    <t xml:space="preserve">Sales price </t>
  </si>
  <si>
    <t>Costs:</t>
  </si>
  <si>
    <t>Direct materials</t>
  </si>
  <si>
    <t>Direct labour</t>
  </si>
  <si>
    <t>Overheads</t>
  </si>
  <si>
    <t>Material cost per unit</t>
  </si>
  <si>
    <t xml:space="preserve"> rate</t>
  </si>
  <si>
    <t>Direct labour per hour</t>
  </si>
  <si>
    <t>Direct labour rate hour</t>
  </si>
  <si>
    <t>Profit/(loss)</t>
  </si>
  <si>
    <t>Profit/(loss) per unit</t>
  </si>
  <si>
    <t>Driver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</si>
</sst>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0.000"/>
  </numFmts>
  <fonts count="2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3" fontId="0" fillId="0" borderId="0" xfId="0" applyNumberFormat="1"/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3" fontId="0" fillId="0" borderId="1" xfId="0" applyNumberFormat="1" applyBorder="1"/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164" fontId="0" fillId="0" borderId="0" xfId="0" applyNumberFormat="1"/>
    <xf numFmtId="3" fontId="0" fillId="0" borderId="2" xfId="0" applyNumberFormat="1" applyBorder="1"/>
    <xf numFmtId="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55D5F-873E-4657-B6CF-03BC375C3BA7}">
  <dimension ref="A1:L23"/>
  <sheetViews>
    <sheetView tabSelected="1" zoomScale="88" zoomScaleNormal="88" zoomScalePageLayoutView="174" workbookViewId="0">
      <selection activeCell="O20" sqref="O20"/>
    </sheetView>
  </sheetViews>
  <sheetFormatPr defaultRowHeight="15.6" x14ac:dyDescent="0.3"/>
  <cols>
    <col min="1" max="1" width="20.296875" bestFit="1" customWidth="1"/>
    <col min="3" max="3" width="7.69921875" bestFit="1" customWidth="1"/>
    <col min="4" max="4" width="14.296875" customWidth="1"/>
    <col min="8" max="8" width="17.69921875" bestFit="1" customWidth="1"/>
  </cols>
  <sheetData>
    <row r="1" spans="1:12" x14ac:dyDescent="0.3">
      <c r="A1" s="7" t="s">
        <v>0</v>
      </c>
      <c r="B1" s="7"/>
      <c r="C1" s="7"/>
    </row>
    <row r="2" spans="1:12" x14ac:dyDescent="0.3">
      <c r="D2" s="2"/>
      <c r="E2" s="2"/>
      <c r="F2" s="2"/>
    </row>
    <row r="3" spans="1:12" x14ac:dyDescent="0.3">
      <c r="A3" t="s">
        <v>1</v>
      </c>
      <c r="H3" s="8" t="s">
        <v>23</v>
      </c>
      <c r="I3" s="8"/>
      <c r="J3" s="8"/>
      <c r="K3" s="8"/>
      <c r="L3" s="8"/>
    </row>
    <row r="4" spans="1:12" x14ac:dyDescent="0.3">
      <c r="C4" s="1" t="s">
        <v>3</v>
      </c>
      <c r="D4" s="1" t="s">
        <v>4</v>
      </c>
      <c r="E4" t="s">
        <v>5</v>
      </c>
      <c r="I4" s="8" t="s">
        <v>3</v>
      </c>
      <c r="J4" s="8"/>
      <c r="K4" s="8" t="s">
        <v>4</v>
      </c>
      <c r="L4" s="8"/>
    </row>
    <row r="5" spans="1:12" x14ac:dyDescent="0.3">
      <c r="A5" t="s">
        <v>2</v>
      </c>
      <c r="C5">
        <v>4</v>
      </c>
      <c r="D5">
        <v>80</v>
      </c>
      <c r="E5">
        <f>C5+D5</f>
        <v>84</v>
      </c>
      <c r="H5" t="s">
        <v>24</v>
      </c>
      <c r="I5" s="3"/>
      <c r="J5" s="3">
        <f>C10*C11</f>
        <v>432000</v>
      </c>
      <c r="K5" s="3"/>
      <c r="L5" s="3">
        <f>D10*D11</f>
        <v>584000</v>
      </c>
    </row>
    <row r="6" spans="1:12" x14ac:dyDescent="0.3">
      <c r="A6" t="s">
        <v>32</v>
      </c>
      <c r="C6">
        <v>4</v>
      </c>
      <c r="D6">
        <v>240</v>
      </c>
      <c r="E6">
        <f>C6+D6</f>
        <v>244</v>
      </c>
      <c r="H6" t="s">
        <v>27</v>
      </c>
      <c r="I6" s="3"/>
      <c r="J6" s="3"/>
      <c r="K6" s="3"/>
      <c r="L6" s="3"/>
    </row>
    <row r="7" spans="1:12" x14ac:dyDescent="0.3">
      <c r="A7" t="s">
        <v>6</v>
      </c>
      <c r="C7" s="3">
        <v>16000</v>
      </c>
      <c r="D7" s="3">
        <v>64000</v>
      </c>
      <c r="E7" s="3">
        <f t="shared" ref="E7:E10" si="0">C7+D7</f>
        <v>80000</v>
      </c>
      <c r="H7" t="s">
        <v>28</v>
      </c>
      <c r="I7" s="3">
        <f>C10*C12</f>
        <v>88000</v>
      </c>
      <c r="J7" s="3"/>
      <c r="K7" s="3">
        <f>D10*D12</f>
        <v>168000</v>
      </c>
      <c r="L7" s="3"/>
    </row>
    <row r="8" spans="1:12" x14ac:dyDescent="0.3">
      <c r="A8" t="s">
        <v>7</v>
      </c>
      <c r="C8" s="3">
        <v>16000</v>
      </c>
      <c r="D8" s="3">
        <v>20000</v>
      </c>
      <c r="E8" s="3">
        <f t="shared" si="0"/>
        <v>36000</v>
      </c>
      <c r="H8" t="s">
        <v>29</v>
      </c>
      <c r="I8" s="3">
        <f>C10*C13*2</f>
        <v>128000</v>
      </c>
      <c r="J8" s="3"/>
      <c r="K8" s="3">
        <f>D10*D13*D14</f>
        <v>160000</v>
      </c>
      <c r="L8" s="3"/>
    </row>
    <row r="9" spans="1:12" x14ac:dyDescent="0.3">
      <c r="A9" t="s">
        <v>21</v>
      </c>
      <c r="C9">
        <v>60</v>
      </c>
      <c r="D9">
        <v>250</v>
      </c>
      <c r="E9" s="3">
        <f t="shared" si="0"/>
        <v>310</v>
      </c>
      <c r="H9" t="s">
        <v>30</v>
      </c>
      <c r="I9" s="10">
        <f>F23</f>
        <v>67600</v>
      </c>
      <c r="J9" s="10">
        <f>SUM(I7:I9)</f>
        <v>283600</v>
      </c>
      <c r="K9" s="10">
        <f>G23</f>
        <v>261000</v>
      </c>
      <c r="L9" s="10">
        <f>SUM(K7:K9)</f>
        <v>589000</v>
      </c>
    </row>
    <row r="10" spans="1:12" x14ac:dyDescent="0.3">
      <c r="A10" t="s">
        <v>25</v>
      </c>
      <c r="C10" s="3">
        <v>8000</v>
      </c>
      <c r="D10" s="3">
        <v>8000</v>
      </c>
      <c r="E10" s="3">
        <f t="shared" si="0"/>
        <v>16000</v>
      </c>
      <c r="H10" t="s">
        <v>35</v>
      </c>
      <c r="I10" s="3"/>
      <c r="J10" s="6">
        <f>J5-J9</f>
        <v>148400</v>
      </c>
      <c r="K10" s="6"/>
      <c r="L10" s="6">
        <f>L5-L9</f>
        <v>-5000</v>
      </c>
    </row>
    <row r="11" spans="1:12" x14ac:dyDescent="0.3">
      <c r="A11" t="s">
        <v>26</v>
      </c>
      <c r="C11" s="3">
        <v>54</v>
      </c>
      <c r="D11" s="3">
        <v>73</v>
      </c>
      <c r="E11" s="3"/>
      <c r="H11" t="s">
        <v>36</v>
      </c>
      <c r="I11" s="3"/>
      <c r="J11" s="11">
        <f>J10/C10</f>
        <v>18.55</v>
      </c>
      <c r="K11" s="3"/>
      <c r="L11" s="12">
        <f>L10/D10</f>
        <v>-0.625</v>
      </c>
    </row>
    <row r="12" spans="1:12" x14ac:dyDescent="0.3">
      <c r="A12" t="s">
        <v>31</v>
      </c>
      <c r="C12" s="3">
        <v>11</v>
      </c>
      <c r="D12" s="3">
        <v>21</v>
      </c>
      <c r="I12" s="3"/>
      <c r="J12" s="3"/>
      <c r="K12" s="3"/>
      <c r="L12" s="3"/>
    </row>
    <row r="13" spans="1:12" x14ac:dyDescent="0.3">
      <c r="A13" t="s">
        <v>34</v>
      </c>
      <c r="C13" s="3">
        <v>8</v>
      </c>
      <c r="D13" s="3">
        <v>8</v>
      </c>
      <c r="I13" s="3"/>
      <c r="J13" s="3"/>
      <c r="K13" s="3"/>
      <c r="L13" s="3"/>
    </row>
    <row r="14" spans="1:12" x14ac:dyDescent="0.3">
      <c r="A14" t="s">
        <v>33</v>
      </c>
      <c r="C14" s="3">
        <v>2</v>
      </c>
      <c r="D14" s="9">
        <v>2.5</v>
      </c>
      <c r="I14" s="3"/>
      <c r="J14" s="3"/>
      <c r="K14" s="3"/>
      <c r="L14" s="3"/>
    </row>
    <row r="15" spans="1:12" x14ac:dyDescent="0.3">
      <c r="A15" t="s">
        <v>8</v>
      </c>
      <c r="I15" s="3"/>
      <c r="J15" s="3"/>
      <c r="K15" s="3"/>
      <c r="L15" s="3"/>
    </row>
    <row r="16" spans="1:12" x14ac:dyDescent="0.3">
      <c r="F16" s="1" t="s">
        <v>3</v>
      </c>
      <c r="G16" s="1" t="s">
        <v>4</v>
      </c>
      <c r="I16" s="3"/>
      <c r="J16" s="3"/>
      <c r="K16" s="3"/>
      <c r="L16" s="3"/>
    </row>
    <row r="17" spans="1:7" x14ac:dyDescent="0.3">
      <c r="C17" s="4" t="s">
        <v>15</v>
      </c>
      <c r="D17" t="s">
        <v>37</v>
      </c>
      <c r="E17" s="4" t="s">
        <v>16</v>
      </c>
      <c r="F17" s="4" t="s">
        <v>16</v>
      </c>
      <c r="G17" s="4" t="s">
        <v>16</v>
      </c>
    </row>
    <row r="18" spans="1:7" x14ac:dyDescent="0.3">
      <c r="A18" t="s">
        <v>9</v>
      </c>
      <c r="C18" s="3">
        <v>97600</v>
      </c>
      <c r="D18" s="5" t="s">
        <v>14</v>
      </c>
      <c r="E18">
        <v>400</v>
      </c>
      <c r="F18" s="3">
        <f>E18*C6</f>
        <v>1600</v>
      </c>
      <c r="G18" s="3">
        <f>E18*D6</f>
        <v>96000</v>
      </c>
    </row>
    <row r="19" spans="1:7" x14ac:dyDescent="0.3">
      <c r="A19" t="s">
        <v>10</v>
      </c>
      <c r="C19" s="3">
        <v>42000</v>
      </c>
      <c r="D19" t="s">
        <v>17</v>
      </c>
      <c r="E19">
        <v>500</v>
      </c>
      <c r="F19" s="3">
        <f>E19*C5</f>
        <v>2000</v>
      </c>
      <c r="G19" s="3">
        <f>E19*D5</f>
        <v>40000</v>
      </c>
    </row>
    <row r="20" spans="1:7" x14ac:dyDescent="0.3">
      <c r="A20" t="s">
        <v>11</v>
      </c>
      <c r="C20" s="3">
        <v>50000</v>
      </c>
      <c r="D20" t="s">
        <v>18</v>
      </c>
      <c r="E20">
        <v>0.625</v>
      </c>
      <c r="F20" s="3">
        <f>E20*C7</f>
        <v>10000</v>
      </c>
      <c r="G20" s="3">
        <f>E20*D7</f>
        <v>40000</v>
      </c>
    </row>
    <row r="21" spans="1:7" x14ac:dyDescent="0.3">
      <c r="A21" t="s">
        <v>12</v>
      </c>
      <c r="C21" s="3">
        <v>31000</v>
      </c>
      <c r="D21" t="s">
        <v>19</v>
      </c>
      <c r="E21">
        <v>100</v>
      </c>
      <c r="F21" s="3">
        <f>E21*C9</f>
        <v>6000</v>
      </c>
      <c r="G21" s="3">
        <f>E21*D9</f>
        <v>25000</v>
      </c>
    </row>
    <row r="22" spans="1:7" x14ac:dyDescent="0.3">
      <c r="A22" t="s">
        <v>13</v>
      </c>
      <c r="C22" s="3">
        <v>108000</v>
      </c>
      <c r="D22" t="s">
        <v>20</v>
      </c>
      <c r="E22">
        <v>3</v>
      </c>
      <c r="F22" s="3">
        <f>E22*C8</f>
        <v>48000</v>
      </c>
      <c r="G22" s="3">
        <f>E22*D8</f>
        <v>60000</v>
      </c>
    </row>
    <row r="23" spans="1:7" x14ac:dyDescent="0.3">
      <c r="A23" t="s">
        <v>22</v>
      </c>
      <c r="C23" s="6">
        <f>SUM(C18:C22)</f>
        <v>328600</v>
      </c>
      <c r="F23" s="6">
        <f>SUM(F18:F22)</f>
        <v>67600</v>
      </c>
      <c r="G23" s="6">
        <f>SUM(G18:G22)</f>
        <v>261000</v>
      </c>
    </row>
  </sheetData>
  <mergeCells count="4">
    <mergeCell ref="H3:L3"/>
    <mergeCell ref="I4:J4"/>
    <mergeCell ref="K4:L4"/>
    <mergeCell ref="A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F8EAE-1838-4C69-A87E-2C750D368E0A}">
  <dimension ref="A1"/>
  <sheetViews>
    <sheetView workbookViewId="0">
      <selection activeCell="L14" sqref="L14"/>
    </sheetView>
  </sheetViews>
  <sheetFormatPr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Jenkins</dc:creator>
  <cp:lastModifiedBy>David Jenkins</cp:lastModifiedBy>
  <dcterms:created xsi:type="dcterms:W3CDTF">2021-07-04T13:18:29Z</dcterms:created>
  <dcterms:modified xsi:type="dcterms:W3CDTF">2021-07-04T15:25:47Z</dcterms:modified>
</cp:coreProperties>
</file>