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ccounting Fundamentals 1\2016-17 Assignments\"/>
    </mc:Choice>
  </mc:AlternateContent>
  <bookViews>
    <workbookView xWindow="120" yWindow="135" windowWidth="9420" windowHeight="4500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52511"/>
</workbook>
</file>

<file path=xl/calcChain.xml><?xml version="1.0" encoding="utf-8"?>
<calcChain xmlns="http://schemas.openxmlformats.org/spreadsheetml/2006/main">
  <c r="G61" i="5" l="1"/>
  <c r="G55" i="5"/>
  <c r="H62" i="5" s="1"/>
  <c r="H46" i="5"/>
  <c r="H45" i="5"/>
  <c r="H12" i="5"/>
  <c r="H14" i="5" s="1"/>
  <c r="H19" i="5" s="1"/>
  <c r="H34" i="5" s="1"/>
  <c r="H74" i="5" s="1"/>
  <c r="H75" i="5" s="1"/>
  <c r="G31" i="5"/>
  <c r="H32" i="5" s="1"/>
  <c r="S25" i="1"/>
  <c r="S18" i="1"/>
  <c r="V10" i="1"/>
  <c r="R36" i="1"/>
  <c r="P21" i="1"/>
  <c r="O18" i="1"/>
  <c r="O17" i="1"/>
  <c r="S17" i="1" s="1"/>
  <c r="P16" i="1"/>
  <c r="P14" i="1"/>
  <c r="O11" i="1"/>
  <c r="O9" i="1"/>
  <c r="O7" i="1"/>
  <c r="K14" i="1"/>
  <c r="J13" i="1"/>
  <c r="O13" i="1" s="1"/>
  <c r="D15" i="6"/>
  <c r="E15" i="6"/>
  <c r="F15" i="6"/>
  <c r="G15" i="6"/>
  <c r="G56" i="1"/>
  <c r="G51" i="1"/>
  <c r="H47" i="5" l="1"/>
  <c r="H64" i="5"/>
  <c r="H69" i="5" s="1"/>
  <c r="M22" i="3"/>
  <c r="K22" i="3"/>
  <c r="J22" i="3"/>
  <c r="I22" i="3"/>
  <c r="H22" i="3"/>
  <c r="G22" i="3"/>
  <c r="F22" i="3"/>
  <c r="E22" i="3"/>
  <c r="D22" i="3"/>
  <c r="K20" i="2"/>
  <c r="I20" i="2"/>
  <c r="H20" i="2"/>
  <c r="G20" i="2"/>
  <c r="F20" i="2"/>
  <c r="E20" i="2"/>
  <c r="J19" i="4"/>
  <c r="I19" i="4"/>
  <c r="H19" i="4"/>
  <c r="G19" i="4"/>
  <c r="F19" i="4"/>
  <c r="E19" i="4"/>
  <c r="D19" i="4"/>
  <c r="G17" i="7"/>
  <c r="F17" i="7"/>
  <c r="E17" i="7"/>
  <c r="Q44" i="1"/>
  <c r="P44" i="1"/>
  <c r="O44" i="1"/>
  <c r="N44" i="1"/>
  <c r="M44" i="1"/>
  <c r="L44" i="1"/>
  <c r="I44" i="1"/>
  <c r="H44" i="1"/>
  <c r="G44" i="1"/>
  <c r="F44" i="1"/>
  <c r="E44" i="1"/>
  <c r="D44" i="1"/>
  <c r="C44" i="1"/>
  <c r="R44" i="1"/>
  <c r="K44" i="1"/>
  <c r="J44" i="1"/>
  <c r="U44" i="1" l="1"/>
  <c r="T39" i="1"/>
  <c r="T44" i="1" s="1"/>
  <c r="S39" i="1"/>
  <c r="S41" i="1" l="1"/>
  <c r="S44" i="1" s="1"/>
  <c r="V41" i="1" l="1"/>
  <c r="V44" i="1" s="1"/>
</calcChain>
</file>

<file path=xl/sharedStrings.xml><?xml version="1.0" encoding="utf-8"?>
<sst xmlns="http://schemas.openxmlformats.org/spreadsheetml/2006/main" count="319" uniqueCount="151">
  <si>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</si>
  <si>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</si>
  <si>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</si>
  <si>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</si>
  <si>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</si>
  <si>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</si>
  <si>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</si>
  <si>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</si>
  <si>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</si>
  <si>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</si>
  <si>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</si>
  <si>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</si>
  <si>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</si>
  <si>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</si>
  <si>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</si>
  <si>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</si>
  <si>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</si>
  <si>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</si>
  <si>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</si>
  <si>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</si>
  <si>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</si>
  <si>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</si>
  <si>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</si>
  <si>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</si>
  <si>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</si>
  <si>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</si>
  <si>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</si>
  <si>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</si>
  <si>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</si>
  <si>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</si>
  <si>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</si>
  <si>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</si>
  <si>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</si>
  <si>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</si>
  <si>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Bank</t>
  </si>
  <si>
    <t>Fixtures and Equipment</t>
  </si>
  <si>
    <t>Provision for Dep'n (F &amp; E)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</si>
  <si>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</si>
  <si>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</si>
  <si>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</si>
  <si>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</si>
  <si>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</si>
  <si>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</si>
  <si>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</si>
  <si>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</si>
  <si>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</si>
  <si>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</si>
  <si>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</si>
  <si>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</si>
  <si>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</si>
  <si>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</si>
  <si>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</si>
  <si>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</si>
  <si>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</si>
  <si>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</si>
  <si>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</si>
  <si>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</si>
  <si>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</si>
  <si>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</si>
  <si>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</si>
  <si>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</si>
  <si>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</si>
  <si>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</si>
  <si>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</si>
  <si>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</si>
  <si>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</si>
  <si>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</si>
  <si>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</si>
  <si>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</si>
  <si>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</si>
  <si>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</si>
  <si>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</si>
  <si>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</si>
  <si>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</si>
  <si>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Bal B/f</t>
  </si>
  <si>
    <t>Bal c/f</t>
  </si>
  <si>
    <t>Bal b/f</t>
  </si>
  <si>
    <t>PETTY CASH BOOK</t>
  </si>
  <si>
    <t xml:space="preserve">From </t>
  </si>
  <si>
    <t>Debtors</t>
  </si>
  <si>
    <t>Petty</t>
  </si>
  <si>
    <t xml:space="preserve">    Closing Stock</t>
  </si>
  <si>
    <t xml:space="preserve">    Depreciation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</si>
  <si>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</si>
  <si>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</si>
  <si>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</si>
  <si>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</si>
  <si>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</si>
  <si>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</si>
  <si>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</si>
  <si>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</si>
  <si>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Gas</t>
  </si>
  <si>
    <t>Stamps</t>
  </si>
  <si>
    <t>Discount</t>
  </si>
  <si>
    <t>Allowed</t>
  </si>
  <si>
    <t>Advertising</t>
  </si>
  <si>
    <t xml:space="preserve">Legal </t>
  </si>
  <si>
    <t>Fees</t>
  </si>
  <si>
    <t>Received</t>
  </si>
  <si>
    <t>Equipment</t>
  </si>
  <si>
    <t>Car</t>
  </si>
  <si>
    <t>Discount Allowed</t>
  </si>
  <si>
    <t>Legal fees</t>
  </si>
  <si>
    <t>Discount Received</t>
  </si>
  <si>
    <t>Dep'n Exp(MV)</t>
  </si>
  <si>
    <t>Rent</t>
  </si>
  <si>
    <t>Accruals</t>
  </si>
  <si>
    <t xml:space="preserve">    Gas</t>
  </si>
  <si>
    <t xml:space="preserve">    Electricity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</si>
  <si>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</si>
  <si>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</si>
  <si>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</si>
  <si>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</si>
  <si>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Advertising</t>
  </si>
  <si>
    <t xml:space="preserve">    Discount Received</t>
  </si>
  <si>
    <t xml:space="preserve">    Rent</t>
  </si>
  <si>
    <t xml:space="preserve">    Motor Vehicles</t>
  </si>
  <si>
    <t xml:space="preserve">    Fixtures and Equipment</t>
  </si>
  <si>
    <t xml:space="preserve">    Accruals</t>
  </si>
  <si>
    <t>Stock at 1-1-14</t>
  </si>
  <si>
    <t>=</t>
  </si>
  <si>
    <t>Depn charge (F &amp; F)</t>
  </si>
  <si>
    <t>Depn charge (MV)</t>
  </si>
  <si>
    <t>Profit for the period</t>
  </si>
  <si>
    <t>Balance Sheet at 31st March 2016</t>
  </si>
  <si>
    <t xml:space="preserve">    3 months ended 31st March 2016</t>
  </si>
  <si>
    <t>Cash Sales</t>
  </si>
  <si>
    <t>Mr Watson</t>
  </si>
  <si>
    <t>Mr Richards</t>
  </si>
  <si>
    <t>Mr Waite</t>
  </si>
  <si>
    <t>Mr Williams</t>
  </si>
  <si>
    <t>Mr Roberts</t>
  </si>
  <si>
    <t>Mr Wheeler</t>
  </si>
  <si>
    <t>HM Customs</t>
  </si>
  <si>
    <t>Mr Robb</t>
  </si>
  <si>
    <t>Mr White</t>
  </si>
  <si>
    <t>Import duty</t>
  </si>
  <si>
    <t>Petty cash</t>
  </si>
  <si>
    <t xml:space="preserve">Dr </t>
  </si>
  <si>
    <t>Cr</t>
  </si>
  <si>
    <t>VAT Control a/c</t>
  </si>
  <si>
    <t>Dr</t>
  </si>
  <si>
    <t>VAT control a/c</t>
  </si>
  <si>
    <t>Motor vehicles</t>
  </si>
  <si>
    <t>Discount allowed</t>
  </si>
  <si>
    <t>Discount received</t>
  </si>
  <si>
    <t>Postage</t>
  </si>
  <si>
    <t>25% x 5500 x 3/12</t>
  </si>
  <si>
    <t>25% x 600 x 1/12</t>
  </si>
  <si>
    <t>20 % x (1400-300) x 3/12</t>
  </si>
  <si>
    <t>20 % x (860 + 88) x 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</si>
</sst>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7" fillId="0" borderId="2" xfId="0" applyFont="1" applyBorder="1"/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69"/>
  <sheetViews>
    <sheetView tabSelected="1" topLeftCell="T1" workbookViewId="0">
      <selection activeCell="A24" sqref="A24:XFD24"/>
    </sheetView>
  </sheetViews>
  <sheetFormatPr defaultRowHeight="12.75" x14ac:dyDescent="0.2"/>
  <cols>
    <col min="1" max="1" width="22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87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1" t="s">
        <v>23</v>
      </c>
      <c r="R2" s="42"/>
      <c r="S2" s="43" t="s">
        <v>27</v>
      </c>
      <c r="T2" s="44"/>
      <c r="U2" s="41" t="s">
        <v>29</v>
      </c>
      <c r="V2" s="44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3" t="s">
        <v>28</v>
      </c>
      <c r="T3" s="44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 t="s">
        <v>30</v>
      </c>
      <c r="D6" s="2">
        <v>12000</v>
      </c>
      <c r="F6" s="2"/>
      <c r="H6" s="2"/>
      <c r="J6" s="2">
        <v>6000</v>
      </c>
      <c r="L6" s="2"/>
      <c r="N6" s="2"/>
      <c r="P6" s="2">
        <v>18000</v>
      </c>
      <c r="Q6" s="14"/>
      <c r="R6" s="8"/>
      <c r="T6" s="2"/>
      <c r="V6" s="2">
        <v>18000</v>
      </c>
    </row>
    <row r="7" spans="1:22" x14ac:dyDescent="0.2">
      <c r="A7" s="4" t="s">
        <v>34</v>
      </c>
      <c r="B7" s="9" t="s">
        <v>30</v>
      </c>
      <c r="C7">
        <v>2600</v>
      </c>
      <c r="D7" s="2"/>
      <c r="F7" s="2"/>
      <c r="H7" s="2"/>
      <c r="I7">
        <v>13393</v>
      </c>
      <c r="J7" s="2"/>
      <c r="L7" s="2">
        <v>3144</v>
      </c>
      <c r="N7" s="2"/>
      <c r="O7">
        <f>C7+I7-L7</f>
        <v>12849</v>
      </c>
      <c r="P7" s="2"/>
      <c r="Q7" s="14"/>
      <c r="R7" s="8"/>
      <c r="T7" s="2"/>
      <c r="U7">
        <v>12849</v>
      </c>
      <c r="V7" s="2"/>
    </row>
    <row r="8" spans="1:22" x14ac:dyDescent="0.2">
      <c r="A8" s="4" t="s">
        <v>2</v>
      </c>
      <c r="B8" s="9" t="s">
        <v>30</v>
      </c>
      <c r="C8">
        <v>200</v>
      </c>
      <c r="D8" s="2"/>
      <c r="F8" s="2"/>
      <c r="H8" s="2"/>
      <c r="J8" s="2"/>
      <c r="K8">
        <v>100</v>
      </c>
      <c r="L8" s="2"/>
      <c r="N8" s="2">
        <v>100</v>
      </c>
      <c r="O8">
        <v>200</v>
      </c>
      <c r="P8" s="2"/>
      <c r="Q8" s="14"/>
      <c r="R8" s="8"/>
      <c r="T8" s="2"/>
      <c r="U8">
        <v>200</v>
      </c>
      <c r="V8" s="2"/>
    </row>
    <row r="9" spans="1:22" x14ac:dyDescent="0.2">
      <c r="A9" s="29" t="s">
        <v>88</v>
      </c>
      <c r="B9" s="9" t="s">
        <v>30</v>
      </c>
      <c r="C9">
        <v>5500</v>
      </c>
      <c r="D9" s="2"/>
      <c r="F9" s="2"/>
      <c r="G9">
        <v>600</v>
      </c>
      <c r="H9" s="2"/>
      <c r="J9" s="2"/>
      <c r="L9" s="2"/>
      <c r="N9" s="2"/>
      <c r="O9">
        <f>C9+G9</f>
        <v>6100</v>
      </c>
      <c r="P9" s="2"/>
      <c r="Q9" s="14"/>
      <c r="R9" s="8"/>
      <c r="T9" s="2"/>
      <c r="U9" s="14">
        <v>6100</v>
      </c>
      <c r="V9" s="2"/>
    </row>
    <row r="10" spans="1:22" x14ac:dyDescent="0.2">
      <c r="A10" s="4" t="s">
        <v>89</v>
      </c>
      <c r="B10" s="9" t="s">
        <v>30</v>
      </c>
      <c r="D10" s="2">
        <v>1600</v>
      </c>
      <c r="F10" s="2"/>
      <c r="H10" s="2"/>
      <c r="J10" s="2"/>
      <c r="L10" s="2"/>
      <c r="N10" s="2"/>
      <c r="P10" s="2">
        <v>1600</v>
      </c>
      <c r="Q10" s="14"/>
      <c r="R10" s="8">
        <v>357</v>
      </c>
      <c r="T10" s="2"/>
      <c r="V10" s="8">
        <f>P10+R10</f>
        <v>1957</v>
      </c>
    </row>
    <row r="11" spans="1:22" x14ac:dyDescent="0.2">
      <c r="A11" s="4" t="s">
        <v>35</v>
      </c>
      <c r="B11" s="9" t="s">
        <v>30</v>
      </c>
      <c r="C11">
        <v>1400</v>
      </c>
      <c r="D11" s="2"/>
      <c r="F11" s="2"/>
      <c r="G11">
        <v>860</v>
      </c>
      <c r="H11" s="2"/>
      <c r="J11" s="2"/>
      <c r="K11">
        <v>88</v>
      </c>
      <c r="L11" s="2"/>
      <c r="N11" s="2"/>
      <c r="O11">
        <f>C11+G11+K11</f>
        <v>2348</v>
      </c>
      <c r="P11" s="2"/>
      <c r="Q11" s="14"/>
      <c r="R11" s="8"/>
      <c r="T11" s="2"/>
      <c r="U11">
        <v>2348</v>
      </c>
      <c r="V11" s="8"/>
    </row>
    <row r="12" spans="1:22" x14ac:dyDescent="0.2">
      <c r="A12" s="4" t="s">
        <v>36</v>
      </c>
      <c r="B12" s="9" t="s">
        <v>30</v>
      </c>
      <c r="D12" s="2">
        <v>300</v>
      </c>
      <c r="F12" s="2"/>
      <c r="H12" s="2"/>
      <c r="J12" s="2"/>
      <c r="L12" s="2"/>
      <c r="N12" s="2"/>
      <c r="P12" s="2">
        <v>300</v>
      </c>
      <c r="Q12" s="14"/>
      <c r="R12" s="8">
        <v>71</v>
      </c>
      <c r="T12" s="2"/>
      <c r="V12" s="8">
        <v>371</v>
      </c>
    </row>
    <row r="13" spans="1:22" x14ac:dyDescent="0.2">
      <c r="A13" s="4" t="s">
        <v>0</v>
      </c>
      <c r="B13" s="9" t="s">
        <v>30</v>
      </c>
      <c r="C13">
        <v>7900</v>
      </c>
      <c r="D13" s="2"/>
      <c r="E13">
        <v>7008</v>
      </c>
      <c r="F13" s="2"/>
      <c r="H13" s="2"/>
      <c r="J13" s="2">
        <f>5310+590</f>
        <v>5900</v>
      </c>
      <c r="L13" s="2"/>
      <c r="N13" s="2"/>
      <c r="O13">
        <f>C13+E13-J13</f>
        <v>9008</v>
      </c>
      <c r="P13" s="2"/>
      <c r="Q13" s="14"/>
      <c r="R13" s="8"/>
      <c r="T13" s="2"/>
      <c r="U13">
        <v>9008</v>
      </c>
      <c r="V13" s="2"/>
    </row>
    <row r="14" spans="1:22" x14ac:dyDescent="0.2">
      <c r="A14" s="4" t="s">
        <v>1</v>
      </c>
      <c r="B14" s="9" t="s">
        <v>30</v>
      </c>
      <c r="D14" s="2">
        <v>900</v>
      </c>
      <c r="F14" s="2"/>
      <c r="H14" s="2">
        <v>4404</v>
      </c>
      <c r="J14" s="2"/>
      <c r="K14">
        <f>1288+80</f>
        <v>1368</v>
      </c>
      <c r="L14" s="2"/>
      <c r="N14" s="2"/>
      <c r="P14" s="2">
        <f>D14+H14-K14</f>
        <v>3936</v>
      </c>
      <c r="Q14" s="14"/>
      <c r="R14" s="8"/>
      <c r="T14" s="2"/>
      <c r="V14" s="2">
        <v>3936</v>
      </c>
    </row>
    <row r="15" spans="1:22" x14ac:dyDescent="0.2">
      <c r="A15" s="4" t="s">
        <v>3</v>
      </c>
      <c r="B15" s="9" t="s">
        <v>30</v>
      </c>
      <c r="D15" s="2">
        <v>3742</v>
      </c>
      <c r="F15" s="2"/>
      <c r="H15" s="2"/>
      <c r="J15" s="2"/>
      <c r="L15" s="2"/>
      <c r="N15" s="2"/>
      <c r="P15" s="2">
        <v>3742</v>
      </c>
      <c r="Q15" s="14"/>
      <c r="R15" s="8"/>
      <c r="T15" s="2"/>
      <c r="V15" s="2">
        <v>3742</v>
      </c>
    </row>
    <row r="16" spans="1:22" x14ac:dyDescent="0.2">
      <c r="A16" s="4" t="s">
        <v>5</v>
      </c>
      <c r="B16" s="9" t="s">
        <v>30</v>
      </c>
      <c r="D16" s="2">
        <v>700</v>
      </c>
      <c r="F16" s="2">
        <v>1168</v>
      </c>
      <c r="G16">
        <v>724</v>
      </c>
      <c r="H16" s="2"/>
      <c r="J16" s="2">
        <v>347</v>
      </c>
      <c r="K16" s="29">
        <v>738</v>
      </c>
      <c r="L16" s="2"/>
      <c r="M16">
        <v>10</v>
      </c>
      <c r="N16" s="2"/>
      <c r="P16" s="2">
        <f>D16+F16-G16+J16-K16-M16</f>
        <v>743</v>
      </c>
      <c r="Q16" s="14"/>
      <c r="R16" s="8"/>
      <c r="T16" s="2"/>
      <c r="V16" s="2">
        <v>743</v>
      </c>
    </row>
    <row r="17" spans="1:22" x14ac:dyDescent="0.2">
      <c r="A17" s="4" t="s">
        <v>26</v>
      </c>
      <c r="B17" s="9" t="s">
        <v>31</v>
      </c>
      <c r="D17" s="2">
        <v>41</v>
      </c>
      <c r="F17" s="2"/>
      <c r="G17">
        <v>320</v>
      </c>
      <c r="H17" s="2"/>
      <c r="J17" s="2"/>
      <c r="L17" s="2"/>
      <c r="N17" s="2"/>
      <c r="O17">
        <f>G17-D17</f>
        <v>279</v>
      </c>
      <c r="P17" s="2"/>
      <c r="Q17" s="14">
        <v>51</v>
      </c>
      <c r="R17" s="8"/>
      <c r="S17" s="14">
        <f>O17+Q17</f>
        <v>330</v>
      </c>
      <c r="T17" s="2"/>
      <c r="V17" s="2"/>
    </row>
    <row r="18" spans="1:22" x14ac:dyDescent="0.2">
      <c r="A18" s="29" t="s">
        <v>90</v>
      </c>
      <c r="B18" s="9" t="s">
        <v>31</v>
      </c>
      <c r="D18" s="2">
        <v>57</v>
      </c>
      <c r="F18" s="2"/>
      <c r="H18" s="2"/>
      <c r="J18" s="2"/>
      <c r="K18">
        <v>120</v>
      </c>
      <c r="L18" s="2"/>
      <c r="N18" s="2"/>
      <c r="O18">
        <f>K18-D18</f>
        <v>63</v>
      </c>
      <c r="P18" s="2"/>
      <c r="Q18" s="14">
        <v>66</v>
      </c>
      <c r="R18" s="8"/>
      <c r="S18" s="14">
        <f>O18+Q18</f>
        <v>129</v>
      </c>
      <c r="T18" s="2"/>
      <c r="V18" s="2"/>
    </row>
    <row r="19" spans="1:22" x14ac:dyDescent="0.2">
      <c r="A19" s="4" t="s">
        <v>119</v>
      </c>
      <c r="B19" s="9" t="s">
        <v>31</v>
      </c>
      <c r="C19">
        <v>1740</v>
      </c>
      <c r="D19" s="2"/>
      <c r="F19" s="2"/>
      <c r="H19" s="2"/>
      <c r="J19" s="2"/>
      <c r="L19" s="2"/>
      <c r="N19" s="2"/>
      <c r="O19">
        <v>1740</v>
      </c>
      <c r="P19" s="2"/>
      <c r="Q19" s="14"/>
      <c r="R19" s="8"/>
      <c r="S19" s="14">
        <v>1740</v>
      </c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 t="s">
        <v>31</v>
      </c>
      <c r="D21" s="2"/>
      <c r="F21" s="2">
        <v>5840</v>
      </c>
      <c r="H21" s="2"/>
      <c r="J21" s="2">
        <v>1736</v>
      </c>
      <c r="L21" s="2"/>
      <c r="N21" s="2"/>
      <c r="P21" s="2">
        <f>F21+J21</f>
        <v>7576</v>
      </c>
      <c r="Q21" s="14"/>
      <c r="R21" s="8"/>
      <c r="T21" s="2">
        <v>7576</v>
      </c>
      <c r="V21" s="2"/>
    </row>
    <row r="22" spans="1:22" x14ac:dyDescent="0.2">
      <c r="A22" s="4" t="s">
        <v>16</v>
      </c>
      <c r="B22" s="9" t="s">
        <v>31</v>
      </c>
      <c r="D22" s="2"/>
      <c r="F22" s="2"/>
      <c r="G22">
        <v>1820</v>
      </c>
      <c r="H22" s="2"/>
      <c r="J22" s="2"/>
      <c r="L22" s="2"/>
      <c r="N22" s="2"/>
      <c r="O22">
        <v>1820</v>
      </c>
      <c r="P22" s="2"/>
      <c r="Q22" s="14"/>
      <c r="R22" s="8"/>
      <c r="S22" s="14">
        <v>1820</v>
      </c>
      <c r="T22" s="2"/>
      <c r="V22" s="2"/>
    </row>
    <row r="23" spans="1:22" x14ac:dyDescent="0.2">
      <c r="A23" s="34" t="s">
        <v>101</v>
      </c>
      <c r="B23" s="35" t="s">
        <v>31</v>
      </c>
      <c r="D23" s="2"/>
      <c r="F23" s="2"/>
      <c r="H23" s="2"/>
      <c r="I23">
        <v>590</v>
      </c>
      <c r="J23" s="2"/>
      <c r="L23" s="2"/>
      <c r="N23" s="2"/>
      <c r="O23">
        <v>590</v>
      </c>
      <c r="P23" s="2"/>
      <c r="Q23" s="14"/>
      <c r="R23" s="8"/>
      <c r="S23">
        <v>590</v>
      </c>
      <c r="T23" s="2"/>
      <c r="V23" s="2"/>
    </row>
    <row r="24" spans="1:22" x14ac:dyDescent="0.2">
      <c r="A24" s="34" t="s">
        <v>91</v>
      </c>
      <c r="B24" s="35" t="s">
        <v>31</v>
      </c>
      <c r="D24" s="2"/>
      <c r="F24" s="2"/>
      <c r="G24">
        <v>80</v>
      </c>
      <c r="H24" s="2"/>
      <c r="J24" s="2"/>
      <c r="L24" s="2"/>
      <c r="N24" s="2"/>
      <c r="O24">
        <v>80</v>
      </c>
      <c r="P24" s="2"/>
      <c r="Q24" s="14"/>
      <c r="R24" s="8"/>
      <c r="S24">
        <v>80</v>
      </c>
      <c r="T24" s="2"/>
      <c r="V24" s="2"/>
    </row>
    <row r="25" spans="1:22" x14ac:dyDescent="0.2">
      <c r="A25" s="34" t="s">
        <v>20</v>
      </c>
      <c r="B25" s="35" t="s">
        <v>31</v>
      </c>
      <c r="D25" s="2"/>
      <c r="F25" s="2"/>
      <c r="H25" s="2"/>
      <c r="J25" s="2"/>
      <c r="K25">
        <v>650</v>
      </c>
      <c r="L25" s="2"/>
      <c r="N25" s="2"/>
      <c r="O25">
        <v>650</v>
      </c>
      <c r="P25" s="2"/>
      <c r="Q25" s="14"/>
      <c r="R25" s="8">
        <v>488</v>
      </c>
      <c r="S25" s="14">
        <f>O25-R25</f>
        <v>162</v>
      </c>
      <c r="T25" s="2"/>
      <c r="V25" s="2"/>
    </row>
    <row r="26" spans="1:22" x14ac:dyDescent="0.2">
      <c r="A26" s="34" t="s">
        <v>102</v>
      </c>
      <c r="B26" s="35" t="s">
        <v>31</v>
      </c>
      <c r="D26" s="2"/>
      <c r="F26" s="2"/>
      <c r="H26" s="2"/>
      <c r="J26" s="2"/>
      <c r="K26">
        <v>160</v>
      </c>
      <c r="L26" s="2"/>
      <c r="N26" s="2"/>
      <c r="O26">
        <v>160</v>
      </c>
      <c r="P26" s="2"/>
      <c r="Q26" s="14"/>
      <c r="R26" s="8"/>
      <c r="S26">
        <v>160</v>
      </c>
      <c r="T26" s="2"/>
      <c r="V26" s="2"/>
    </row>
    <row r="27" spans="1:22" x14ac:dyDescent="0.2">
      <c r="A27" s="34" t="s">
        <v>92</v>
      </c>
      <c r="B27" s="35" t="s">
        <v>31</v>
      </c>
      <c r="D27" s="2"/>
      <c r="F27" s="2"/>
      <c r="H27" s="2"/>
      <c r="J27" s="2"/>
      <c r="L27" s="2"/>
      <c r="M27">
        <v>40</v>
      </c>
      <c r="N27" s="2"/>
      <c r="O27">
        <v>40</v>
      </c>
      <c r="P27" s="2"/>
      <c r="Q27" s="14"/>
      <c r="R27" s="8"/>
      <c r="S27">
        <v>40</v>
      </c>
      <c r="T27" s="2"/>
      <c r="V27" s="2"/>
    </row>
    <row r="28" spans="1:22" x14ac:dyDescent="0.2">
      <c r="A28" s="34" t="s">
        <v>95</v>
      </c>
      <c r="B28" s="35" t="s">
        <v>31</v>
      </c>
      <c r="D28" s="2"/>
      <c r="F28" s="2"/>
      <c r="H28" s="2"/>
      <c r="J28" s="2"/>
      <c r="L28" s="2"/>
      <c r="M28">
        <v>50</v>
      </c>
      <c r="N28" s="2"/>
      <c r="O28">
        <v>50</v>
      </c>
      <c r="P28" s="2"/>
      <c r="Q28" s="14"/>
      <c r="R28" s="8"/>
      <c r="S28">
        <v>50</v>
      </c>
      <c r="T28" s="2"/>
      <c r="V28" s="2"/>
    </row>
    <row r="29" spans="1:22" x14ac:dyDescent="0.2">
      <c r="A29" s="34" t="s">
        <v>103</v>
      </c>
      <c r="B29" s="35" t="s">
        <v>31</v>
      </c>
      <c r="D29" s="2"/>
      <c r="F29" s="2"/>
      <c r="H29" s="2"/>
      <c r="J29" s="2"/>
      <c r="L29" s="2">
        <v>80</v>
      </c>
      <c r="N29" s="2"/>
      <c r="P29" s="2">
        <v>80</v>
      </c>
      <c r="Q29" s="14"/>
      <c r="R29" s="8"/>
      <c r="T29" s="2">
        <v>80</v>
      </c>
      <c r="V29" s="2"/>
    </row>
    <row r="30" spans="1:22" x14ac:dyDescent="0.2">
      <c r="A30" s="4"/>
      <c r="B30" s="9"/>
      <c r="D30" s="2"/>
      <c r="F30" s="2"/>
      <c r="H30" s="2"/>
      <c r="J30" s="2"/>
      <c r="L30" s="2"/>
      <c r="N30" s="2"/>
      <c r="P30" s="2"/>
      <c r="Q30" s="14"/>
      <c r="R30" s="8"/>
      <c r="T30" s="2"/>
      <c r="V30" s="2"/>
    </row>
    <row r="31" spans="1:22" x14ac:dyDescent="0.2">
      <c r="A31" s="4" t="s">
        <v>37</v>
      </c>
      <c r="B31" s="9" t="s">
        <v>31</v>
      </c>
      <c r="D31" s="2"/>
      <c r="F31" s="2"/>
      <c r="H31" s="2"/>
      <c r="J31" s="2"/>
      <c r="L31" s="2"/>
      <c r="N31" s="2"/>
      <c r="P31" s="2"/>
      <c r="Q31" s="14">
        <v>71</v>
      </c>
      <c r="R31" s="8"/>
      <c r="S31" s="14">
        <v>71</v>
      </c>
      <c r="T31" s="2"/>
      <c r="V31" s="2"/>
    </row>
    <row r="32" spans="1:22" x14ac:dyDescent="0.2">
      <c r="A32" s="4" t="s">
        <v>104</v>
      </c>
      <c r="B32" s="35" t="s">
        <v>31</v>
      </c>
      <c r="D32" s="2"/>
      <c r="F32" s="2"/>
      <c r="H32" s="2"/>
      <c r="J32" s="2"/>
      <c r="L32" s="2"/>
      <c r="N32" s="2"/>
      <c r="P32" s="2"/>
      <c r="Q32" s="14">
        <v>357</v>
      </c>
      <c r="R32" s="8"/>
      <c r="S32" s="14">
        <v>357</v>
      </c>
      <c r="T32" s="2"/>
      <c r="V32" s="2"/>
    </row>
    <row r="33" spans="1:22" x14ac:dyDescent="0.2">
      <c r="A33" s="4" t="s">
        <v>24</v>
      </c>
      <c r="B33" s="9" t="s">
        <v>30</v>
      </c>
      <c r="D33" s="2"/>
      <c r="F33" s="2"/>
      <c r="H33" s="2"/>
      <c r="J33" s="2"/>
      <c r="L33" s="2"/>
      <c r="N33" s="2"/>
      <c r="P33" s="2"/>
      <c r="Q33" s="14">
        <v>2400</v>
      </c>
      <c r="R33" s="8"/>
      <c r="T33" s="2"/>
      <c r="U33" s="14">
        <v>2400</v>
      </c>
      <c r="V33" s="2"/>
    </row>
    <row r="34" spans="1:22" x14ac:dyDescent="0.2">
      <c r="A34" s="4" t="s">
        <v>25</v>
      </c>
      <c r="B34" s="9" t="s">
        <v>31</v>
      </c>
      <c r="D34" s="2"/>
      <c r="F34" s="2"/>
      <c r="H34" s="2"/>
      <c r="J34" s="2"/>
      <c r="L34" s="2"/>
      <c r="N34" s="2"/>
      <c r="P34" s="2"/>
      <c r="Q34" s="14"/>
      <c r="R34" s="8">
        <v>2400</v>
      </c>
      <c r="T34" s="8">
        <v>2400</v>
      </c>
      <c r="V34" s="2"/>
    </row>
    <row r="35" spans="1:22" x14ac:dyDescent="0.2">
      <c r="A35" s="29" t="s">
        <v>105</v>
      </c>
      <c r="B35" s="9" t="s">
        <v>31</v>
      </c>
      <c r="D35" s="2"/>
      <c r="F35" s="2"/>
      <c r="H35" s="2"/>
      <c r="J35" s="2"/>
      <c r="L35" s="2"/>
      <c r="N35" s="2"/>
      <c r="P35" s="2"/>
      <c r="Q35" s="14">
        <v>450</v>
      </c>
      <c r="R35" s="8"/>
      <c r="S35">
        <v>450</v>
      </c>
      <c r="T35" s="2"/>
      <c r="U35" s="14"/>
      <c r="V35" s="2"/>
    </row>
    <row r="36" spans="1:22" x14ac:dyDescent="0.2">
      <c r="A36" s="29" t="s">
        <v>106</v>
      </c>
      <c r="B36" s="9" t="s">
        <v>30</v>
      </c>
      <c r="D36" s="2"/>
      <c r="F36" s="2"/>
      <c r="H36" s="2"/>
      <c r="J36" s="2"/>
      <c r="L36" s="2"/>
      <c r="N36" s="2"/>
      <c r="P36" s="2"/>
      <c r="Q36" s="14"/>
      <c r="R36" s="8">
        <f>51+66+450</f>
        <v>567</v>
      </c>
      <c r="T36" s="2"/>
      <c r="V36" s="8">
        <v>567</v>
      </c>
    </row>
    <row r="37" spans="1:22" x14ac:dyDescent="0.2">
      <c r="A37" s="2" t="s">
        <v>32</v>
      </c>
      <c r="B37" s="2" t="s">
        <v>30</v>
      </c>
      <c r="D37" s="2"/>
      <c r="F37" s="2"/>
      <c r="H37" s="2"/>
      <c r="J37" s="2"/>
      <c r="L37" s="2"/>
      <c r="N37" s="2"/>
      <c r="P37" s="2"/>
      <c r="Q37" s="14">
        <v>488</v>
      </c>
      <c r="R37" s="8"/>
      <c r="S37" s="14"/>
      <c r="T37" s="2"/>
      <c r="U37">
        <v>488</v>
      </c>
      <c r="V37" s="2"/>
    </row>
    <row r="38" spans="1:22" ht="13.5" thickBot="1" x14ac:dyDescent="0.25">
      <c r="A38" s="2"/>
      <c r="B38" s="2"/>
      <c r="D38" s="2"/>
      <c r="F38" s="2"/>
      <c r="H38" s="2"/>
      <c r="J38" s="2"/>
      <c r="L38" s="2"/>
      <c r="N38" s="2"/>
      <c r="P38" s="2"/>
      <c r="Q38" s="15"/>
      <c r="R38" s="8"/>
      <c r="S38" s="15"/>
      <c r="T38" s="8"/>
      <c r="V38" s="2"/>
    </row>
    <row r="39" spans="1:22" ht="13.5" thickTop="1" x14ac:dyDescent="0.2">
      <c r="A39" s="2"/>
      <c r="B39" s="2"/>
      <c r="D39" s="2"/>
      <c r="F39" s="2"/>
      <c r="H39" s="2"/>
      <c r="J39" s="2"/>
      <c r="L39" s="2"/>
      <c r="N39" s="2"/>
      <c r="P39" s="2"/>
      <c r="Q39" s="15"/>
      <c r="R39" s="8"/>
      <c r="S39" s="13">
        <f>SUM(S17:S38)</f>
        <v>5979</v>
      </c>
      <c r="T39" s="11">
        <f>SUM(T17:T38)</f>
        <v>10056</v>
      </c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2"/>
      <c r="R40" s="8"/>
      <c r="S40" s="12"/>
      <c r="T40" s="8"/>
      <c r="V40" s="2"/>
    </row>
    <row r="41" spans="1:22" x14ac:dyDescent="0.2">
      <c r="A41" s="2" t="s">
        <v>33</v>
      </c>
      <c r="B41" s="2"/>
      <c r="D41" s="2"/>
      <c r="F41" s="2"/>
      <c r="H41" s="2"/>
      <c r="J41" s="2"/>
      <c r="L41" s="2"/>
      <c r="N41" s="2"/>
      <c r="P41" s="2"/>
      <c r="Q41" s="12"/>
      <c r="R41" s="8"/>
      <c r="S41" s="12">
        <f>T39-S39</f>
        <v>4077</v>
      </c>
      <c r="T41" s="8"/>
      <c r="V41" s="8">
        <f>S41</f>
        <v>4077</v>
      </c>
    </row>
    <row r="42" spans="1:22" x14ac:dyDescent="0.2">
      <c r="A42" s="2"/>
      <c r="B42" s="2"/>
      <c r="D42" s="2"/>
      <c r="F42" s="2"/>
      <c r="H42" s="2"/>
      <c r="J42" s="2"/>
      <c r="L42" s="2"/>
      <c r="N42" s="2"/>
      <c r="P42" s="2"/>
      <c r="Q42" s="14"/>
      <c r="R42" s="8"/>
      <c r="T42" s="2"/>
      <c r="V42" s="2"/>
    </row>
    <row r="43" spans="1:22" x14ac:dyDescent="0.2">
      <c r="A43" s="2"/>
      <c r="B43" s="2"/>
      <c r="D43" s="2"/>
      <c r="F43" s="2"/>
      <c r="H43" s="2"/>
      <c r="J43" s="2"/>
      <c r="L43" s="2"/>
      <c r="N43" s="2"/>
      <c r="P43" s="2"/>
      <c r="Q43" s="14"/>
      <c r="R43" s="16"/>
      <c r="T43" s="2"/>
      <c r="V43" s="2"/>
    </row>
    <row r="44" spans="1:22" ht="13.5" thickBot="1" x14ac:dyDescent="0.25">
      <c r="A44" s="4"/>
      <c r="B44" s="4"/>
      <c r="C44" s="5">
        <f t="shared" ref="C44:R44" si="0">SUM(C6:C43)</f>
        <v>19340</v>
      </c>
      <c r="D44" s="5">
        <f t="shared" si="0"/>
        <v>19340</v>
      </c>
      <c r="E44" s="5">
        <f t="shared" si="0"/>
        <v>7008</v>
      </c>
      <c r="F44" s="5">
        <f t="shared" si="0"/>
        <v>7008</v>
      </c>
      <c r="G44" s="5">
        <f t="shared" si="0"/>
        <v>4404</v>
      </c>
      <c r="H44" s="5">
        <f t="shared" si="0"/>
        <v>4404</v>
      </c>
      <c r="I44" s="5">
        <f t="shared" si="0"/>
        <v>13983</v>
      </c>
      <c r="J44" s="5">
        <f t="shared" si="0"/>
        <v>13983</v>
      </c>
      <c r="K44" s="5">
        <f t="shared" si="0"/>
        <v>3224</v>
      </c>
      <c r="L44" s="5">
        <f t="shared" si="0"/>
        <v>3224</v>
      </c>
      <c r="M44" s="5">
        <f t="shared" si="0"/>
        <v>100</v>
      </c>
      <c r="N44" s="5">
        <f t="shared" si="0"/>
        <v>100</v>
      </c>
      <c r="O44" s="5">
        <f t="shared" si="0"/>
        <v>35977</v>
      </c>
      <c r="P44" s="5">
        <f t="shared" si="0"/>
        <v>35977</v>
      </c>
      <c r="Q44" s="6">
        <f t="shared" si="0"/>
        <v>3883</v>
      </c>
      <c r="R44" s="6">
        <f t="shared" si="0"/>
        <v>3883</v>
      </c>
      <c r="S44" s="6">
        <f>S41+S39</f>
        <v>10056</v>
      </c>
      <c r="T44" s="6">
        <f>T39</f>
        <v>10056</v>
      </c>
      <c r="U44" s="6">
        <f>SUM(U6:U43)</f>
        <v>33393</v>
      </c>
      <c r="V44" s="6">
        <f>SUM(V6:V43)</f>
        <v>33393</v>
      </c>
    </row>
    <row r="45" spans="1:22" ht="13.5" thickTop="1" x14ac:dyDescent="0.2"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t="s">
        <v>121</v>
      </c>
      <c r="B48" t="s">
        <v>120</v>
      </c>
      <c r="C48" s="38" t="s">
        <v>149</v>
      </c>
      <c r="F48" t="s">
        <v>120</v>
      </c>
      <c r="G48">
        <v>55</v>
      </c>
      <c r="Q48" s="14"/>
      <c r="R48" s="14"/>
    </row>
    <row r="49" spans="1:18" x14ac:dyDescent="0.2">
      <c r="C49" s="38" t="s">
        <v>150</v>
      </c>
      <c r="G49">
        <v>16</v>
      </c>
      <c r="Q49" s="14"/>
      <c r="R49" s="14"/>
    </row>
    <row r="50" spans="1:18" x14ac:dyDescent="0.2">
      <c r="Q50" s="14"/>
      <c r="R50" s="14"/>
    </row>
    <row r="51" spans="1:18" ht="13.5" thickBot="1" x14ac:dyDescent="0.25">
      <c r="G51" s="37">
        <f>SUM(G48:G50)</f>
        <v>71</v>
      </c>
      <c r="Q51" s="14"/>
      <c r="R51" s="14"/>
    </row>
    <row r="52" spans="1:18" ht="13.5" thickTop="1" x14ac:dyDescent="0.2">
      <c r="Q52" s="14"/>
      <c r="R52" s="14"/>
    </row>
    <row r="53" spans="1:18" x14ac:dyDescent="0.2">
      <c r="A53" s="38" t="s">
        <v>122</v>
      </c>
      <c r="C53" s="38" t="s">
        <v>147</v>
      </c>
      <c r="F53" s="38" t="s">
        <v>120</v>
      </c>
      <c r="G53">
        <v>344</v>
      </c>
      <c r="Q53" s="14"/>
      <c r="R53" s="14"/>
    </row>
    <row r="54" spans="1:18" x14ac:dyDescent="0.2">
      <c r="C54" s="38" t="s">
        <v>148</v>
      </c>
      <c r="F54" s="38" t="s">
        <v>120</v>
      </c>
      <c r="G54">
        <v>13</v>
      </c>
      <c r="Q54" s="14"/>
      <c r="R54" s="14"/>
    </row>
    <row r="55" spans="1:18" x14ac:dyDescent="0.2">
      <c r="Q55" s="14"/>
      <c r="R55" s="14"/>
    </row>
    <row r="56" spans="1:18" ht="13.5" thickBot="1" x14ac:dyDescent="0.25">
      <c r="G56" s="37">
        <f>SUM(G53:G55)</f>
        <v>357</v>
      </c>
      <c r="Q56" s="14"/>
      <c r="R56" s="14"/>
    </row>
    <row r="57" spans="1:18" ht="13.5" thickTop="1" x14ac:dyDescent="0.2">
      <c r="Q57" s="14"/>
      <c r="R57" s="14"/>
    </row>
    <row r="58" spans="1:18" x14ac:dyDescent="0.2">
      <c r="Q58" s="14"/>
      <c r="R58" s="14"/>
    </row>
    <row r="59" spans="1:18" x14ac:dyDescent="0.2">
      <c r="Q59" s="14"/>
      <c r="R59" s="14"/>
    </row>
    <row r="60" spans="1:18" x14ac:dyDescent="0.2">
      <c r="Q60" s="14"/>
      <c r="R60" s="14"/>
    </row>
    <row r="61" spans="1:18" x14ac:dyDescent="0.2">
      <c r="Q61" s="14"/>
      <c r="R61" s="14"/>
    </row>
    <row r="62" spans="1:18" x14ac:dyDescent="0.2">
      <c r="Q62" s="14"/>
      <c r="R62" s="14"/>
    </row>
    <row r="63" spans="1:18" x14ac:dyDescent="0.2">
      <c r="Q63" s="14"/>
      <c r="R63" s="14"/>
    </row>
    <row r="64" spans="1:18" x14ac:dyDescent="0.2">
      <c r="Q64" s="14"/>
      <c r="R64" s="14"/>
    </row>
    <row r="65" spans="17:18" x14ac:dyDescent="0.2">
      <c r="Q65" s="14"/>
      <c r="R65" s="14"/>
    </row>
    <row r="66" spans="17:18" x14ac:dyDescent="0.2">
      <c r="Q66" s="14"/>
      <c r="R66" s="14"/>
    </row>
    <row r="67" spans="17:18" x14ac:dyDescent="0.2">
      <c r="Q67" s="14"/>
      <c r="R67" s="14"/>
    </row>
    <row r="68" spans="17:18" x14ac:dyDescent="0.2">
      <c r="Q68" s="14"/>
      <c r="R68" s="14"/>
    </row>
    <row r="69" spans="17:18" x14ac:dyDescent="0.2">
      <c r="Q69" s="14"/>
      <c r="R69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2" workbookViewId="0">
      <selection activeCell="J13" sqref="J13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48</v>
      </c>
      <c r="B1" s="17"/>
      <c r="C1" s="17"/>
      <c r="D1" s="17"/>
    </row>
    <row r="6" spans="1:7" ht="18" x14ac:dyDescent="0.25">
      <c r="A6" s="18" t="s">
        <v>39</v>
      </c>
      <c r="B6" s="45" t="s">
        <v>49</v>
      </c>
      <c r="C6" s="45"/>
      <c r="D6" s="45"/>
      <c r="E6" s="18" t="s">
        <v>41</v>
      </c>
      <c r="F6" s="18" t="s">
        <v>42</v>
      </c>
      <c r="G6" s="18" t="s">
        <v>73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>
        <v>42738</v>
      </c>
      <c r="B10" s="27" t="s">
        <v>127</v>
      </c>
      <c r="C10" s="18"/>
      <c r="D10" s="18"/>
      <c r="E10" s="20">
        <v>1872</v>
      </c>
      <c r="F10" s="20">
        <v>312</v>
      </c>
      <c r="G10" s="20">
        <v>1560</v>
      </c>
    </row>
    <row r="11" spans="1:7" ht="18" x14ac:dyDescent="0.25">
      <c r="A11" s="31">
        <v>42746</v>
      </c>
      <c r="B11" s="19" t="s">
        <v>132</v>
      </c>
      <c r="C11" s="19"/>
      <c r="D11" s="19"/>
      <c r="E11" s="20">
        <v>2400</v>
      </c>
      <c r="F11" s="20">
        <v>400</v>
      </c>
      <c r="G11" s="20">
        <v>2000</v>
      </c>
    </row>
    <row r="12" spans="1:7" ht="18" x14ac:dyDescent="0.25">
      <c r="A12" s="31">
        <v>42788</v>
      </c>
      <c r="B12" s="19" t="s">
        <v>135</v>
      </c>
      <c r="C12" s="19"/>
      <c r="D12" s="19"/>
      <c r="E12" s="20">
        <v>480</v>
      </c>
      <c r="F12" s="20">
        <v>80</v>
      </c>
      <c r="G12" s="20">
        <v>400</v>
      </c>
    </row>
    <row r="13" spans="1:7" ht="18" x14ac:dyDescent="0.25">
      <c r="A13" s="31">
        <v>42794</v>
      </c>
      <c r="B13" s="19" t="s">
        <v>127</v>
      </c>
      <c r="C13" s="19"/>
      <c r="D13" s="19"/>
      <c r="E13" s="20">
        <v>816</v>
      </c>
      <c r="F13" s="20">
        <v>136</v>
      </c>
      <c r="G13" s="20">
        <v>680</v>
      </c>
    </row>
    <row r="14" spans="1:7" ht="18" x14ac:dyDescent="0.25">
      <c r="A14" s="26">
        <v>42807</v>
      </c>
      <c r="B14" s="19" t="s">
        <v>132</v>
      </c>
      <c r="E14" s="20">
        <v>1440</v>
      </c>
      <c r="F14" s="20">
        <v>240</v>
      </c>
      <c r="G14" s="20">
        <v>1200</v>
      </c>
    </row>
    <row r="15" spans="1:7" ht="18" x14ac:dyDescent="0.25">
      <c r="E15" s="20"/>
      <c r="F15" s="20"/>
      <c r="G15" s="20"/>
    </row>
    <row r="16" spans="1:7" ht="18" x14ac:dyDescent="0.25">
      <c r="E16" s="20"/>
      <c r="F16" s="20"/>
      <c r="G16" s="20"/>
    </row>
    <row r="17" spans="4:8" ht="18.75" thickBot="1" x14ac:dyDescent="0.3">
      <c r="E17" s="33">
        <f>SUM(E10:E16)</f>
        <v>7008</v>
      </c>
      <c r="F17" s="33">
        <f t="shared" ref="F17:G17" si="0">SUM(F10:F16)</f>
        <v>1168</v>
      </c>
      <c r="G17" s="33">
        <f t="shared" si="0"/>
        <v>5840</v>
      </c>
    </row>
    <row r="18" spans="4:8" ht="13.5" thickTop="1" x14ac:dyDescent="0.2"/>
    <row r="20" spans="4:8" ht="18" x14ac:dyDescent="0.25">
      <c r="D20" s="19" t="s">
        <v>138</v>
      </c>
      <c r="E20" s="19" t="s">
        <v>79</v>
      </c>
      <c r="F20" s="19"/>
      <c r="G20" s="19">
        <v>7008</v>
      </c>
      <c r="H20" s="19"/>
    </row>
    <row r="21" spans="4:8" ht="18" x14ac:dyDescent="0.25">
      <c r="D21" s="19"/>
      <c r="E21" s="19"/>
      <c r="F21" s="19"/>
      <c r="G21" s="19"/>
      <c r="H21" s="19"/>
    </row>
    <row r="22" spans="4:8" ht="18" x14ac:dyDescent="0.25">
      <c r="D22" s="19" t="s">
        <v>139</v>
      </c>
      <c r="E22" s="19" t="s">
        <v>140</v>
      </c>
      <c r="F22" s="19"/>
      <c r="G22" s="19"/>
      <c r="H22" s="19">
        <v>1168</v>
      </c>
    </row>
    <row r="23" spans="4:8" ht="18" x14ac:dyDescent="0.25">
      <c r="D23" s="19"/>
      <c r="E23" s="19" t="s">
        <v>13</v>
      </c>
      <c r="F23" s="19"/>
      <c r="G23" s="19"/>
      <c r="H23" s="19">
        <v>5840</v>
      </c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workbookViewId="0">
      <selection activeCell="K34" sqref="K34"/>
    </sheetView>
  </sheetViews>
  <sheetFormatPr defaultRowHeight="12.75" x14ac:dyDescent="0.2"/>
  <cols>
    <col min="1" max="9" width="12.7109375" customWidth="1"/>
  </cols>
  <sheetData>
    <row r="1" spans="1:10" ht="23.25" x14ac:dyDescent="0.35">
      <c r="A1" s="17" t="s">
        <v>50</v>
      </c>
      <c r="B1" s="17"/>
      <c r="C1" s="17"/>
    </row>
    <row r="6" spans="1:10" ht="18" x14ac:dyDescent="0.25">
      <c r="A6" s="18" t="s">
        <v>39</v>
      </c>
      <c r="B6" s="45" t="s">
        <v>40</v>
      </c>
      <c r="C6" s="45"/>
      <c r="D6" s="18" t="s">
        <v>41</v>
      </c>
      <c r="E6" s="18" t="s">
        <v>42</v>
      </c>
      <c r="F6" s="18" t="s">
        <v>16</v>
      </c>
      <c r="G6" s="18" t="s">
        <v>26</v>
      </c>
      <c r="H6" s="30" t="s">
        <v>91</v>
      </c>
      <c r="I6" s="30" t="s">
        <v>99</v>
      </c>
      <c r="J6" s="30" t="s">
        <v>100</v>
      </c>
    </row>
    <row r="7" spans="1:10" ht="18" x14ac:dyDescent="0.25">
      <c r="A7" s="1"/>
      <c r="B7" s="1"/>
      <c r="C7" s="1"/>
      <c r="D7" s="1"/>
      <c r="E7" s="1"/>
      <c r="F7" s="1"/>
      <c r="G7" s="18"/>
      <c r="H7" s="18"/>
    </row>
    <row r="8" spans="1:10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</row>
    <row r="9" spans="1:10" ht="18" x14ac:dyDescent="0.25">
      <c r="A9" s="19"/>
      <c r="B9" s="19"/>
      <c r="C9" s="19"/>
      <c r="D9" s="19"/>
      <c r="E9" s="19"/>
      <c r="F9" s="19"/>
      <c r="G9" s="19"/>
      <c r="H9" s="19"/>
    </row>
    <row r="10" spans="1:10" ht="18" x14ac:dyDescent="0.25">
      <c r="A10" s="26">
        <v>42738</v>
      </c>
      <c r="B10" s="19" t="s">
        <v>128</v>
      </c>
      <c r="C10" s="19"/>
      <c r="D10" s="19">
        <v>1560</v>
      </c>
      <c r="E10" s="19">
        <v>260</v>
      </c>
      <c r="F10" s="19">
        <v>1300</v>
      </c>
      <c r="G10" s="19"/>
      <c r="H10" s="19"/>
    </row>
    <row r="11" spans="1:10" ht="18" x14ac:dyDescent="0.25">
      <c r="A11" s="26">
        <v>42754</v>
      </c>
      <c r="B11" s="19" t="s">
        <v>26</v>
      </c>
      <c r="C11" s="19"/>
      <c r="D11" s="19">
        <v>384</v>
      </c>
      <c r="E11" s="19">
        <v>64</v>
      </c>
      <c r="F11" s="19"/>
      <c r="G11" s="19">
        <v>320</v>
      </c>
      <c r="H11" s="19"/>
    </row>
    <row r="12" spans="1:10" ht="18" x14ac:dyDescent="0.25">
      <c r="A12" s="26">
        <v>42760</v>
      </c>
      <c r="B12" s="19" t="s">
        <v>91</v>
      </c>
      <c r="C12" s="19"/>
      <c r="D12" s="19">
        <v>84</v>
      </c>
      <c r="E12" s="19">
        <v>4</v>
      </c>
      <c r="F12" s="19"/>
      <c r="G12" s="19"/>
      <c r="H12" s="19">
        <v>80</v>
      </c>
    </row>
    <row r="13" spans="1:10" ht="18" x14ac:dyDescent="0.25">
      <c r="A13" s="26">
        <v>42798</v>
      </c>
      <c r="B13" s="19" t="s">
        <v>99</v>
      </c>
      <c r="C13" s="19"/>
      <c r="D13" s="19">
        <v>1032</v>
      </c>
      <c r="E13" s="19">
        <v>172</v>
      </c>
      <c r="F13" s="19"/>
      <c r="G13" s="19"/>
      <c r="H13" s="19"/>
      <c r="I13" s="19">
        <v>860</v>
      </c>
    </row>
    <row r="14" spans="1:10" ht="18" x14ac:dyDescent="0.25">
      <c r="A14" s="26">
        <v>42805</v>
      </c>
      <c r="B14" s="19" t="s">
        <v>128</v>
      </c>
      <c r="C14" s="19"/>
      <c r="D14" s="19">
        <v>240</v>
      </c>
      <c r="E14" s="19">
        <v>40</v>
      </c>
      <c r="F14" s="19">
        <v>200</v>
      </c>
      <c r="G14" s="19"/>
      <c r="H14" s="19"/>
      <c r="I14" s="19"/>
    </row>
    <row r="15" spans="1:10" ht="18" x14ac:dyDescent="0.25">
      <c r="A15" s="26">
        <v>42806</v>
      </c>
      <c r="B15" s="19" t="s">
        <v>134</v>
      </c>
      <c r="C15" s="19"/>
      <c r="D15" s="19">
        <v>384</v>
      </c>
      <c r="E15" s="19">
        <v>64</v>
      </c>
      <c r="F15" s="19">
        <v>320</v>
      </c>
      <c r="G15" s="19"/>
      <c r="H15" s="19"/>
      <c r="I15" s="19"/>
    </row>
    <row r="16" spans="1:10" ht="18" x14ac:dyDescent="0.25">
      <c r="A16" s="26">
        <v>42809</v>
      </c>
      <c r="B16" s="19" t="s">
        <v>100</v>
      </c>
      <c r="D16" s="19">
        <v>720</v>
      </c>
      <c r="E16" s="19">
        <v>120</v>
      </c>
      <c r="J16" s="19">
        <v>600</v>
      </c>
    </row>
    <row r="17" spans="1:10" ht="18" x14ac:dyDescent="0.25">
      <c r="A17" s="26"/>
      <c r="B17" s="19"/>
      <c r="D17" s="19"/>
      <c r="E17" s="19"/>
      <c r="J17" s="19"/>
    </row>
    <row r="18" spans="1:10" ht="18" x14ac:dyDescent="0.25">
      <c r="A18" s="26"/>
      <c r="B18" s="19"/>
      <c r="D18" s="19"/>
      <c r="E18" s="19"/>
      <c r="J18" s="19"/>
    </row>
    <row r="19" spans="1:10" ht="18.75" thickBot="1" x14ac:dyDescent="0.3">
      <c r="D19" s="24">
        <f>SUM(D10:D16)</f>
        <v>4404</v>
      </c>
      <c r="E19" s="24">
        <f t="shared" ref="E19:J19" si="0">SUM(E10:E16)</f>
        <v>724</v>
      </c>
      <c r="F19" s="24">
        <f t="shared" si="0"/>
        <v>1820</v>
      </c>
      <c r="G19" s="24">
        <f t="shared" si="0"/>
        <v>320</v>
      </c>
      <c r="H19" s="24">
        <f t="shared" si="0"/>
        <v>80</v>
      </c>
      <c r="I19" s="24">
        <f t="shared" si="0"/>
        <v>860</v>
      </c>
      <c r="J19" s="24">
        <f t="shared" si="0"/>
        <v>600</v>
      </c>
    </row>
    <row r="20" spans="1:10" ht="13.5" thickTop="1" x14ac:dyDescent="0.2"/>
    <row r="23" spans="1:10" ht="18" x14ac:dyDescent="0.25">
      <c r="D23" s="19" t="s">
        <v>141</v>
      </c>
      <c r="E23" s="19" t="s">
        <v>142</v>
      </c>
      <c r="F23" s="19"/>
      <c r="G23" s="19">
        <v>724</v>
      </c>
      <c r="H23" s="19"/>
    </row>
    <row r="24" spans="1:10" ht="18" x14ac:dyDescent="0.25">
      <c r="D24" s="19"/>
      <c r="E24" s="19" t="s">
        <v>16</v>
      </c>
      <c r="F24" s="19"/>
      <c r="G24" s="19">
        <v>1820</v>
      </c>
      <c r="H24" s="19"/>
    </row>
    <row r="25" spans="1:10" ht="18" x14ac:dyDescent="0.25">
      <c r="D25" s="19"/>
      <c r="E25" s="19" t="s">
        <v>26</v>
      </c>
      <c r="F25" s="19"/>
      <c r="G25" s="19">
        <v>320</v>
      </c>
      <c r="H25" s="19"/>
    </row>
    <row r="26" spans="1:10" ht="18" x14ac:dyDescent="0.25">
      <c r="D26" s="19"/>
      <c r="E26" s="19" t="s">
        <v>91</v>
      </c>
      <c r="F26" s="19"/>
      <c r="G26" s="19">
        <v>80</v>
      </c>
      <c r="H26" s="19"/>
    </row>
    <row r="27" spans="1:10" ht="18" x14ac:dyDescent="0.25">
      <c r="D27" s="19"/>
      <c r="E27" s="19" t="s">
        <v>99</v>
      </c>
      <c r="F27" s="19"/>
      <c r="G27" s="19">
        <v>860</v>
      </c>
      <c r="H27" s="19"/>
    </row>
    <row r="28" spans="1:10" ht="18" x14ac:dyDescent="0.25">
      <c r="D28" s="19"/>
      <c r="E28" s="19" t="s">
        <v>143</v>
      </c>
      <c r="F28" s="19"/>
      <c r="G28" s="19">
        <v>600</v>
      </c>
      <c r="H28" s="19"/>
    </row>
    <row r="29" spans="1:10" ht="18" x14ac:dyDescent="0.25">
      <c r="D29" s="19"/>
      <c r="E29" s="19"/>
      <c r="F29" s="19"/>
      <c r="G29" s="19"/>
      <c r="H29" s="19"/>
    </row>
    <row r="30" spans="1:10" ht="18" x14ac:dyDescent="0.25">
      <c r="D30" s="19" t="s">
        <v>139</v>
      </c>
      <c r="E30" s="19" t="s">
        <v>47</v>
      </c>
      <c r="F30" s="19"/>
      <c r="G30" s="19"/>
      <c r="H30" s="19">
        <v>4404</v>
      </c>
    </row>
  </sheetData>
  <mergeCells count="1">
    <mergeCell ref="B6:C6"/>
  </mergeCells>
  <phoneticPr fontId="0" type="noConversion"/>
  <pageMargins left="0.75" right="0.75" top="1" bottom="1" header="0.5" footer="0.5"/>
  <pageSetup paperSize="9" scale="9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opLeftCell="A11" workbookViewId="0">
      <selection activeCell="L24" sqref="L24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  <col min="13" max="13" width="11.5703125" customWidth="1"/>
  </cols>
  <sheetData>
    <row r="1" spans="1:11" ht="23.25" x14ac:dyDescent="0.35">
      <c r="A1" s="17" t="s">
        <v>38</v>
      </c>
    </row>
    <row r="6" spans="1:11" ht="18" x14ac:dyDescent="0.25">
      <c r="A6" s="18" t="s">
        <v>39</v>
      </c>
      <c r="B6" s="45" t="s">
        <v>40</v>
      </c>
      <c r="C6" s="45"/>
      <c r="D6" s="45"/>
      <c r="E6" s="18" t="s">
        <v>41</v>
      </c>
      <c r="F6" s="18" t="s">
        <v>42</v>
      </c>
      <c r="G6" s="18" t="s">
        <v>78</v>
      </c>
      <c r="H6" s="18" t="s">
        <v>13</v>
      </c>
      <c r="I6" s="18" t="s">
        <v>4</v>
      </c>
      <c r="K6" s="30" t="s">
        <v>93</v>
      </c>
    </row>
    <row r="7" spans="1:11" ht="18" x14ac:dyDescent="0.25">
      <c r="A7" s="1"/>
      <c r="B7" s="1"/>
      <c r="C7" s="1"/>
      <c r="D7" s="1"/>
      <c r="E7" s="1"/>
      <c r="F7" s="1"/>
      <c r="G7" s="18" t="s">
        <v>79</v>
      </c>
      <c r="H7" s="1"/>
      <c r="K7" s="19" t="s">
        <v>94</v>
      </c>
    </row>
    <row r="8" spans="1:11" ht="18" x14ac:dyDescent="0.25">
      <c r="A8" s="1"/>
      <c r="B8" s="1"/>
      <c r="C8" s="1"/>
      <c r="D8" s="1"/>
      <c r="E8" s="18" t="s">
        <v>43</v>
      </c>
      <c r="F8" s="18" t="s">
        <v>43</v>
      </c>
      <c r="G8" s="18" t="s">
        <v>43</v>
      </c>
      <c r="H8" s="18" t="s">
        <v>43</v>
      </c>
      <c r="I8" s="18" t="s">
        <v>43</v>
      </c>
      <c r="J8" s="30"/>
      <c r="K8" s="30" t="s">
        <v>43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>
        <v>42737</v>
      </c>
      <c r="B10" s="19" t="s">
        <v>126</v>
      </c>
      <c r="C10" s="19"/>
      <c r="D10" s="19"/>
      <c r="E10" s="19">
        <v>1080</v>
      </c>
      <c r="F10" s="19">
        <v>180</v>
      </c>
      <c r="G10" s="19"/>
      <c r="H10" s="19">
        <v>900</v>
      </c>
      <c r="K10" s="19"/>
    </row>
    <row r="11" spans="1:11" ht="18" x14ac:dyDescent="0.25">
      <c r="A11" s="26">
        <v>42743</v>
      </c>
      <c r="B11" s="19" t="s">
        <v>129</v>
      </c>
      <c r="C11" s="19"/>
      <c r="D11" s="19"/>
      <c r="E11" s="19">
        <v>2160</v>
      </c>
      <c r="F11" s="19"/>
      <c r="G11" s="19">
        <v>2160</v>
      </c>
      <c r="H11" s="19"/>
      <c r="K11" s="19">
        <v>240</v>
      </c>
    </row>
    <row r="12" spans="1:11" ht="18" x14ac:dyDescent="0.25">
      <c r="A12" s="26">
        <v>42745</v>
      </c>
      <c r="B12" s="19" t="s">
        <v>130</v>
      </c>
      <c r="C12" s="19"/>
      <c r="D12" s="19"/>
      <c r="E12" s="19">
        <v>1890</v>
      </c>
      <c r="F12" s="19"/>
      <c r="G12" s="19">
        <v>1890</v>
      </c>
      <c r="H12" s="19"/>
      <c r="I12" s="19"/>
      <c r="K12" s="19">
        <v>210</v>
      </c>
    </row>
    <row r="13" spans="1:11" ht="18" x14ac:dyDescent="0.25">
      <c r="A13" s="26">
        <v>42791</v>
      </c>
      <c r="B13" s="19" t="s">
        <v>4</v>
      </c>
      <c r="C13" s="19"/>
      <c r="D13" s="19"/>
      <c r="E13" s="19">
        <v>6000</v>
      </c>
      <c r="F13" s="19"/>
      <c r="G13" s="19"/>
      <c r="H13" s="19"/>
      <c r="I13" s="19">
        <v>6000</v>
      </c>
      <c r="K13" s="19"/>
    </row>
    <row r="14" spans="1:11" ht="18" x14ac:dyDescent="0.25">
      <c r="A14" s="26">
        <v>42795</v>
      </c>
      <c r="B14" s="19" t="s">
        <v>127</v>
      </c>
      <c r="C14" s="19"/>
      <c r="D14" s="19"/>
      <c r="E14" s="19">
        <v>1260</v>
      </c>
      <c r="F14" s="19"/>
      <c r="G14" s="19">
        <v>1260</v>
      </c>
      <c r="H14" s="19"/>
      <c r="I14" s="19"/>
      <c r="K14" s="19">
        <v>140</v>
      </c>
    </row>
    <row r="15" spans="1:11" ht="18" x14ac:dyDescent="0.25">
      <c r="A15" s="26">
        <v>42796</v>
      </c>
      <c r="B15" s="19" t="s">
        <v>126</v>
      </c>
      <c r="C15" s="19"/>
      <c r="D15" s="19"/>
      <c r="E15" s="19">
        <v>768</v>
      </c>
      <c r="F15" s="19">
        <v>128</v>
      </c>
      <c r="G15" s="19"/>
      <c r="H15" s="19">
        <v>640</v>
      </c>
      <c r="I15" s="19"/>
      <c r="K15" s="19"/>
    </row>
    <row r="16" spans="1:11" ht="18" x14ac:dyDescent="0.25">
      <c r="A16" s="26">
        <v>42802</v>
      </c>
      <c r="B16" s="19" t="s">
        <v>126</v>
      </c>
      <c r="C16" s="19"/>
      <c r="D16" s="19"/>
      <c r="E16" s="19">
        <v>235</v>
      </c>
      <c r="F16" s="19">
        <v>39</v>
      </c>
      <c r="G16" s="19"/>
      <c r="H16" s="19">
        <v>196</v>
      </c>
      <c r="I16" s="19"/>
      <c r="K16" s="19"/>
    </row>
    <row r="17" spans="1:15" ht="18" x14ac:dyDescent="0.25">
      <c r="A17" s="26"/>
      <c r="B17" s="19"/>
      <c r="C17" s="19"/>
      <c r="D17" s="19"/>
      <c r="E17" s="19"/>
      <c r="F17" s="19"/>
      <c r="G17" s="19"/>
      <c r="H17" s="19"/>
      <c r="I17" s="19"/>
      <c r="K17" s="19"/>
    </row>
    <row r="18" spans="1:15" ht="18" x14ac:dyDescent="0.25">
      <c r="A18" s="26"/>
      <c r="B18" s="19"/>
      <c r="C18" s="19"/>
      <c r="D18" s="19"/>
      <c r="E18" s="19"/>
      <c r="F18" s="19"/>
      <c r="G18" s="19"/>
      <c r="H18" s="19"/>
      <c r="I18" s="19"/>
      <c r="K18" s="19"/>
    </row>
    <row r="19" spans="1:15" ht="18" x14ac:dyDescent="0.25">
      <c r="A19" s="19"/>
      <c r="B19" s="19"/>
      <c r="C19" s="19"/>
      <c r="D19" s="19"/>
      <c r="E19" s="19"/>
      <c r="F19" s="19"/>
      <c r="G19" s="19"/>
      <c r="H19" s="19"/>
      <c r="K19" s="19"/>
    </row>
    <row r="20" spans="1:15" ht="18.75" thickBot="1" x14ac:dyDescent="0.3">
      <c r="A20" s="19"/>
      <c r="B20" s="19"/>
      <c r="C20" s="19"/>
      <c r="D20" s="19"/>
      <c r="E20" s="24">
        <f>SUM(E10:E19)</f>
        <v>13393</v>
      </c>
      <c r="F20" s="24">
        <f t="shared" ref="F20:K20" si="0">SUM(F10:F19)</f>
        <v>347</v>
      </c>
      <c r="G20" s="24">
        <f t="shared" si="0"/>
        <v>5310</v>
      </c>
      <c r="H20" s="24">
        <f t="shared" si="0"/>
        <v>1736</v>
      </c>
      <c r="I20" s="24">
        <f t="shared" si="0"/>
        <v>6000</v>
      </c>
      <c r="J20" s="25"/>
      <c r="K20" s="24">
        <f t="shared" si="0"/>
        <v>590</v>
      </c>
    </row>
    <row r="21" spans="1:15" ht="13.5" thickTop="1" x14ac:dyDescent="0.2"/>
    <row r="23" spans="1:15" ht="18" x14ac:dyDescent="0.25">
      <c r="C23" s="19" t="s">
        <v>141</v>
      </c>
      <c r="D23" s="19" t="s">
        <v>34</v>
      </c>
      <c r="E23" s="19"/>
      <c r="F23" s="19"/>
      <c r="G23" s="19">
        <v>13393</v>
      </c>
      <c r="H23" s="19"/>
      <c r="I23" s="19"/>
      <c r="J23" s="19"/>
      <c r="K23" s="19" t="s">
        <v>141</v>
      </c>
      <c r="L23" s="19" t="s">
        <v>144</v>
      </c>
      <c r="M23" s="19"/>
      <c r="N23" s="19">
        <v>590</v>
      </c>
      <c r="O23" s="19"/>
    </row>
    <row r="24" spans="1:15" ht="18" x14ac:dyDescent="0.25"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</row>
    <row r="25" spans="1:15" ht="18" x14ac:dyDescent="0.25">
      <c r="C25" s="19" t="s">
        <v>139</v>
      </c>
      <c r="D25" s="19"/>
      <c r="E25" s="19" t="s">
        <v>142</v>
      </c>
      <c r="F25" s="19"/>
      <c r="G25" s="19"/>
      <c r="H25" s="19">
        <v>347</v>
      </c>
      <c r="I25" s="19"/>
      <c r="J25" s="19"/>
      <c r="K25" s="19" t="s">
        <v>139</v>
      </c>
      <c r="L25" s="19" t="s">
        <v>79</v>
      </c>
      <c r="M25" s="19"/>
      <c r="N25" s="19"/>
      <c r="O25" s="19">
        <v>590</v>
      </c>
    </row>
    <row r="26" spans="1:15" ht="18" x14ac:dyDescent="0.25">
      <c r="C26" s="19"/>
      <c r="D26" s="19"/>
      <c r="E26" s="19" t="s">
        <v>79</v>
      </c>
      <c r="F26" s="19"/>
      <c r="G26" s="19"/>
      <c r="H26" s="19">
        <v>5310</v>
      </c>
      <c r="I26" s="19"/>
      <c r="J26" s="19"/>
      <c r="K26" s="19"/>
      <c r="L26" s="19"/>
      <c r="M26" s="19"/>
      <c r="N26" s="19"/>
      <c r="O26" s="19"/>
    </row>
    <row r="27" spans="1:15" ht="18" x14ac:dyDescent="0.25">
      <c r="C27" s="19"/>
      <c r="D27" s="19"/>
      <c r="E27" s="19" t="s">
        <v>13</v>
      </c>
      <c r="F27" s="19"/>
      <c r="G27" s="19"/>
      <c r="H27" s="19">
        <v>1736</v>
      </c>
      <c r="I27" s="19"/>
      <c r="J27" s="19"/>
      <c r="K27" s="19"/>
      <c r="L27" s="19"/>
      <c r="M27" s="19"/>
      <c r="N27" s="19"/>
      <c r="O27" s="19"/>
    </row>
    <row r="28" spans="1:15" ht="18" x14ac:dyDescent="0.25">
      <c r="C28" s="19"/>
      <c r="D28" s="19"/>
      <c r="E28" s="19" t="s">
        <v>4</v>
      </c>
      <c r="F28" s="19"/>
      <c r="G28" s="19"/>
      <c r="H28" s="19">
        <v>6000</v>
      </c>
      <c r="I28" s="19"/>
      <c r="J28" s="19"/>
      <c r="K28" s="19"/>
      <c r="L28" s="19"/>
      <c r="M28" s="19"/>
      <c r="N28" s="19"/>
      <c r="O28" s="19"/>
    </row>
    <row r="29" spans="1:15" ht="18" x14ac:dyDescent="0.25"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</row>
  </sheetData>
  <mergeCells count="1">
    <mergeCell ref="B6:D6"/>
  </mergeCells>
  <phoneticPr fontId="0" type="noConversion"/>
  <pageMargins left="0.75" right="0.75" top="1" bottom="1" header="0.5" footer="0.5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opLeftCell="A22" workbookViewId="0">
      <selection activeCell="I30" sqref="I30"/>
    </sheetView>
  </sheetViews>
  <sheetFormatPr defaultRowHeight="12.75" x14ac:dyDescent="0.2"/>
  <cols>
    <col min="1" max="1" width="10.5703125" customWidth="1"/>
    <col min="2" max="2" width="16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2.7109375" customWidth="1"/>
    <col min="11" max="11" width="15.42578125" customWidth="1"/>
    <col min="12" max="12" width="2.7109375" customWidth="1"/>
    <col min="13" max="13" width="12.28515625" customWidth="1"/>
  </cols>
  <sheetData>
    <row r="1" spans="1:13" ht="23.25" x14ac:dyDescent="0.35">
      <c r="A1" s="17" t="s">
        <v>44</v>
      </c>
      <c r="B1" s="17"/>
      <c r="C1" s="17"/>
    </row>
    <row r="6" spans="1:13" ht="18" x14ac:dyDescent="0.25">
      <c r="A6" s="18" t="s">
        <v>39</v>
      </c>
      <c r="B6" s="20" t="s">
        <v>45</v>
      </c>
      <c r="C6" s="20"/>
      <c r="D6" s="18" t="s">
        <v>41</v>
      </c>
      <c r="E6" s="18" t="s">
        <v>42</v>
      </c>
      <c r="F6" s="18" t="s">
        <v>46</v>
      </c>
      <c r="G6" s="18" t="s">
        <v>20</v>
      </c>
      <c r="H6" s="18" t="s">
        <v>80</v>
      </c>
      <c r="I6" s="30" t="s">
        <v>90</v>
      </c>
      <c r="J6" s="30" t="s">
        <v>96</v>
      </c>
      <c r="K6" s="39" t="s">
        <v>99</v>
      </c>
      <c r="M6" s="20" t="s">
        <v>93</v>
      </c>
    </row>
    <row r="7" spans="1:13" ht="18" x14ac:dyDescent="0.25">
      <c r="A7" s="1"/>
      <c r="B7" s="1"/>
      <c r="C7" s="1"/>
      <c r="D7" s="1"/>
      <c r="E7" s="1"/>
      <c r="F7" s="18" t="s">
        <v>47</v>
      </c>
      <c r="G7" s="18"/>
      <c r="H7" s="18" t="s">
        <v>18</v>
      </c>
      <c r="I7" s="18"/>
      <c r="J7" s="19" t="s">
        <v>97</v>
      </c>
      <c r="K7" s="19"/>
      <c r="M7" s="20" t="s">
        <v>98</v>
      </c>
    </row>
    <row r="8" spans="1:13" ht="18" x14ac:dyDescent="0.25">
      <c r="A8" s="1"/>
      <c r="B8" s="1"/>
      <c r="C8" s="1"/>
      <c r="D8" s="18" t="s">
        <v>43</v>
      </c>
      <c r="E8" s="18" t="s">
        <v>43</v>
      </c>
      <c r="F8" s="18" t="s">
        <v>43</v>
      </c>
      <c r="G8" s="18" t="s">
        <v>43</v>
      </c>
      <c r="H8" s="18" t="s">
        <v>43</v>
      </c>
      <c r="I8" s="30" t="s">
        <v>43</v>
      </c>
      <c r="J8" s="30" t="s">
        <v>43</v>
      </c>
      <c r="K8" s="30" t="s">
        <v>43</v>
      </c>
      <c r="L8" s="30"/>
      <c r="M8" s="30" t="s">
        <v>43</v>
      </c>
    </row>
    <row r="9" spans="1:13" ht="18" x14ac:dyDescent="0.25">
      <c r="A9" s="19"/>
      <c r="B9" s="19"/>
      <c r="C9" s="19"/>
      <c r="D9" s="19"/>
      <c r="E9" s="19"/>
      <c r="F9" s="19"/>
      <c r="G9" s="19"/>
      <c r="H9" s="19"/>
      <c r="I9" s="19"/>
    </row>
    <row r="10" spans="1:13" ht="18" x14ac:dyDescent="0.25">
      <c r="A10" s="26">
        <v>42746</v>
      </c>
      <c r="B10" s="19" t="s">
        <v>131</v>
      </c>
      <c r="C10" s="19"/>
      <c r="D10" s="19">
        <v>100</v>
      </c>
      <c r="E10" s="19"/>
      <c r="F10" s="19">
        <v>100</v>
      </c>
      <c r="G10" s="19"/>
      <c r="H10" s="19"/>
      <c r="I10" s="19"/>
    </row>
    <row r="11" spans="1:13" s="19" customFormat="1" ht="18" x14ac:dyDescent="0.25">
      <c r="A11" s="26">
        <v>42746</v>
      </c>
      <c r="B11" s="19" t="s">
        <v>20</v>
      </c>
      <c r="D11" s="19">
        <v>650</v>
      </c>
      <c r="G11" s="19">
        <v>650</v>
      </c>
    </row>
    <row r="12" spans="1:13" s="19" customFormat="1" ht="18" x14ac:dyDescent="0.25">
      <c r="A12" s="26">
        <v>42747</v>
      </c>
      <c r="B12" s="19" t="s">
        <v>133</v>
      </c>
      <c r="D12" s="19">
        <v>700</v>
      </c>
      <c r="E12" s="19">
        <v>700</v>
      </c>
    </row>
    <row r="13" spans="1:13" s="19" customFormat="1" ht="18" x14ac:dyDescent="0.25">
      <c r="A13" s="26">
        <v>42768</v>
      </c>
      <c r="B13" s="19" t="s">
        <v>90</v>
      </c>
      <c r="D13" s="19">
        <v>126</v>
      </c>
      <c r="E13" s="19">
        <v>6</v>
      </c>
      <c r="I13" s="19">
        <v>120</v>
      </c>
    </row>
    <row r="14" spans="1:13" s="19" customFormat="1" ht="18" x14ac:dyDescent="0.25">
      <c r="A14" s="26">
        <v>42771</v>
      </c>
      <c r="B14" s="19" t="s">
        <v>102</v>
      </c>
      <c r="D14" s="19">
        <v>192</v>
      </c>
      <c r="E14" s="19">
        <v>32</v>
      </c>
      <c r="J14" s="19">
        <v>160</v>
      </c>
    </row>
    <row r="15" spans="1:13" s="19" customFormat="1" ht="18" x14ac:dyDescent="0.25">
      <c r="A15" s="26">
        <v>42775</v>
      </c>
      <c r="B15" s="19" t="s">
        <v>91</v>
      </c>
      <c r="D15" s="19">
        <v>84</v>
      </c>
      <c r="F15" s="19">
        <v>84</v>
      </c>
    </row>
    <row r="16" spans="1:13" s="19" customFormat="1" ht="18" x14ac:dyDescent="0.25">
      <c r="A16" s="26">
        <v>42778</v>
      </c>
      <c r="B16" s="19" t="s">
        <v>26</v>
      </c>
      <c r="D16" s="19">
        <v>384</v>
      </c>
      <c r="F16" s="19">
        <v>384</v>
      </c>
    </row>
    <row r="17" spans="1:14" s="19" customFormat="1" ht="18" x14ac:dyDescent="0.25">
      <c r="A17" s="26">
        <v>42783</v>
      </c>
      <c r="B17" s="19" t="s">
        <v>134</v>
      </c>
      <c r="D17" s="19">
        <v>540</v>
      </c>
      <c r="F17" s="19">
        <v>540</v>
      </c>
      <c r="M17" s="19">
        <v>60</v>
      </c>
    </row>
    <row r="18" spans="1:14" s="19" customFormat="1" ht="18" x14ac:dyDescent="0.25">
      <c r="A18" s="26">
        <v>42797</v>
      </c>
      <c r="B18" s="19" t="s">
        <v>128</v>
      </c>
      <c r="D18" s="19">
        <v>180</v>
      </c>
      <c r="F18" s="19">
        <v>180</v>
      </c>
      <c r="M18" s="19">
        <v>20</v>
      </c>
    </row>
    <row r="19" spans="1:14" s="19" customFormat="1" ht="18" x14ac:dyDescent="0.25">
      <c r="A19" s="26">
        <v>42798</v>
      </c>
      <c r="B19" s="19" t="s">
        <v>136</v>
      </c>
      <c r="D19" s="19">
        <v>88</v>
      </c>
      <c r="K19" s="19">
        <v>88</v>
      </c>
    </row>
    <row r="20" spans="1:14" s="19" customFormat="1" ht="18" x14ac:dyDescent="0.25">
      <c r="A20" s="26">
        <v>42825</v>
      </c>
      <c r="B20" s="19" t="s">
        <v>137</v>
      </c>
      <c r="D20" s="19">
        <v>100</v>
      </c>
      <c r="H20" s="19">
        <v>100</v>
      </c>
    </row>
    <row r="21" spans="1:14" s="19" customFormat="1" ht="18" x14ac:dyDescent="0.25">
      <c r="A21" s="26"/>
    </row>
    <row r="22" spans="1:14" s="19" customFormat="1" ht="18.75" thickBot="1" x14ac:dyDescent="0.3">
      <c r="D22" s="24">
        <f>SUM(D10:D21)</f>
        <v>3144</v>
      </c>
      <c r="E22" s="24">
        <f t="shared" ref="E22:M22" si="0">SUM(E10:E21)</f>
        <v>738</v>
      </c>
      <c r="F22" s="24">
        <f t="shared" si="0"/>
        <v>1288</v>
      </c>
      <c r="G22" s="24">
        <f t="shared" si="0"/>
        <v>650</v>
      </c>
      <c r="H22" s="24">
        <f t="shared" si="0"/>
        <v>100</v>
      </c>
      <c r="I22" s="24">
        <f t="shared" si="0"/>
        <v>120</v>
      </c>
      <c r="J22" s="24">
        <f t="shared" si="0"/>
        <v>160</v>
      </c>
      <c r="K22" s="24">
        <f t="shared" si="0"/>
        <v>88</v>
      </c>
      <c r="L22" s="25"/>
      <c r="M22" s="24">
        <f t="shared" si="0"/>
        <v>80</v>
      </c>
    </row>
    <row r="23" spans="1:14" s="19" customFormat="1" ht="18.75" thickTop="1" x14ac:dyDescent="0.25"/>
    <row r="25" spans="1:14" ht="18" x14ac:dyDescent="0.25">
      <c r="C25" s="19" t="s">
        <v>141</v>
      </c>
      <c r="D25" s="19" t="s">
        <v>142</v>
      </c>
      <c r="E25" s="19"/>
      <c r="F25" s="19">
        <v>738</v>
      </c>
      <c r="G25" s="19"/>
      <c r="H25" s="19"/>
      <c r="I25" s="19" t="s">
        <v>141</v>
      </c>
      <c r="J25" s="19" t="s">
        <v>47</v>
      </c>
      <c r="K25" s="19"/>
      <c r="L25" s="19"/>
      <c r="M25" s="19">
        <v>80</v>
      </c>
      <c r="N25" s="19"/>
    </row>
    <row r="26" spans="1:14" ht="18" x14ac:dyDescent="0.25">
      <c r="C26" s="19"/>
      <c r="D26" s="19" t="s">
        <v>47</v>
      </c>
      <c r="E26" s="19"/>
      <c r="F26" s="19">
        <v>1288</v>
      </c>
      <c r="G26" s="19"/>
      <c r="H26" s="19"/>
      <c r="I26" s="19"/>
      <c r="J26" s="19"/>
      <c r="K26" s="19"/>
      <c r="L26" s="19"/>
      <c r="M26" s="19"/>
      <c r="N26" s="19"/>
    </row>
    <row r="27" spans="1:14" ht="18" x14ac:dyDescent="0.25">
      <c r="C27" s="19"/>
      <c r="D27" s="19" t="s">
        <v>20</v>
      </c>
      <c r="E27" s="19"/>
      <c r="F27" s="19">
        <v>650</v>
      </c>
      <c r="G27" s="19"/>
      <c r="H27" s="19"/>
      <c r="I27" s="19" t="s">
        <v>139</v>
      </c>
      <c r="J27" s="19" t="s">
        <v>145</v>
      </c>
      <c r="K27" s="19"/>
      <c r="L27" s="19"/>
      <c r="M27" s="19"/>
      <c r="N27" s="19">
        <v>80</v>
      </c>
    </row>
    <row r="28" spans="1:14" ht="18" x14ac:dyDescent="0.25">
      <c r="C28" s="19"/>
      <c r="D28" s="19" t="s">
        <v>137</v>
      </c>
      <c r="E28" s="19"/>
      <c r="F28" s="19">
        <v>100</v>
      </c>
      <c r="G28" s="19"/>
      <c r="H28" s="19"/>
      <c r="I28" s="19"/>
      <c r="J28" s="19"/>
      <c r="K28" s="19"/>
      <c r="L28" s="19"/>
      <c r="M28" s="19"/>
      <c r="N28" s="19"/>
    </row>
    <row r="29" spans="1:14" ht="18" x14ac:dyDescent="0.25">
      <c r="C29" s="19"/>
      <c r="D29" s="19" t="s">
        <v>90</v>
      </c>
      <c r="E29" s="19"/>
      <c r="F29" s="19">
        <v>120</v>
      </c>
      <c r="G29" s="19"/>
      <c r="H29" s="19"/>
      <c r="I29" s="19"/>
      <c r="J29" s="19"/>
      <c r="K29" s="19"/>
      <c r="L29" s="19"/>
      <c r="M29" s="19"/>
      <c r="N29" s="19"/>
    </row>
    <row r="30" spans="1:14" ht="18" x14ac:dyDescent="0.25">
      <c r="C30" s="19"/>
      <c r="D30" s="19" t="s">
        <v>102</v>
      </c>
      <c r="E30" s="19"/>
      <c r="F30" s="19">
        <v>160</v>
      </c>
      <c r="G30" s="19"/>
      <c r="H30" s="19"/>
      <c r="I30" s="19"/>
      <c r="J30" s="19"/>
      <c r="K30" s="19"/>
      <c r="L30" s="19"/>
      <c r="M30" s="19"/>
      <c r="N30" s="19"/>
    </row>
    <row r="31" spans="1:14" ht="18" x14ac:dyDescent="0.25">
      <c r="C31" s="19"/>
      <c r="D31" s="19" t="s">
        <v>99</v>
      </c>
      <c r="E31" s="19"/>
      <c r="F31" s="19">
        <v>88</v>
      </c>
      <c r="G31" s="19"/>
      <c r="H31" s="19"/>
      <c r="I31" s="19"/>
      <c r="J31" s="19"/>
      <c r="K31" s="19"/>
      <c r="L31" s="19"/>
      <c r="M31" s="19"/>
      <c r="N31" s="19"/>
    </row>
    <row r="32" spans="1:14" ht="18" x14ac:dyDescent="0.25"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3:14" ht="18" x14ac:dyDescent="0.25">
      <c r="C33" s="19" t="s">
        <v>139</v>
      </c>
      <c r="D33" s="19" t="s">
        <v>34</v>
      </c>
      <c r="E33" s="19"/>
      <c r="F33" s="19"/>
      <c r="G33" s="19">
        <v>3144</v>
      </c>
      <c r="H33" s="19"/>
      <c r="I33" s="19"/>
      <c r="J33" s="19"/>
      <c r="K33" s="19"/>
      <c r="L33" s="19"/>
      <c r="M33" s="19"/>
      <c r="N33" s="19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8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5" workbookViewId="0">
      <selection activeCell="H31" sqref="H31"/>
    </sheetView>
  </sheetViews>
  <sheetFormatPr defaultRowHeight="12.75" x14ac:dyDescent="0.2"/>
  <cols>
    <col min="1" max="1" width="12.7109375" customWidth="1"/>
    <col min="2" max="2" width="15.42578125" customWidth="1"/>
    <col min="3" max="3" width="20.28515625" customWidth="1"/>
    <col min="4" max="6" width="12.7109375" customWidth="1"/>
    <col min="7" max="7" width="14.85546875" customWidth="1"/>
  </cols>
  <sheetData>
    <row r="1" spans="1:8" ht="18" x14ac:dyDescent="0.25">
      <c r="A1" s="28" t="s">
        <v>77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40</v>
      </c>
      <c r="C6" s="30" t="s">
        <v>39</v>
      </c>
      <c r="D6" s="30" t="s">
        <v>41</v>
      </c>
      <c r="E6" s="36" t="s">
        <v>42</v>
      </c>
      <c r="F6" s="30" t="s">
        <v>92</v>
      </c>
      <c r="G6" s="30" t="s">
        <v>95</v>
      </c>
      <c r="H6" s="19"/>
    </row>
    <row r="7" spans="1:8" ht="18" x14ac:dyDescent="0.25">
      <c r="A7" s="30" t="s">
        <v>43</v>
      </c>
      <c r="B7" s="30"/>
      <c r="C7" s="30"/>
      <c r="D7" s="30" t="s">
        <v>43</v>
      </c>
      <c r="E7" s="36" t="s">
        <v>43</v>
      </c>
      <c r="F7" s="30" t="s">
        <v>43</v>
      </c>
      <c r="G7" s="30" t="s">
        <v>43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>
        <v>200</v>
      </c>
      <c r="B9" s="19" t="s">
        <v>74</v>
      </c>
      <c r="C9" s="26">
        <v>39448</v>
      </c>
      <c r="D9" s="26"/>
      <c r="E9" s="26"/>
      <c r="F9" s="19"/>
      <c r="G9" s="19"/>
      <c r="H9" s="19"/>
    </row>
    <row r="10" spans="1:8" ht="18" x14ac:dyDescent="0.25">
      <c r="A10" s="19"/>
      <c r="B10" s="19" t="s">
        <v>92</v>
      </c>
      <c r="C10" s="26">
        <v>42741</v>
      </c>
      <c r="D10" s="32">
        <v>25</v>
      </c>
      <c r="E10" s="32"/>
      <c r="F10" s="19">
        <v>25</v>
      </c>
      <c r="G10" s="19"/>
      <c r="H10" s="19"/>
    </row>
    <row r="11" spans="1:8" ht="18" x14ac:dyDescent="0.25">
      <c r="A11" s="19"/>
      <c r="B11" s="19" t="s">
        <v>95</v>
      </c>
      <c r="C11" s="26">
        <v>42752</v>
      </c>
      <c r="D11" s="32">
        <v>60</v>
      </c>
      <c r="E11" s="32">
        <v>10</v>
      </c>
      <c r="F11" s="19"/>
      <c r="G11" s="19">
        <v>50</v>
      </c>
      <c r="H11" s="19"/>
    </row>
    <row r="12" spans="1:8" ht="18" x14ac:dyDescent="0.25">
      <c r="A12" s="19"/>
      <c r="B12" s="19" t="s">
        <v>92</v>
      </c>
      <c r="C12" s="26">
        <v>42766</v>
      </c>
      <c r="D12" s="32">
        <v>15</v>
      </c>
      <c r="E12" s="32"/>
      <c r="F12" s="19">
        <v>15</v>
      </c>
      <c r="G12" s="19"/>
      <c r="H12" s="19"/>
    </row>
    <row r="13" spans="1:8" ht="18" x14ac:dyDescent="0.25">
      <c r="A13" s="19"/>
      <c r="B13" s="19" t="s">
        <v>75</v>
      </c>
      <c r="C13" s="26">
        <v>40633</v>
      </c>
      <c r="D13" s="19">
        <v>100</v>
      </c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>
        <v>200</v>
      </c>
      <c r="B15" s="19"/>
      <c r="C15" s="19"/>
      <c r="D15" s="40">
        <f>SUM(D10:D14)</f>
        <v>200</v>
      </c>
      <c r="E15" s="40">
        <f>SUM(E10:E14)</f>
        <v>10</v>
      </c>
      <c r="F15" s="24">
        <f>SUM(F10:F14)</f>
        <v>40</v>
      </c>
      <c r="G15" s="24">
        <f>SUM(G10:G14)</f>
        <v>50</v>
      </c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>
        <v>100</v>
      </c>
      <c r="B17" s="26" t="s">
        <v>76</v>
      </c>
      <c r="C17" s="26">
        <v>39538</v>
      </c>
      <c r="D17" s="26"/>
      <c r="E17" s="26"/>
      <c r="F17" s="19"/>
      <c r="G17" s="19"/>
      <c r="H17" s="19"/>
    </row>
    <row r="18" spans="1:8" ht="18" x14ac:dyDescent="0.25">
      <c r="A18" s="19">
        <v>100</v>
      </c>
      <c r="B18" s="19" t="s">
        <v>34</v>
      </c>
      <c r="C18" s="26">
        <v>40633</v>
      </c>
      <c r="D18" s="26"/>
      <c r="E18" s="26"/>
      <c r="F18" s="19"/>
      <c r="G18" s="19"/>
      <c r="H18" s="19"/>
    </row>
    <row r="22" spans="1:8" ht="18" x14ac:dyDescent="0.25">
      <c r="B22" s="19" t="s">
        <v>141</v>
      </c>
      <c r="C22" s="19" t="s">
        <v>142</v>
      </c>
      <c r="D22" s="19">
        <v>10</v>
      </c>
      <c r="E22" s="19"/>
    </row>
    <row r="23" spans="1:8" ht="18" x14ac:dyDescent="0.25">
      <c r="B23" s="19"/>
      <c r="C23" s="19" t="s">
        <v>146</v>
      </c>
      <c r="D23" s="19">
        <v>40</v>
      </c>
      <c r="E23" s="19"/>
    </row>
    <row r="24" spans="1:8" ht="18" x14ac:dyDescent="0.25">
      <c r="B24" s="19"/>
      <c r="C24" s="19" t="s">
        <v>95</v>
      </c>
      <c r="D24" s="19">
        <v>50</v>
      </c>
      <c r="E24" s="19"/>
    </row>
    <row r="25" spans="1:8" ht="18" x14ac:dyDescent="0.25">
      <c r="B25" s="19"/>
      <c r="C25" s="19"/>
      <c r="D25" s="19"/>
      <c r="E25" s="19"/>
    </row>
    <row r="26" spans="1:8" ht="18" x14ac:dyDescent="0.25">
      <c r="B26" s="19" t="s">
        <v>139</v>
      </c>
      <c r="C26" s="19" t="s">
        <v>137</v>
      </c>
      <c r="D26" s="19"/>
      <c r="E26" s="19">
        <v>100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opLeftCell="A29" workbookViewId="0">
      <selection activeCell="A37" sqref="A37:XFD37"/>
    </sheetView>
  </sheetViews>
  <sheetFormatPr defaultRowHeight="12.75" x14ac:dyDescent="0.2"/>
  <cols>
    <col min="8" max="8" width="12.140625" bestFit="1" customWidth="1"/>
  </cols>
  <sheetData>
    <row r="1" spans="1:8" ht="20.25" x14ac:dyDescent="0.3">
      <c r="A1" s="21" t="s">
        <v>51</v>
      </c>
    </row>
    <row r="2" spans="1:8" ht="20.25" x14ac:dyDescent="0.3">
      <c r="A2" s="21" t="s">
        <v>125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52</v>
      </c>
      <c r="H4" s="19" t="s">
        <v>52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53</v>
      </c>
      <c r="B6" s="19"/>
      <c r="C6" s="19"/>
      <c r="D6" s="19"/>
      <c r="E6" s="19"/>
      <c r="F6" s="19"/>
      <c r="G6" s="19"/>
      <c r="H6" s="19">
        <v>7576</v>
      </c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54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55</v>
      </c>
      <c r="B9" s="19"/>
      <c r="C9" s="19"/>
      <c r="D9" s="19"/>
      <c r="E9" s="19"/>
      <c r="F9" s="19"/>
      <c r="G9" s="19">
        <v>1740</v>
      </c>
      <c r="H9" s="19"/>
    </row>
    <row r="10" spans="1:8" ht="18" x14ac:dyDescent="0.25">
      <c r="A10" s="19" t="s">
        <v>56</v>
      </c>
      <c r="B10" s="19"/>
      <c r="C10" s="19"/>
      <c r="D10" s="19"/>
      <c r="E10" s="19"/>
      <c r="F10" s="19"/>
      <c r="G10" s="19">
        <v>1820</v>
      </c>
      <c r="H10" s="19"/>
    </row>
    <row r="11" spans="1:8" ht="18" x14ac:dyDescent="0.25">
      <c r="A11" s="19" t="s">
        <v>81</v>
      </c>
      <c r="B11" s="19"/>
      <c r="C11" s="19"/>
      <c r="D11" s="19"/>
      <c r="E11" s="19"/>
      <c r="F11" s="19"/>
      <c r="G11" s="23">
        <v>-2400</v>
      </c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>
        <f>G9+G10+G11</f>
        <v>1160</v>
      </c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57</v>
      </c>
      <c r="B14" s="19"/>
      <c r="C14" s="19"/>
      <c r="D14" s="19"/>
      <c r="E14" s="19"/>
      <c r="F14" s="19"/>
      <c r="G14" s="19"/>
      <c r="H14" s="19">
        <f>H6-H12</f>
        <v>6416</v>
      </c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110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114</v>
      </c>
      <c r="B17" s="19"/>
      <c r="C17" s="19"/>
      <c r="D17" s="19"/>
      <c r="E17" s="19"/>
      <c r="F17" s="19"/>
      <c r="G17" s="25"/>
      <c r="H17" s="19">
        <v>80</v>
      </c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>
        <f>H14+H17</f>
        <v>6496</v>
      </c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58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59</v>
      </c>
      <c r="B22" s="19"/>
      <c r="C22" s="19"/>
      <c r="D22" s="19"/>
      <c r="E22" s="19"/>
      <c r="F22" s="19"/>
      <c r="G22" s="19">
        <v>330</v>
      </c>
      <c r="H22" s="19"/>
    </row>
    <row r="23" spans="1:8" ht="18" x14ac:dyDescent="0.25">
      <c r="A23" s="19" t="s">
        <v>108</v>
      </c>
      <c r="B23" s="19"/>
      <c r="C23" s="19"/>
      <c r="D23" s="19"/>
      <c r="E23" s="19"/>
      <c r="F23" s="19"/>
      <c r="G23" s="19">
        <v>129</v>
      </c>
      <c r="H23" s="19"/>
    </row>
    <row r="24" spans="1:8" ht="18" x14ac:dyDescent="0.25">
      <c r="A24" s="19" t="s">
        <v>107</v>
      </c>
      <c r="B24" s="19"/>
      <c r="C24" s="19"/>
      <c r="D24" s="19"/>
      <c r="E24" s="19"/>
      <c r="F24" s="19"/>
      <c r="G24" s="19">
        <v>80</v>
      </c>
      <c r="H24" s="19"/>
    </row>
    <row r="25" spans="1:8" ht="18" x14ac:dyDescent="0.25">
      <c r="A25" s="19" t="s">
        <v>109</v>
      </c>
      <c r="B25" s="19"/>
      <c r="C25" s="19"/>
      <c r="D25" s="19"/>
      <c r="E25" s="19"/>
      <c r="F25" s="19"/>
      <c r="G25" s="19">
        <v>590</v>
      </c>
      <c r="H25" s="19"/>
    </row>
    <row r="26" spans="1:8" ht="18" x14ac:dyDescent="0.25">
      <c r="A26" s="19" t="s">
        <v>83</v>
      </c>
      <c r="B26" s="19"/>
      <c r="C26" s="19"/>
      <c r="D26" s="19"/>
      <c r="E26" s="19"/>
      <c r="F26" s="19"/>
      <c r="G26" s="19">
        <v>162</v>
      </c>
      <c r="H26" s="19"/>
    </row>
    <row r="27" spans="1:8" ht="18" x14ac:dyDescent="0.25">
      <c r="A27" s="19" t="s">
        <v>111</v>
      </c>
      <c r="B27" s="19"/>
      <c r="C27" s="19"/>
      <c r="D27" s="19"/>
      <c r="E27" s="19"/>
      <c r="F27" s="19"/>
      <c r="G27" s="19">
        <v>160</v>
      </c>
      <c r="H27" s="19"/>
    </row>
    <row r="28" spans="1:8" ht="18" x14ac:dyDescent="0.25">
      <c r="A28" s="19" t="s">
        <v>112</v>
      </c>
      <c r="B28" s="19"/>
      <c r="C28" s="19"/>
      <c r="D28" s="19"/>
      <c r="E28" s="19"/>
      <c r="F28" s="19"/>
      <c r="G28" s="19">
        <v>40</v>
      </c>
      <c r="H28" s="19"/>
    </row>
    <row r="29" spans="1:8" ht="18" x14ac:dyDescent="0.25">
      <c r="A29" s="19" t="s">
        <v>113</v>
      </c>
      <c r="B29" s="19"/>
      <c r="C29" s="19"/>
      <c r="D29" s="19"/>
      <c r="E29" s="19"/>
      <c r="F29" s="19"/>
      <c r="G29" s="19">
        <v>50</v>
      </c>
      <c r="H29" s="19"/>
    </row>
    <row r="30" spans="1:8" ht="18" x14ac:dyDescent="0.25">
      <c r="A30" s="19" t="s">
        <v>115</v>
      </c>
      <c r="B30" s="19"/>
      <c r="C30" s="19"/>
      <c r="D30" s="19"/>
      <c r="E30" s="19"/>
      <c r="F30" s="19"/>
      <c r="G30" s="19">
        <v>450</v>
      </c>
      <c r="H30" s="19"/>
    </row>
    <row r="31" spans="1:8" ht="18" x14ac:dyDescent="0.25">
      <c r="A31" s="19" t="s">
        <v>82</v>
      </c>
      <c r="B31" s="19"/>
      <c r="C31" s="19"/>
      <c r="D31" s="19"/>
      <c r="E31" s="19"/>
      <c r="F31" s="19"/>
      <c r="G31" s="23">
        <f>71+357</f>
        <v>428</v>
      </c>
      <c r="H31" s="19"/>
    </row>
    <row r="32" spans="1:8" ht="18" x14ac:dyDescent="0.25">
      <c r="A32" s="19"/>
      <c r="B32" s="19"/>
      <c r="C32" s="19"/>
      <c r="D32" s="19"/>
      <c r="E32" s="19"/>
      <c r="F32" s="19"/>
      <c r="G32" s="19"/>
      <c r="H32" s="19">
        <f>G22+G23+G24+G25+G26+G27+G28+G29+G30+G31</f>
        <v>2419</v>
      </c>
    </row>
    <row r="33" spans="1:8" ht="18" x14ac:dyDescent="0.25">
      <c r="A33" s="19"/>
      <c r="B33" s="19"/>
      <c r="C33" s="19"/>
      <c r="D33" s="19"/>
      <c r="E33" s="19"/>
      <c r="F33" s="19"/>
      <c r="G33" s="19"/>
      <c r="H33" s="19"/>
    </row>
    <row r="34" spans="1:8" ht="18.75" thickBot="1" x14ac:dyDescent="0.3">
      <c r="A34" s="19" t="s">
        <v>60</v>
      </c>
      <c r="B34" s="19"/>
      <c r="C34" s="19"/>
      <c r="D34" s="19"/>
      <c r="E34" s="19"/>
      <c r="F34" s="19"/>
      <c r="G34" s="19"/>
      <c r="H34" s="24">
        <f>H19-H32</f>
        <v>4077</v>
      </c>
    </row>
    <row r="35" spans="1:8" ht="18.75" thickTop="1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18" x14ac:dyDescent="0.25">
      <c r="A38" s="19"/>
      <c r="B38" s="19"/>
      <c r="C38" s="19"/>
      <c r="D38" s="19"/>
      <c r="E38" s="19"/>
      <c r="F38" s="19"/>
      <c r="G38" s="19"/>
      <c r="H38" s="25"/>
    </row>
    <row r="39" spans="1:8" ht="18" x14ac:dyDescent="0.25">
      <c r="A39" s="19"/>
      <c r="B39" s="19"/>
      <c r="C39" s="19"/>
      <c r="D39" s="19"/>
      <c r="E39" s="19"/>
      <c r="F39" s="19"/>
      <c r="G39" s="19"/>
      <c r="H39" s="25"/>
    </row>
    <row r="40" spans="1:8" ht="18" x14ac:dyDescent="0.25">
      <c r="A40" s="19"/>
      <c r="B40" s="19"/>
      <c r="C40" s="19"/>
      <c r="D40" s="19"/>
      <c r="E40" s="19"/>
      <c r="F40" s="19"/>
      <c r="G40" s="19"/>
      <c r="H40" s="25"/>
    </row>
    <row r="41" spans="1:8" ht="18" x14ac:dyDescent="0.25">
      <c r="A41" s="19"/>
      <c r="B41" s="19"/>
      <c r="C41" s="19"/>
      <c r="D41" s="19"/>
      <c r="E41" s="19"/>
      <c r="F41" s="19"/>
      <c r="G41" s="19"/>
      <c r="H41" s="25"/>
    </row>
    <row r="42" spans="1:8" ht="20.25" x14ac:dyDescent="0.3">
      <c r="A42" s="21" t="s">
        <v>124</v>
      </c>
      <c r="B42" s="22"/>
      <c r="C42" s="22"/>
      <c r="D42" s="22"/>
      <c r="E42" s="22"/>
      <c r="F42" s="19"/>
      <c r="G42" s="19"/>
      <c r="H42" s="19"/>
    </row>
    <row r="43" spans="1:8" ht="18" x14ac:dyDescent="0.25">
      <c r="A43" s="19"/>
      <c r="B43" s="19"/>
      <c r="C43" s="19"/>
      <c r="D43" s="19"/>
      <c r="E43" s="19"/>
      <c r="F43" s="19"/>
      <c r="G43" s="19"/>
      <c r="H43" s="19"/>
    </row>
    <row r="44" spans="1:8" ht="18" x14ac:dyDescent="0.25">
      <c r="A44" s="19" t="s">
        <v>61</v>
      </c>
      <c r="B44" s="19"/>
      <c r="C44" s="19"/>
      <c r="D44" s="19"/>
      <c r="E44" s="19"/>
      <c r="H44" s="19"/>
    </row>
    <row r="45" spans="1:8" ht="18" x14ac:dyDescent="0.25">
      <c r="A45" s="19" t="s">
        <v>117</v>
      </c>
      <c r="B45" s="19"/>
      <c r="C45" s="19"/>
      <c r="D45" s="19"/>
      <c r="E45" s="19"/>
      <c r="F45" s="19">
        <v>2348</v>
      </c>
      <c r="G45" s="19">
        <v>-371</v>
      </c>
      <c r="H45" s="19">
        <f>F45+G45</f>
        <v>1977</v>
      </c>
    </row>
    <row r="46" spans="1:8" ht="18" x14ac:dyDescent="0.25">
      <c r="A46" s="19" t="s">
        <v>116</v>
      </c>
      <c r="B46" s="19"/>
      <c r="C46" s="19"/>
      <c r="D46" s="19"/>
      <c r="E46" s="19"/>
      <c r="F46" s="19">
        <v>6100</v>
      </c>
      <c r="G46" s="19">
        <v>-1957</v>
      </c>
      <c r="H46" s="23">
        <f>F46+G46</f>
        <v>4143</v>
      </c>
    </row>
    <row r="47" spans="1:8" ht="18" x14ac:dyDescent="0.25">
      <c r="A47" s="19"/>
      <c r="B47" s="19"/>
      <c r="C47" s="19"/>
      <c r="D47" s="19"/>
      <c r="E47" s="19"/>
      <c r="F47" s="25"/>
      <c r="G47" s="25"/>
      <c r="H47" s="19">
        <f>H45+H46</f>
        <v>6120</v>
      </c>
    </row>
    <row r="48" spans="1:8" ht="18" x14ac:dyDescent="0.25">
      <c r="A48" s="19"/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62</v>
      </c>
      <c r="B49" s="19"/>
      <c r="C49" s="19"/>
      <c r="D49" s="19"/>
      <c r="E49" s="19"/>
      <c r="F49" s="19"/>
      <c r="G49" s="19"/>
      <c r="H49" s="19"/>
    </row>
    <row r="50" spans="1:8" ht="18" x14ac:dyDescent="0.25">
      <c r="A50" s="19" t="s">
        <v>84</v>
      </c>
      <c r="B50" s="19"/>
      <c r="C50" s="19"/>
      <c r="D50" s="19"/>
      <c r="E50" s="19"/>
      <c r="F50" s="19"/>
      <c r="G50" s="19">
        <v>2400</v>
      </c>
      <c r="H50" s="19"/>
    </row>
    <row r="51" spans="1:8" ht="18" x14ac:dyDescent="0.25">
      <c r="A51" s="19" t="s">
        <v>63</v>
      </c>
      <c r="B51" s="19"/>
      <c r="C51" s="19"/>
      <c r="D51" s="19"/>
      <c r="E51" s="19"/>
      <c r="F51" s="19"/>
      <c r="G51" s="19">
        <v>9008</v>
      </c>
      <c r="H51" s="19"/>
    </row>
    <row r="52" spans="1:8" ht="18" x14ac:dyDescent="0.25">
      <c r="A52" s="19" t="s">
        <v>85</v>
      </c>
      <c r="B52" s="19"/>
      <c r="C52" s="19"/>
      <c r="D52" s="19"/>
      <c r="E52" s="19"/>
      <c r="F52" s="19"/>
      <c r="G52" s="19">
        <v>488</v>
      </c>
      <c r="H52" s="19"/>
    </row>
    <row r="53" spans="1:8" ht="18" x14ac:dyDescent="0.25">
      <c r="A53" s="19" t="s">
        <v>64</v>
      </c>
      <c r="B53" s="19"/>
      <c r="C53" s="19"/>
      <c r="D53" s="19"/>
      <c r="E53" s="19"/>
      <c r="F53" s="19"/>
      <c r="G53" s="19">
        <v>12849</v>
      </c>
      <c r="H53" s="19"/>
    </row>
    <row r="54" spans="1:8" ht="18" x14ac:dyDescent="0.25">
      <c r="A54" s="19" t="s">
        <v>65</v>
      </c>
      <c r="B54" s="19"/>
      <c r="C54" s="19"/>
      <c r="D54" s="19"/>
      <c r="E54" s="19"/>
      <c r="F54" s="19"/>
      <c r="G54" s="23">
        <v>200</v>
      </c>
      <c r="H54" s="19"/>
    </row>
    <row r="55" spans="1:8" ht="18" x14ac:dyDescent="0.25">
      <c r="A55" s="19"/>
      <c r="B55" s="19"/>
      <c r="C55" s="19"/>
      <c r="D55" s="19"/>
      <c r="E55" s="19"/>
      <c r="F55" s="19"/>
      <c r="G55" s="19">
        <f>SUM(G50:G54)</f>
        <v>24945</v>
      </c>
      <c r="H55" s="19"/>
    </row>
    <row r="56" spans="1:8" ht="18" x14ac:dyDescent="0.25">
      <c r="A56" s="19"/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66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67</v>
      </c>
      <c r="B58" s="19"/>
      <c r="C58" s="19"/>
      <c r="D58" s="19"/>
      <c r="E58" s="19"/>
      <c r="F58" s="19">
        <v>3936</v>
      </c>
      <c r="G58" s="19"/>
      <c r="H58" s="19"/>
    </row>
    <row r="59" spans="1:8" ht="18" x14ac:dyDescent="0.25">
      <c r="A59" s="19" t="s">
        <v>118</v>
      </c>
      <c r="B59" s="19"/>
      <c r="C59" s="19"/>
      <c r="D59" s="19"/>
      <c r="E59" s="19"/>
      <c r="F59" s="19">
        <v>567</v>
      </c>
      <c r="G59" s="19"/>
      <c r="H59" s="19"/>
    </row>
    <row r="60" spans="1:8" ht="18" x14ac:dyDescent="0.25">
      <c r="A60" s="19" t="s">
        <v>86</v>
      </c>
      <c r="B60" s="19"/>
      <c r="C60" s="19"/>
      <c r="D60" s="19"/>
      <c r="E60" s="19"/>
      <c r="F60" s="23">
        <v>743</v>
      </c>
      <c r="G60" s="25"/>
      <c r="H60" s="19"/>
    </row>
    <row r="61" spans="1:8" ht="18" x14ac:dyDescent="0.25">
      <c r="A61" s="19"/>
      <c r="B61" s="19"/>
      <c r="C61" s="19"/>
      <c r="D61" s="19"/>
      <c r="E61" s="19"/>
      <c r="F61" s="19"/>
      <c r="G61" s="23">
        <f>F58+F59+F60</f>
        <v>5246</v>
      </c>
      <c r="H61" s="19"/>
    </row>
    <row r="62" spans="1:8" ht="18" x14ac:dyDescent="0.25">
      <c r="A62" s="19" t="s">
        <v>68</v>
      </c>
      <c r="B62" s="19"/>
      <c r="C62" s="19"/>
      <c r="D62" s="19"/>
      <c r="E62" s="19"/>
      <c r="F62" s="19"/>
      <c r="G62" s="19"/>
      <c r="H62" s="23">
        <f>G55-G61</f>
        <v>19699</v>
      </c>
    </row>
    <row r="63" spans="1:8" ht="18" x14ac:dyDescent="0.25">
      <c r="A63" s="19"/>
      <c r="B63" s="19"/>
      <c r="C63" s="19"/>
      <c r="D63" s="19"/>
      <c r="E63" s="19"/>
      <c r="F63" s="19"/>
      <c r="G63" s="19"/>
      <c r="H63" s="25"/>
    </row>
    <row r="64" spans="1:8" ht="18" x14ac:dyDescent="0.25">
      <c r="A64" s="19" t="s">
        <v>69</v>
      </c>
      <c r="B64" s="19"/>
      <c r="C64" s="19"/>
      <c r="D64" s="19"/>
      <c r="E64" s="19"/>
      <c r="F64" s="19"/>
      <c r="G64" s="19"/>
      <c r="H64" s="25">
        <f>H47+H62</f>
        <v>25819</v>
      </c>
    </row>
    <row r="65" spans="1:8" ht="18" x14ac:dyDescent="0.25">
      <c r="A65" s="19"/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70</v>
      </c>
      <c r="B66" s="19"/>
      <c r="C66" s="19"/>
      <c r="D66" s="19"/>
      <c r="E66" s="19"/>
      <c r="F66" s="19"/>
      <c r="G66" s="19"/>
      <c r="H66" s="25"/>
    </row>
    <row r="67" spans="1:8" ht="18" x14ac:dyDescent="0.25">
      <c r="A67" s="19" t="s">
        <v>71</v>
      </c>
      <c r="B67" s="19"/>
      <c r="C67" s="19"/>
      <c r="D67" s="19"/>
      <c r="E67" s="19"/>
      <c r="F67" s="19"/>
      <c r="G67" s="19"/>
      <c r="H67" s="19">
        <v>-3742</v>
      </c>
    </row>
    <row r="68" spans="1:8" ht="18" x14ac:dyDescent="0.25">
      <c r="A68" s="19"/>
      <c r="B68" s="19"/>
      <c r="C68" s="19"/>
      <c r="D68" s="19"/>
      <c r="E68" s="19"/>
      <c r="F68" s="19"/>
      <c r="G68" s="19"/>
      <c r="H68" s="19"/>
    </row>
    <row r="69" spans="1:8" ht="18.75" thickBot="1" x14ac:dyDescent="0.3">
      <c r="A69" s="19"/>
      <c r="B69" s="19"/>
      <c r="C69" s="19"/>
      <c r="D69" s="19"/>
      <c r="E69" s="19"/>
      <c r="F69" s="19"/>
      <c r="G69" s="19"/>
      <c r="H69" s="24">
        <f>SUM(H64:H68)</f>
        <v>22077</v>
      </c>
    </row>
    <row r="70" spans="1:8" ht="18.75" thickTop="1" x14ac:dyDescent="0.25">
      <c r="A70" s="19"/>
      <c r="B70" s="19"/>
      <c r="C70" s="19"/>
      <c r="D70" s="19"/>
      <c r="E70" s="19"/>
      <c r="F70" s="19"/>
      <c r="G70" s="19"/>
      <c r="H70" s="25"/>
    </row>
    <row r="71" spans="1:8" ht="18" x14ac:dyDescent="0.25">
      <c r="A71" s="19" t="s">
        <v>72</v>
      </c>
      <c r="B71" s="19"/>
      <c r="C71" s="19"/>
      <c r="D71" s="19"/>
      <c r="E71" s="19"/>
      <c r="F71" s="19"/>
      <c r="G71" s="19"/>
      <c r="H71" s="19"/>
    </row>
    <row r="72" spans="1:8" ht="18" x14ac:dyDescent="0.25">
      <c r="A72" s="19"/>
      <c r="B72" s="19"/>
      <c r="C72" s="19"/>
      <c r="D72" s="19"/>
      <c r="E72" s="19"/>
      <c r="F72" s="19"/>
      <c r="G72" s="19"/>
      <c r="H72" s="19"/>
    </row>
    <row r="73" spans="1:8" ht="18" x14ac:dyDescent="0.25">
      <c r="A73" s="19" t="s">
        <v>4</v>
      </c>
      <c r="B73" s="19"/>
      <c r="C73" s="19"/>
      <c r="D73" s="19"/>
      <c r="E73" s="19"/>
      <c r="F73" s="19"/>
      <c r="G73" s="19"/>
      <c r="H73" s="19">
        <v>18000</v>
      </c>
    </row>
    <row r="74" spans="1:8" ht="18" x14ac:dyDescent="0.25">
      <c r="A74" s="19" t="s">
        <v>123</v>
      </c>
      <c r="B74" s="19"/>
      <c r="C74" s="19"/>
      <c r="D74" s="19"/>
      <c r="E74" s="19"/>
      <c r="F74" s="19"/>
      <c r="G74" s="19"/>
      <c r="H74" s="23">
        <f>H34</f>
        <v>4077</v>
      </c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>
        <f>SUM(H73:H74)</f>
        <v>22077</v>
      </c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2017-04-24T11:49:54Z</cp:lastPrinted>
  <dcterms:created xsi:type="dcterms:W3CDTF">2000-09-12T10:39:32Z</dcterms:created>
  <dcterms:modified xsi:type="dcterms:W3CDTF">2017-04-24T11:49:56Z</dcterms:modified>
</cp:coreProperties>
</file>