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C:\Users\s2418505\Documents\"/>
    </mc:Choice>
  </mc:AlternateContent>
  <xr:revisionPtr revIDLastSave="0" documentId="13_ncr:11_{FA037886-508C-4FE0-AE7F-A5514FE03E59}" xr6:coauthVersionLast="47" xr6:coauthVersionMax="47" xr10:uidLastSave="{00000000-0000-0000-0000-000000000000}"/>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schedule'!$AN$2</definedName>
    <definedName name="_xlnm.Print_Titles" localSheetId="0">'Project schedule'!$4:$6</definedName>
    <definedName name="Project_Start">'Project schedule'!$AN$1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11" l="1"/>
  <c r="AN1" i="11" l="1"/>
  <c r="E9" i="11" s="1"/>
  <c r="F9" i="11" s="1"/>
  <c r="E23" i="11" l="1"/>
  <c r="F23" i="11" s="1"/>
  <c r="E24" i="11" s="1"/>
  <c r="E25" i="11" s="1"/>
  <c r="E10" i="11"/>
  <c r="I5" i="11"/>
  <c r="I4" i="11" s="1"/>
  <c r="H14" i="11"/>
  <c r="H8" i="11"/>
  <c r="E29" i="11" l="1"/>
  <c r="F29" i="11" s="1"/>
  <c r="E30" i="11" s="1"/>
  <c r="F24" i="11"/>
  <c r="H22" i="11" s="1"/>
  <c r="H9" i="11"/>
  <c r="F25" i="11"/>
  <c r="E27" i="11"/>
  <c r="F10" i="11"/>
  <c r="E11" i="11" s="1"/>
  <c r="E13" i="11"/>
  <c r="E16" i="11" s="1"/>
  <c r="E17" i="11" s="1"/>
  <c r="I6" i="11"/>
  <c r="E33" i="11" l="1"/>
  <c r="E32" i="11"/>
  <c r="F32" i="11" s="1"/>
  <c r="F30" i="11"/>
  <c r="E31" i="11" s="1"/>
  <c r="F27" i="11"/>
  <c r="H27" i="11" s="1"/>
  <c r="H10" i="11"/>
  <c r="E26" i="11"/>
  <c r="H23" i="11"/>
  <c r="F17" i="11"/>
  <c r="F16" i="11"/>
  <c r="H15" i="11" s="1"/>
  <c r="F13" i="11"/>
  <c r="H13" i="11" s="1"/>
  <c r="F11" i="11"/>
  <c r="E12" i="11" s="1"/>
  <c r="J5" i="11"/>
  <c r="K5" i="11" s="1"/>
  <c r="L5" i="11" s="1"/>
  <c r="M5" i="11" s="1"/>
  <c r="N5" i="11" s="1"/>
  <c r="O5" i="11" s="1"/>
  <c r="P5" i="11" s="1"/>
  <c r="P4" i="11" s="1"/>
  <c r="F33" i="11" l="1"/>
  <c r="H32" i="11" s="1"/>
  <c r="H28" i="11"/>
  <c r="F31" i="11"/>
  <c r="H29" i="11" s="1"/>
  <c r="F26" i="11"/>
  <c r="H24" i="11" s="1"/>
  <c r="H16" i="11"/>
  <c r="E18" i="11"/>
  <c r="E20" i="11" s="1"/>
  <c r="E21" i="11" s="1"/>
  <c r="H11" i="11"/>
  <c r="F12" i="11"/>
  <c r="H12" i="11" s="1"/>
  <c r="Q5" i="11"/>
  <c r="R5" i="11" s="1"/>
  <c r="S5" i="11" s="1"/>
  <c r="T5" i="11" s="1"/>
  <c r="U5" i="11" s="1"/>
  <c r="V5" i="11" s="1"/>
  <c r="W5" i="11" s="1"/>
  <c r="W4" i="11" s="1"/>
  <c r="J6" i="11"/>
  <c r="H33" i="11" l="1"/>
  <c r="H26" i="11"/>
  <c r="H31" i="11"/>
  <c r="H30" i="11"/>
  <c r="H25" i="11"/>
  <c r="F21" i="11"/>
  <c r="H21" i="11" s="1"/>
  <c r="F20" i="11"/>
  <c r="F18" i="11"/>
  <c r="H17" i="11" s="1"/>
  <c r="X5" i="11"/>
  <c r="Y5" i="11" s="1"/>
  <c r="Z5" i="11" s="1"/>
  <c r="AA5" i="11" s="1"/>
  <c r="AB5" i="11" s="1"/>
  <c r="AC5" i="11" s="1"/>
  <c r="AD5" i="11" s="1"/>
  <c r="K6" i="11"/>
  <c r="H18" i="11" l="1"/>
  <c r="H19" i="11"/>
  <c r="H20" i="11"/>
  <c r="AE5" i="1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<sst xmlns="http://schemas.openxmlformats.org/spreadsheetml/2006/main" count="78" uniqueCount="58">
  <si>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</si>
  <si>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</si>
  <si>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</si>
  <si>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</si>
  <si>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</si>
  <si>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</si>
  <si>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</si>
  <si>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</si>
  <si>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</si>
  <si>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</si>
  <si>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</si>
  <si>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</si>
  <si>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</si>
  <si>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</si>
  <si>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</si>
  <si>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</si>
  <si>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</si>
  <si>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</si>
  <si>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</si>
  <si>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</si>
  <si>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</si>
  <si>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Initiation</t>
  </si>
  <si>
    <t>Planning and design</t>
  </si>
  <si>
    <t>Identify risks</t>
  </si>
  <si>
    <t>Execution</t>
  </si>
  <si>
    <t>Execute tasks</t>
  </si>
  <si>
    <t>Monitor progress</t>
  </si>
  <si>
    <t>Manage resources</t>
  </si>
  <si>
    <t>Provide updates</t>
  </si>
  <si>
    <t>Testing and validation</t>
  </si>
  <si>
    <t>Track expenses</t>
  </si>
  <si>
    <t>Evaluate progress</t>
  </si>
  <si>
    <t>Address risks</t>
  </si>
  <si>
    <t>Gather feedback</t>
  </si>
  <si>
    <t>Project start:</t>
  </si>
  <si>
    <t>Display week:</t>
  </si>
  <si>
    <t>ASSIGNED TO</t>
  </si>
  <si>
    <t>Workshop Skills Gantt Chart</t>
  </si>
  <si>
    <t>Horizon Control Systems</t>
  </si>
  <si>
    <t>Project lead Austen Thomas</t>
  </si>
  <si>
    <t>Austen Thomas</t>
  </si>
  <si>
    <t xml:space="preserve"> Austen Thomas</t>
  </si>
  <si>
    <t>Consult Customer</t>
  </si>
  <si>
    <t xml:space="preserve">Define goals of Project </t>
  </si>
  <si>
    <t>Discuss With Team</t>
  </si>
  <si>
    <t>Develop a Plan</t>
  </si>
  <si>
    <t xml:space="preserve">Determine a Budget </t>
  </si>
  <si>
    <t xml:space="preserve">       Determine the Deadline</t>
  </si>
  <si>
    <t>All Parties</t>
  </si>
  <si>
    <t>Staff</t>
  </si>
  <si>
    <t>5/28/25</t>
  </si>
  <si>
    <t>7/14/25</t>
  </si>
  <si>
    <t>PCB Design</t>
  </si>
  <si>
    <t>Proteus Design</t>
  </si>
  <si>
    <t>Breadboard Design</t>
  </si>
  <si>
    <t>EASY-PC Design</t>
  </si>
  <si>
    <t>Delivery Of Components</t>
  </si>
  <si>
    <t>Evaluation (LOGBOOK)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</si>
</sst>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2">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13" fillId="0" borderId="0" xfId="0" applyFont="1" applyAlignment="1">
      <alignment horizontal="center"/>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0" fontId="16" fillId="0" borderId="0" xfId="0" applyFont="1"/>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21" fillId="12" borderId="20" xfId="0" applyNumberFormat="1" applyFont="1" applyFill="1" applyBorder="1" applyAlignment="1">
      <alignment horizontal="center" vertical="center"/>
    </xf>
    <xf numFmtId="168" fontId="21" fillId="12" borderId="18" xfId="0" applyNumberFormat="1" applyFont="1" applyFill="1" applyBorder="1" applyAlignment="1">
      <alignment horizontal="center" vertical="center"/>
    </xf>
    <xf numFmtId="168" fontId="21" fillId="12" borderId="19" xfId="0" applyNumberFormat="1" applyFont="1" applyFill="1" applyBorder="1" applyAlignment="1">
      <alignment horizontal="center" vertical="center"/>
    </xf>
    <xf numFmtId="0" fontId="22" fillId="2" borderId="17"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22" fillId="2" borderId="15"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165" fontId="19"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2"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165" fontId="19" fillId="3" borderId="6" xfId="10" applyFont="1" applyFill="1" applyBorder="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9" fontId="1" fillId="3" borderId="7" xfId="2" applyFont="1" applyFill="1" applyBorder="1" applyAlignment="1">
      <alignment horizontal="center" vertical="center"/>
    </xf>
    <xf numFmtId="165" fontId="19" fillId="3" borderId="7" xfId="10" applyFont="1" applyFill="1" applyBorder="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165" fontId="19"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165" fontId="19" fillId="4" borderId="5" xfId="10" applyFont="1" applyFill="1" applyBorder="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165" fontId="19"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11"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165" fontId="19" fillId="5" borderId="8" xfId="10" applyFont="1" applyFill="1" applyBorder="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165" fontId="19"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4" fillId="0" borderId="10" xfId="0" applyFont="1" applyBorder="1" applyAlignment="1">
      <alignment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165" fontId="19" fillId="10" borderId="9" xfId="10" applyFont="1" applyFill="1" applyBorder="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165" fontId="19" fillId="0" borderId="0" xfId="10" applyFont="1" applyBorder="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165" fontId="25"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11" borderId="16" xfId="0" applyFont="1" applyFill="1" applyBorder="1" applyAlignment="1">
      <alignment horizontal="left" vertical="center" indent="1"/>
    </xf>
    <xf numFmtId="0" fontId="4" fillId="2" borderId="21" xfId="0" applyFont="1" applyFill="1" applyBorder="1" applyAlignment="1">
      <alignment horizontal="left" indent="1"/>
    </xf>
    <xf numFmtId="0" fontId="20" fillId="11" borderId="16" xfId="0" applyFont="1" applyFill="1" applyBorder="1" applyAlignment="1">
      <alignment vertical="center"/>
    </xf>
    <xf numFmtId="0" fontId="4" fillId="2" borderId="21" xfId="0" applyFont="1" applyFill="1" applyBorder="1"/>
    <xf numFmtId="0" fontId="20" fillId="11" borderId="16" xfId="0" applyFont="1" applyFill="1" applyBorder="1" applyAlignment="1">
      <alignment horizontal="center" vertical="center"/>
    </xf>
    <xf numFmtId="0" fontId="27" fillId="0" borderId="0" xfId="0" applyFont="1" applyAlignment="1">
      <alignment horizontal="left"/>
    </xf>
    <xf numFmtId="0" fontId="28" fillId="0" borderId="0" xfId="0" applyFont="1"/>
    <xf numFmtId="166" fontId="27" fillId="0" borderId="0" xfId="9" applyFont="1" applyBorder="1" applyAlignment="1">
      <alignment horizontal="left"/>
    </xf>
    <xf numFmtId="0" fontId="26" fillId="0" borderId="0" xfId="8" applyFont="1" applyAlignment="1">
      <alignment horizontal="left"/>
    </xf>
    <xf numFmtId="0" fontId="4" fillId="0" borderId="0" xfId="0" applyFont="1"/>
    <xf numFmtId="167" fontId="19" fillId="2" borderId="13" xfId="0" applyNumberFormat="1" applyFont="1" applyFill="1" applyBorder="1" applyAlignment="1">
      <alignment horizontal="center" vertical="center" wrapText="1"/>
    </xf>
    <xf numFmtId="167" fontId="19" fillId="2" borderId="19" xfId="0" applyNumberFormat="1" applyFont="1" applyFill="1" applyBorder="1" applyAlignment="1">
      <alignment horizontal="center" vertical="center" wrapText="1"/>
    </xf>
    <xf numFmtId="167" fontId="19" fillId="2" borderId="18" xfId="0" applyNumberFormat="1" applyFont="1" applyFill="1" applyBorder="1" applyAlignment="1">
      <alignment horizontal="center" vertical="center" wrapText="1"/>
    </xf>
    <xf numFmtId="0" fontId="19" fillId="3" borderId="0" xfId="11" applyFont="1" applyFill="1" applyBorder="1" applyAlignment="1">
      <alignment vertical="center"/>
    </xf>
    <xf numFmtId="9" fontId="1" fillId="3" borderId="0" xfId="2" applyFont="1" applyFill="1" applyBorder="1" applyAlignment="1">
      <alignment horizontal="center" vertical="center"/>
    </xf>
    <xf numFmtId="165" fontId="19" fillId="3" borderId="0" xfId="10" applyFont="1" applyFill="1" applyBorder="1">
      <alignment horizontal="center" vertical="center"/>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21">
    <dxf>
      <border>
        <left style="thin">
          <color theme="5"/>
        </left>
        <right style="thin">
          <color theme="5"/>
        </right>
        <vertical/>
        <horizontal/>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20"/>
      <tableStyleElement type="headerRow" dxfId="19"/>
      <tableStyleElement type="totalRow" dxfId="18"/>
      <tableStyleElement type="firstColumn" dxfId="17"/>
      <tableStyleElement type="lastColumn" dxfId="16"/>
      <tableStyleElement type="firstRowStripe" dxfId="15"/>
      <tableStyleElement type="secondRowStripe" dxfId="14"/>
      <tableStyleElement type="firstColumnStripe" dxfId="13"/>
      <tableStyleElement type="secondColumnStripe" dxfId="12"/>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8"/>
  <sheetViews>
    <sheetView showGridLines="0" tabSelected="1" showRuler="0" topLeftCell="A17" zoomScale="87" zoomScaleNormal="87" zoomScalePageLayoutView="70" workbookViewId="0">
      <selection activeCell="D25" sqref="D25"/>
    </sheetView>
  </sheetViews>
  <sheetFormatPr defaultColWidth="8.75" defaultRowHeight="30" customHeight="1" x14ac:dyDescent="0.2"/>
  <cols>
    <col min="1" max="1" width="2.75" style="13" customWidth="1"/>
    <col min="2" max="2" width="22.75" customWidth="1"/>
    <col min="3" max="3" width="16.75" customWidth="1"/>
    <col min="4" max="4" width="10.75" customWidth="1"/>
    <col min="5" max="5" width="10.75" style="2" customWidth="1"/>
    <col min="6" max="6" width="10.75" customWidth="1"/>
    <col min="7" max="7" width="2.75" customWidth="1"/>
    <col min="8" max="8" width="6" hidden="1" customWidth="1"/>
    <col min="9" max="65" width="2.75" customWidth="1"/>
  </cols>
  <sheetData>
    <row r="1" spans="1:64" ht="90" customHeight="1" x14ac:dyDescent="1.1000000000000001">
      <c r="A1" s="14"/>
      <c r="B1" s="97" t="s">
        <v>37</v>
      </c>
      <c r="C1" s="18"/>
      <c r="D1" s="19"/>
      <c r="E1" s="20"/>
      <c r="F1" s="21"/>
      <c r="H1" s="1"/>
      <c r="AF1" s="114" t="s">
        <v>34</v>
      </c>
      <c r="AG1" s="115"/>
      <c r="AH1" s="115"/>
      <c r="AI1" s="115"/>
      <c r="AJ1" s="115"/>
      <c r="AK1" s="115"/>
      <c r="AL1" s="115"/>
      <c r="AM1" s="23"/>
      <c r="AN1" s="113">
        <f ca="1">TODAY()</f>
        <v>45805</v>
      </c>
      <c r="AO1" s="112"/>
      <c r="AP1" s="112"/>
      <c r="AQ1" s="112"/>
      <c r="AR1" s="112"/>
      <c r="AS1" s="112"/>
      <c r="AT1" s="112"/>
      <c r="AU1" s="112"/>
      <c r="AV1" s="112"/>
      <c r="AW1" s="112"/>
    </row>
    <row r="2" spans="1:64" ht="30" customHeight="1" x14ac:dyDescent="0.5">
      <c r="B2" s="95" t="s">
        <v>38</v>
      </c>
      <c r="D2" s="96" t="s">
        <v>39</v>
      </c>
      <c r="F2" s="22"/>
      <c r="AF2" s="114" t="s">
        <v>35</v>
      </c>
      <c r="AG2" s="115"/>
      <c r="AH2" s="115"/>
      <c r="AI2" s="115"/>
      <c r="AJ2" s="115"/>
      <c r="AK2" s="115"/>
      <c r="AL2" s="115"/>
      <c r="AM2" s="23"/>
      <c r="AN2" s="111">
        <v>1</v>
      </c>
      <c r="AO2" s="112"/>
      <c r="AP2" s="112"/>
      <c r="AQ2" s="112"/>
      <c r="AR2" s="112"/>
      <c r="AS2" s="112"/>
      <c r="AT2" s="112"/>
      <c r="AU2" s="112"/>
      <c r="AV2" s="112"/>
      <c r="AW2" s="112"/>
    </row>
    <row r="3" spans="1:64" s="25" customFormat="1" ht="30" customHeight="1" x14ac:dyDescent="0.25">
      <c r="A3" s="13"/>
      <c r="B3" s="24" t="s">
        <v>8</v>
      </c>
      <c r="D3" s="26"/>
      <c r="E3" s="27"/>
    </row>
    <row r="4" spans="1:64" s="25" customFormat="1" ht="30" customHeight="1" x14ac:dyDescent="0.2">
      <c r="A4" s="14"/>
      <c r="B4" s="28" t="s">
        <v>13</v>
      </c>
      <c r="E4" s="29"/>
      <c r="I4" s="118">
        <f ca="1">I5</f>
        <v>45803</v>
      </c>
      <c r="J4" s="116"/>
      <c r="K4" s="116"/>
      <c r="L4" s="116"/>
      <c r="M4" s="116"/>
      <c r="N4" s="116"/>
      <c r="O4" s="116"/>
      <c r="P4" s="116">
        <f ca="1">P5</f>
        <v>45810</v>
      </c>
      <c r="Q4" s="116"/>
      <c r="R4" s="116"/>
      <c r="S4" s="116"/>
      <c r="T4" s="116"/>
      <c r="U4" s="116"/>
      <c r="V4" s="116"/>
      <c r="W4" s="116">
        <f ca="1">W5</f>
        <v>45817</v>
      </c>
      <c r="X4" s="116"/>
      <c r="Y4" s="116"/>
      <c r="Z4" s="116"/>
      <c r="AA4" s="116"/>
      <c r="AB4" s="116"/>
      <c r="AC4" s="116"/>
      <c r="AD4" s="116">
        <f ca="1">AD5</f>
        <v>45824</v>
      </c>
      <c r="AE4" s="116"/>
      <c r="AF4" s="116"/>
      <c r="AG4" s="116"/>
      <c r="AH4" s="116"/>
      <c r="AI4" s="116"/>
      <c r="AJ4" s="116"/>
      <c r="AK4" s="116">
        <f ca="1">AK5</f>
        <v>45831</v>
      </c>
      <c r="AL4" s="116"/>
      <c r="AM4" s="116"/>
      <c r="AN4" s="116"/>
      <c r="AO4" s="116"/>
      <c r="AP4" s="116"/>
      <c r="AQ4" s="116"/>
      <c r="AR4" s="116">
        <f ca="1">AR5</f>
        <v>45838</v>
      </c>
      <c r="AS4" s="116"/>
      <c r="AT4" s="116"/>
      <c r="AU4" s="116"/>
      <c r="AV4" s="116"/>
      <c r="AW4" s="116"/>
      <c r="AX4" s="116"/>
      <c r="AY4" s="116">
        <f ca="1">AY5</f>
        <v>45845</v>
      </c>
      <c r="AZ4" s="116"/>
      <c r="BA4" s="116"/>
      <c r="BB4" s="116"/>
      <c r="BC4" s="116"/>
      <c r="BD4" s="116"/>
      <c r="BE4" s="116"/>
      <c r="BF4" s="116">
        <f ca="1">BF5</f>
        <v>45852</v>
      </c>
      <c r="BG4" s="116"/>
      <c r="BH4" s="116"/>
      <c r="BI4" s="116"/>
      <c r="BJ4" s="116"/>
      <c r="BK4" s="116"/>
      <c r="BL4" s="117"/>
    </row>
    <row r="5" spans="1:64" s="25" customFormat="1" ht="15" customHeight="1" x14ac:dyDescent="0.2">
      <c r="A5" s="105"/>
      <c r="B5" s="106" t="s">
        <v>5</v>
      </c>
      <c r="C5" s="108" t="s">
        <v>36</v>
      </c>
      <c r="D5" s="110" t="s">
        <v>1</v>
      </c>
      <c r="E5" s="110" t="s">
        <v>3</v>
      </c>
      <c r="F5" s="110" t="s">
        <v>4</v>
      </c>
      <c r="I5" s="30">
        <f ca="1">Project_Start-WEEKDAY(Project_Start,1)+2+7*(Display_Week-1)</f>
        <v>45803</v>
      </c>
      <c r="J5" s="30">
        <f ca="1">I5+1</f>
        <v>45804</v>
      </c>
      <c r="K5" s="30">
        <f t="shared" ref="K5:AX5" ca="1" si="0">J5+1</f>
        <v>45805</v>
      </c>
      <c r="L5" s="30">
        <f t="shared" ca="1" si="0"/>
        <v>45806</v>
      </c>
      <c r="M5" s="30">
        <f t="shared" ca="1" si="0"/>
        <v>45807</v>
      </c>
      <c r="N5" s="30">
        <f t="shared" ca="1" si="0"/>
        <v>45808</v>
      </c>
      <c r="O5" s="31">
        <f t="shared" ca="1" si="0"/>
        <v>45809</v>
      </c>
      <c r="P5" s="32">
        <f ca="1">O5+1</f>
        <v>45810</v>
      </c>
      <c r="Q5" s="30">
        <f ca="1">P5+1</f>
        <v>45811</v>
      </c>
      <c r="R5" s="30">
        <f t="shared" ca="1" si="0"/>
        <v>45812</v>
      </c>
      <c r="S5" s="30">
        <f t="shared" ca="1" si="0"/>
        <v>45813</v>
      </c>
      <c r="T5" s="30">
        <f t="shared" ca="1" si="0"/>
        <v>45814</v>
      </c>
      <c r="U5" s="30">
        <f t="shared" ca="1" si="0"/>
        <v>45815</v>
      </c>
      <c r="V5" s="31">
        <f t="shared" ca="1" si="0"/>
        <v>45816</v>
      </c>
      <c r="W5" s="32">
        <f ca="1">V5+1</f>
        <v>45817</v>
      </c>
      <c r="X5" s="30">
        <f ca="1">W5+1</f>
        <v>45818</v>
      </c>
      <c r="Y5" s="30">
        <f t="shared" ca="1" si="0"/>
        <v>45819</v>
      </c>
      <c r="Z5" s="30">
        <f t="shared" ca="1" si="0"/>
        <v>45820</v>
      </c>
      <c r="AA5" s="30">
        <f t="shared" ca="1" si="0"/>
        <v>45821</v>
      </c>
      <c r="AB5" s="30">
        <f t="shared" ca="1" si="0"/>
        <v>45822</v>
      </c>
      <c r="AC5" s="31">
        <f t="shared" ca="1" si="0"/>
        <v>45823</v>
      </c>
      <c r="AD5" s="32">
        <f ca="1">AC5+1</f>
        <v>45824</v>
      </c>
      <c r="AE5" s="30">
        <f ca="1">AD5+1</f>
        <v>45825</v>
      </c>
      <c r="AF5" s="30">
        <f t="shared" ca="1" si="0"/>
        <v>45826</v>
      </c>
      <c r="AG5" s="30">
        <f t="shared" ca="1" si="0"/>
        <v>45827</v>
      </c>
      <c r="AH5" s="30">
        <f t="shared" ca="1" si="0"/>
        <v>45828</v>
      </c>
      <c r="AI5" s="30">
        <f t="shared" ca="1" si="0"/>
        <v>45829</v>
      </c>
      <c r="AJ5" s="31">
        <f t="shared" ca="1" si="0"/>
        <v>45830</v>
      </c>
      <c r="AK5" s="32">
        <f ca="1">AJ5+1</f>
        <v>45831</v>
      </c>
      <c r="AL5" s="30">
        <f ca="1">AK5+1</f>
        <v>45832</v>
      </c>
      <c r="AM5" s="30">
        <f t="shared" ca="1" si="0"/>
        <v>45833</v>
      </c>
      <c r="AN5" s="30">
        <f t="shared" ca="1" si="0"/>
        <v>45834</v>
      </c>
      <c r="AO5" s="30">
        <f t="shared" ca="1" si="0"/>
        <v>45835</v>
      </c>
      <c r="AP5" s="30">
        <f t="shared" ca="1" si="0"/>
        <v>45836</v>
      </c>
      <c r="AQ5" s="31">
        <f t="shared" ca="1" si="0"/>
        <v>45837</v>
      </c>
      <c r="AR5" s="32">
        <f ca="1">AQ5+1</f>
        <v>45838</v>
      </c>
      <c r="AS5" s="30">
        <f ca="1">AR5+1</f>
        <v>45839</v>
      </c>
      <c r="AT5" s="30">
        <f t="shared" ca="1" si="0"/>
        <v>45840</v>
      </c>
      <c r="AU5" s="30">
        <f t="shared" ca="1" si="0"/>
        <v>45841</v>
      </c>
      <c r="AV5" s="30">
        <f t="shared" ca="1" si="0"/>
        <v>45842</v>
      </c>
      <c r="AW5" s="30">
        <f t="shared" ca="1" si="0"/>
        <v>45843</v>
      </c>
      <c r="AX5" s="31">
        <f t="shared" ca="1" si="0"/>
        <v>45844</v>
      </c>
      <c r="AY5" s="32">
        <f ca="1">AX5+1</f>
        <v>45845</v>
      </c>
      <c r="AZ5" s="30">
        <f ca="1">AY5+1</f>
        <v>45846</v>
      </c>
      <c r="BA5" s="30">
        <f t="shared" ref="BA5:BE5" ca="1" si="1">AZ5+1</f>
        <v>45847</v>
      </c>
      <c r="BB5" s="30">
        <f t="shared" ca="1" si="1"/>
        <v>45848</v>
      </c>
      <c r="BC5" s="30">
        <f t="shared" ca="1" si="1"/>
        <v>45849</v>
      </c>
      <c r="BD5" s="30">
        <f t="shared" ca="1" si="1"/>
        <v>45850</v>
      </c>
      <c r="BE5" s="31">
        <f t="shared" ca="1" si="1"/>
        <v>45851</v>
      </c>
      <c r="BF5" s="32">
        <f ca="1">BE5+1</f>
        <v>45852</v>
      </c>
      <c r="BG5" s="30">
        <f ca="1">BF5+1</f>
        <v>45853</v>
      </c>
      <c r="BH5" s="30">
        <f t="shared" ref="BH5:BL5" ca="1" si="2">BG5+1</f>
        <v>45854</v>
      </c>
      <c r="BI5" s="30">
        <f t="shared" ca="1" si="2"/>
        <v>45855</v>
      </c>
      <c r="BJ5" s="30">
        <f t="shared" ca="1" si="2"/>
        <v>45856</v>
      </c>
      <c r="BK5" s="30">
        <f t="shared" ca="1" si="2"/>
        <v>45857</v>
      </c>
      <c r="BL5" s="30">
        <f t="shared" ca="1" si="2"/>
        <v>45858</v>
      </c>
    </row>
    <row r="6" spans="1:64" s="25" customFormat="1" ht="15" customHeight="1" thickBot="1" x14ac:dyDescent="0.25">
      <c r="A6" s="105"/>
      <c r="B6" s="107"/>
      <c r="C6" s="109"/>
      <c r="D6" s="109"/>
      <c r="E6" s="109"/>
      <c r="F6" s="109"/>
      <c r="I6" s="33" t="str">
        <f t="shared" ref="I6:AN6" ca="1" si="3">LEFT(TEXT(I5,"ddd"),1)</f>
        <v>M</v>
      </c>
      <c r="J6" s="34" t="str">
        <f t="shared" ca="1" si="3"/>
        <v>T</v>
      </c>
      <c r="K6" s="34" t="str">
        <f t="shared" ca="1" si="3"/>
        <v>W</v>
      </c>
      <c r="L6" s="34" t="str">
        <f t="shared" ca="1" si="3"/>
        <v>T</v>
      </c>
      <c r="M6" s="34" t="str">
        <f t="shared" ca="1" si="3"/>
        <v>F</v>
      </c>
      <c r="N6" s="34" t="str">
        <f t="shared" ca="1" si="3"/>
        <v>S</v>
      </c>
      <c r="O6" s="34" t="str">
        <f t="shared" ca="1" si="3"/>
        <v>S</v>
      </c>
      <c r="P6" s="34" t="str">
        <f t="shared" ca="1" si="3"/>
        <v>M</v>
      </c>
      <c r="Q6" s="34" t="str">
        <f t="shared" ca="1" si="3"/>
        <v>T</v>
      </c>
      <c r="R6" s="34" t="str">
        <f t="shared" ca="1" si="3"/>
        <v>W</v>
      </c>
      <c r="S6" s="34" t="str">
        <f t="shared" ca="1" si="3"/>
        <v>T</v>
      </c>
      <c r="T6" s="34" t="str">
        <f t="shared" ca="1" si="3"/>
        <v>F</v>
      </c>
      <c r="U6" s="34" t="str">
        <f t="shared" ca="1" si="3"/>
        <v>S</v>
      </c>
      <c r="V6" s="34" t="str">
        <f t="shared" ca="1" si="3"/>
        <v>S</v>
      </c>
      <c r="W6" s="34" t="str">
        <f t="shared" ca="1" si="3"/>
        <v>M</v>
      </c>
      <c r="X6" s="34" t="str">
        <f t="shared" ca="1" si="3"/>
        <v>T</v>
      </c>
      <c r="Y6" s="34" t="str">
        <f t="shared" ca="1" si="3"/>
        <v>W</v>
      </c>
      <c r="Z6" s="34" t="str">
        <f t="shared" ca="1" si="3"/>
        <v>T</v>
      </c>
      <c r="AA6" s="34" t="str">
        <f t="shared" ca="1" si="3"/>
        <v>F</v>
      </c>
      <c r="AB6" s="34" t="str">
        <f t="shared" ca="1" si="3"/>
        <v>S</v>
      </c>
      <c r="AC6" s="34" t="str">
        <f t="shared" ca="1" si="3"/>
        <v>S</v>
      </c>
      <c r="AD6" s="34" t="str">
        <f t="shared" ca="1" si="3"/>
        <v>M</v>
      </c>
      <c r="AE6" s="34" t="str">
        <f t="shared" ca="1" si="3"/>
        <v>T</v>
      </c>
      <c r="AF6" s="34" t="str">
        <f t="shared" ca="1" si="3"/>
        <v>W</v>
      </c>
      <c r="AG6" s="34" t="str">
        <f t="shared" ca="1" si="3"/>
        <v>T</v>
      </c>
      <c r="AH6" s="34" t="str">
        <f t="shared" ca="1" si="3"/>
        <v>F</v>
      </c>
      <c r="AI6" s="34" t="str">
        <f t="shared" ca="1" si="3"/>
        <v>S</v>
      </c>
      <c r="AJ6" s="34" t="str">
        <f t="shared" ca="1" si="3"/>
        <v>S</v>
      </c>
      <c r="AK6" s="34" t="str">
        <f t="shared" ca="1" si="3"/>
        <v>M</v>
      </c>
      <c r="AL6" s="34" t="str">
        <f t="shared" ca="1" si="3"/>
        <v>T</v>
      </c>
      <c r="AM6" s="34" t="str">
        <f t="shared" ca="1" si="3"/>
        <v>W</v>
      </c>
      <c r="AN6" s="34" t="str">
        <f t="shared" ca="1" si="3"/>
        <v>T</v>
      </c>
      <c r="AO6" s="34" t="str">
        <f t="shared" ref="AO6:BL6" ca="1" si="4">LEFT(TEXT(AO5,"ddd"),1)</f>
        <v>F</v>
      </c>
      <c r="AP6" s="34" t="str">
        <f t="shared" ca="1" si="4"/>
        <v>S</v>
      </c>
      <c r="AQ6" s="34" t="str">
        <f t="shared" ca="1" si="4"/>
        <v>S</v>
      </c>
      <c r="AR6" s="34" t="str">
        <f t="shared" ca="1" si="4"/>
        <v>M</v>
      </c>
      <c r="AS6" s="34" t="str">
        <f t="shared" ca="1" si="4"/>
        <v>T</v>
      </c>
      <c r="AT6" s="34" t="str">
        <f t="shared" ca="1" si="4"/>
        <v>W</v>
      </c>
      <c r="AU6" s="34" t="str">
        <f t="shared" ca="1" si="4"/>
        <v>T</v>
      </c>
      <c r="AV6" s="34" t="str">
        <f t="shared" ca="1" si="4"/>
        <v>F</v>
      </c>
      <c r="AW6" s="34" t="str">
        <f t="shared" ca="1" si="4"/>
        <v>S</v>
      </c>
      <c r="AX6" s="34" t="str">
        <f t="shared" ca="1" si="4"/>
        <v>S</v>
      </c>
      <c r="AY6" s="34" t="str">
        <f t="shared" ca="1" si="4"/>
        <v>M</v>
      </c>
      <c r="AZ6" s="34" t="str">
        <f t="shared" ca="1" si="4"/>
        <v>T</v>
      </c>
      <c r="BA6" s="34" t="str">
        <f t="shared" ca="1" si="4"/>
        <v>W</v>
      </c>
      <c r="BB6" s="34" t="str">
        <f t="shared" ca="1" si="4"/>
        <v>T</v>
      </c>
      <c r="BC6" s="34" t="str">
        <f t="shared" ca="1" si="4"/>
        <v>F</v>
      </c>
      <c r="BD6" s="34" t="str">
        <f t="shared" ca="1" si="4"/>
        <v>S</v>
      </c>
      <c r="BE6" s="34" t="str">
        <f t="shared" ca="1" si="4"/>
        <v>S</v>
      </c>
      <c r="BF6" s="34" t="str">
        <f t="shared" ca="1" si="4"/>
        <v>M</v>
      </c>
      <c r="BG6" s="34" t="str">
        <f t="shared" ca="1" si="4"/>
        <v>T</v>
      </c>
      <c r="BH6" s="34" t="str">
        <f t="shared" ca="1" si="4"/>
        <v>W</v>
      </c>
      <c r="BI6" s="34" t="str">
        <f t="shared" ca="1" si="4"/>
        <v>T</v>
      </c>
      <c r="BJ6" s="34" t="str">
        <f t="shared" ca="1" si="4"/>
        <v>F</v>
      </c>
      <c r="BK6" s="34" t="str">
        <f t="shared" ca="1" si="4"/>
        <v>S</v>
      </c>
      <c r="BL6" s="35" t="str">
        <f t="shared" ca="1" si="4"/>
        <v>S</v>
      </c>
    </row>
    <row r="7" spans="1:64" s="25" customFormat="1" ht="30" hidden="1" customHeight="1" thickBot="1" x14ac:dyDescent="0.25">
      <c r="A7" s="13" t="s">
        <v>20</v>
      </c>
      <c r="B7" s="36"/>
      <c r="C7" s="37"/>
      <c r="D7" s="36"/>
      <c r="E7" s="36"/>
      <c r="F7" s="36"/>
      <c r="H7" s="25" t="str">
        <f>IF(OR(ISBLANK(task_start),ISBLANK(task_end)),"",task_end-task_start+1)</f>
        <v/>
      </c>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row>
    <row r="8" spans="1:64" s="45" customFormat="1" ht="30" customHeight="1" thickBot="1" x14ac:dyDescent="0.25">
      <c r="A8" s="14"/>
      <c r="B8" s="39" t="s">
        <v>21</v>
      </c>
      <c r="C8" s="40"/>
      <c r="D8" s="41"/>
      <c r="E8" s="42"/>
      <c r="F8" s="43"/>
      <c r="G8" s="17"/>
      <c r="H8" s="5" t="str">
        <f t="shared" ref="H8:H33" si="5">IF(OR(ISBLANK(task_start),ISBLANK(task_end)),"",task_end-task_start+1)</f>
        <v/>
      </c>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row>
    <row r="9" spans="1:64" s="45" customFormat="1" ht="30" customHeight="1" thickBot="1" x14ac:dyDescent="0.25">
      <c r="A9" s="14"/>
      <c r="B9" s="46" t="s">
        <v>43</v>
      </c>
      <c r="C9" s="47" t="s">
        <v>40</v>
      </c>
      <c r="D9" s="48">
        <v>0.5</v>
      </c>
      <c r="E9" s="49">
        <f ca="1">Project_Start</f>
        <v>45805</v>
      </c>
      <c r="F9" s="49">
        <f ca="1">E9+3</f>
        <v>45808</v>
      </c>
      <c r="G9" s="17"/>
      <c r="H9" s="5">
        <f t="shared" ca="1" si="5"/>
        <v>4</v>
      </c>
      <c r="I9" s="50"/>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c r="AL9" s="50"/>
      <c r="AM9" s="50"/>
      <c r="AN9" s="50"/>
      <c r="AO9" s="50"/>
      <c r="AP9" s="50"/>
      <c r="AQ9" s="50"/>
      <c r="AR9" s="50"/>
      <c r="AS9" s="50"/>
      <c r="AT9" s="50"/>
      <c r="AU9" s="50"/>
      <c r="AV9" s="50"/>
      <c r="AW9" s="50"/>
      <c r="AX9" s="50"/>
      <c r="AY9" s="50"/>
      <c r="AZ9" s="50"/>
      <c r="BA9" s="50"/>
      <c r="BB9" s="50"/>
      <c r="BC9" s="50"/>
      <c r="BD9" s="50"/>
      <c r="BE9" s="50"/>
      <c r="BF9" s="50"/>
      <c r="BG9" s="50"/>
      <c r="BH9" s="50"/>
      <c r="BI9" s="50"/>
      <c r="BJ9" s="50"/>
      <c r="BK9" s="50"/>
      <c r="BL9" s="50"/>
    </row>
    <row r="10" spans="1:64" s="45" customFormat="1" ht="30" customHeight="1" thickBot="1" x14ac:dyDescent="0.25">
      <c r="A10" s="14"/>
      <c r="B10" s="51" t="s">
        <v>42</v>
      </c>
      <c r="C10" s="52" t="s">
        <v>48</v>
      </c>
      <c r="D10" s="53">
        <v>0.6</v>
      </c>
      <c r="E10" s="54">
        <f ca="1">F9</f>
        <v>45808</v>
      </c>
      <c r="F10" s="54">
        <f ca="1">E10+2</f>
        <v>45810</v>
      </c>
      <c r="G10" s="17"/>
      <c r="H10" s="5">
        <f t="shared" ca="1" si="5"/>
        <v>3</v>
      </c>
      <c r="I10" s="50"/>
      <c r="J10" s="50"/>
      <c r="K10" s="50"/>
      <c r="L10" s="50"/>
      <c r="M10" s="50"/>
      <c r="N10" s="50"/>
      <c r="O10" s="50"/>
      <c r="P10" s="50"/>
      <c r="Q10" s="50"/>
      <c r="R10" s="50"/>
      <c r="S10" s="50"/>
      <c r="T10" s="50"/>
      <c r="U10" s="55"/>
      <c r="V10" s="55"/>
      <c r="W10" s="50"/>
      <c r="X10" s="50"/>
      <c r="Y10" s="50"/>
      <c r="Z10" s="50"/>
      <c r="AA10" s="50"/>
      <c r="AB10" s="50"/>
      <c r="AC10" s="50"/>
      <c r="AD10" s="50"/>
      <c r="AE10" s="50"/>
      <c r="AF10" s="50"/>
      <c r="AG10" s="50"/>
      <c r="AH10" s="50"/>
      <c r="AI10" s="50"/>
      <c r="AJ10" s="50"/>
      <c r="AK10" s="50"/>
      <c r="AL10" s="50"/>
      <c r="AM10" s="50"/>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row>
    <row r="11" spans="1:64" s="45" customFormat="1" ht="30" customHeight="1" thickBot="1" x14ac:dyDescent="0.25">
      <c r="A11" s="13"/>
      <c r="B11" s="51" t="s">
        <v>44</v>
      </c>
      <c r="C11" s="52" t="s">
        <v>49</v>
      </c>
      <c r="D11" s="53">
        <v>0.5</v>
      </c>
      <c r="E11" s="54">
        <f ca="1">F10</f>
        <v>45810</v>
      </c>
      <c r="F11" s="54">
        <f ca="1">E11+4</f>
        <v>45814</v>
      </c>
      <c r="G11" s="17"/>
      <c r="H11" s="5">
        <f t="shared" ca="1" si="5"/>
        <v>5</v>
      </c>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row>
    <row r="12" spans="1:64" s="45" customFormat="1" ht="30" customHeight="1" thickBot="1" x14ac:dyDescent="0.25">
      <c r="A12" s="13"/>
      <c r="B12" s="51" t="s">
        <v>45</v>
      </c>
      <c r="C12" s="52" t="s">
        <v>49</v>
      </c>
      <c r="D12" s="53">
        <v>0.25</v>
      </c>
      <c r="E12" s="54">
        <f ca="1">F11</f>
        <v>45814</v>
      </c>
      <c r="F12" s="54">
        <f ca="1">E12+5</f>
        <v>45819</v>
      </c>
      <c r="G12" s="17"/>
      <c r="H12" s="5">
        <f t="shared" ca="1" si="5"/>
        <v>6</v>
      </c>
      <c r="I12" s="50"/>
      <c r="J12" s="50"/>
      <c r="K12" s="50"/>
      <c r="L12" s="50"/>
      <c r="M12" s="50"/>
      <c r="N12" s="50"/>
      <c r="O12" s="50"/>
      <c r="P12" s="50"/>
      <c r="Q12" s="50"/>
      <c r="R12" s="50"/>
      <c r="S12" s="50"/>
      <c r="T12" s="50"/>
      <c r="U12" s="50"/>
      <c r="V12" s="50"/>
      <c r="W12" s="50"/>
      <c r="X12" s="50"/>
      <c r="Y12" s="55"/>
      <c r="Z12" s="50"/>
      <c r="AA12" s="50"/>
      <c r="AB12" s="50"/>
      <c r="AC12" s="50"/>
      <c r="AD12" s="50"/>
      <c r="AE12" s="50"/>
      <c r="AF12" s="50"/>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row>
    <row r="13" spans="1:64" s="45" customFormat="1" ht="30" customHeight="1" thickBot="1" x14ac:dyDescent="0.25">
      <c r="A13" s="13"/>
      <c r="B13" s="51" t="s">
        <v>46</v>
      </c>
      <c r="C13" s="52" t="s">
        <v>40</v>
      </c>
      <c r="D13" s="53">
        <v>0.9</v>
      </c>
      <c r="E13" s="54">
        <f ca="1">E10+1</f>
        <v>45809</v>
      </c>
      <c r="F13" s="54">
        <f ca="1">E13+2</f>
        <v>45811</v>
      </c>
      <c r="G13" s="17"/>
      <c r="H13" s="5">
        <f t="shared" ca="1" si="5"/>
        <v>3</v>
      </c>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row>
    <row r="14" spans="1:64" s="45" customFormat="1" ht="30" customHeight="1" thickBot="1" x14ac:dyDescent="0.25">
      <c r="A14" s="14"/>
      <c r="B14" s="119" t="s">
        <v>47</v>
      </c>
      <c r="C14" s="119" t="s">
        <v>40</v>
      </c>
      <c r="D14" s="120">
        <v>0.02</v>
      </c>
      <c r="E14" s="121" t="s">
        <v>50</v>
      </c>
      <c r="F14" s="121" t="s">
        <v>51</v>
      </c>
      <c r="G14" s="17"/>
      <c r="H14" s="5" t="e">
        <f t="shared" si="5"/>
        <v>#VALUE!</v>
      </c>
    </row>
    <row r="15" spans="1:64" s="45" customFormat="1" ht="30" customHeight="1" thickBot="1" x14ac:dyDescent="0.25">
      <c r="A15" s="14"/>
      <c r="B15" s="56" t="s">
        <v>22</v>
      </c>
      <c r="C15" s="57"/>
      <c r="D15" s="58"/>
      <c r="E15" s="59"/>
      <c r="F15" s="60"/>
      <c r="G15" s="17"/>
      <c r="H15" s="5" t="str">
        <f t="shared" si="5"/>
        <v/>
      </c>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row>
    <row r="16" spans="1:64" s="45" customFormat="1" ht="30" customHeight="1" thickBot="1" x14ac:dyDescent="0.25">
      <c r="A16" s="13"/>
      <c r="B16" s="61" t="s">
        <v>52</v>
      </c>
      <c r="C16" s="62" t="s">
        <v>40</v>
      </c>
      <c r="D16" s="63">
        <v>0.5</v>
      </c>
      <c r="E16" s="64">
        <f ca="1">E13+1</f>
        <v>45810</v>
      </c>
      <c r="F16" s="64">
        <f ca="1">E16+4</f>
        <v>45814</v>
      </c>
      <c r="G16" s="17"/>
      <c r="H16" s="5">
        <f t="shared" ca="1" si="5"/>
        <v>5</v>
      </c>
      <c r="I16" s="50"/>
      <c r="J16" s="50"/>
      <c r="K16" s="50"/>
      <c r="L16" s="50"/>
      <c r="M16" s="50"/>
      <c r="N16" s="50"/>
      <c r="O16" s="50"/>
      <c r="P16" s="50"/>
      <c r="Q16" s="50"/>
      <c r="R16" s="50"/>
      <c r="S16" s="50"/>
      <c r="T16" s="50"/>
      <c r="U16" s="55"/>
      <c r="V16" s="55"/>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row>
    <row r="17" spans="1:64" s="45" customFormat="1" ht="30" customHeight="1" thickBot="1" x14ac:dyDescent="0.25">
      <c r="A17" s="13"/>
      <c r="B17" s="61" t="s">
        <v>54</v>
      </c>
      <c r="C17" s="62" t="s">
        <v>40</v>
      </c>
      <c r="D17" s="63">
        <v>0.5</v>
      </c>
      <c r="E17" s="64">
        <f ca="1">E16+2</f>
        <v>45812</v>
      </c>
      <c r="F17" s="64">
        <f ca="1">E17+5</f>
        <v>45817</v>
      </c>
      <c r="G17" s="17"/>
      <c r="H17" s="5">
        <f t="shared" ca="1" si="5"/>
        <v>6</v>
      </c>
      <c r="I17" s="50"/>
      <c r="J17" s="50"/>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row>
    <row r="18" spans="1:64" s="45" customFormat="1" ht="30" customHeight="1" thickBot="1" x14ac:dyDescent="0.25">
      <c r="A18" s="13"/>
      <c r="B18" s="61" t="s">
        <v>53</v>
      </c>
      <c r="C18" s="62" t="s">
        <v>40</v>
      </c>
      <c r="D18" s="63"/>
      <c r="E18" s="64">
        <f ca="1">F17</f>
        <v>45817</v>
      </c>
      <c r="F18" s="64">
        <f ca="1">E18+3</f>
        <v>45820</v>
      </c>
      <c r="G18" s="17"/>
      <c r="H18" s="5">
        <f t="shared" ca="1" si="5"/>
        <v>4</v>
      </c>
      <c r="I18" s="50"/>
      <c r="J18" s="50"/>
      <c r="K18" s="50"/>
      <c r="L18" s="50"/>
      <c r="M18" s="50"/>
      <c r="N18" s="50"/>
      <c r="O18" s="50"/>
      <c r="P18" s="50"/>
      <c r="Q18" s="50"/>
      <c r="R18" s="50"/>
      <c r="S18" s="50"/>
      <c r="T18" s="50"/>
      <c r="U18" s="50"/>
      <c r="V18" s="50"/>
      <c r="W18" s="50"/>
      <c r="X18" s="50"/>
      <c r="Y18" s="55"/>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row>
    <row r="19" spans="1:64" s="45" customFormat="1" ht="30" customHeight="1" thickBot="1" x14ac:dyDescent="0.25">
      <c r="A19" s="13"/>
      <c r="B19" s="61" t="s">
        <v>55</v>
      </c>
      <c r="C19" s="62" t="s">
        <v>41</v>
      </c>
      <c r="D19" s="63"/>
      <c r="E19" s="64">
        <v>45844</v>
      </c>
      <c r="F19" s="64">
        <v>45844</v>
      </c>
      <c r="G19" s="17"/>
      <c r="H19" s="5">
        <f t="shared" si="5"/>
        <v>1</v>
      </c>
      <c r="I19" s="50"/>
      <c r="J19" s="50"/>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Y19" s="50"/>
      <c r="AZ19" s="50"/>
      <c r="BA19" s="50"/>
      <c r="BB19" s="50"/>
      <c r="BC19" s="50"/>
      <c r="BD19" s="50"/>
      <c r="BE19" s="50"/>
      <c r="BF19" s="50"/>
      <c r="BG19" s="50"/>
      <c r="BH19" s="50"/>
      <c r="BI19" s="50"/>
      <c r="BJ19" s="50"/>
      <c r="BK19" s="50"/>
      <c r="BL19" s="50"/>
    </row>
    <row r="20" spans="1:64" s="45" customFormat="1" ht="30" customHeight="1" thickBot="1" x14ac:dyDescent="0.25">
      <c r="A20" s="13"/>
      <c r="B20" s="61" t="s">
        <v>56</v>
      </c>
      <c r="C20" s="62" t="s">
        <v>41</v>
      </c>
      <c r="D20" s="63"/>
      <c r="E20" s="64">
        <f ca="1">E18</f>
        <v>45817</v>
      </c>
      <c r="F20" s="64">
        <f ca="1">E20+2</f>
        <v>45819</v>
      </c>
      <c r="G20" s="17"/>
      <c r="H20" s="5">
        <f t="shared" ca="1" si="5"/>
        <v>3</v>
      </c>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row>
    <row r="21" spans="1:64" s="45" customFormat="1" ht="30" customHeight="1" thickBot="1" x14ac:dyDescent="0.25">
      <c r="A21" s="13"/>
      <c r="B21" s="61" t="s">
        <v>23</v>
      </c>
      <c r="C21" s="62" t="s">
        <v>40</v>
      </c>
      <c r="D21" s="63"/>
      <c r="E21" s="64">
        <f ca="1">E20</f>
        <v>45817</v>
      </c>
      <c r="F21" s="64">
        <f ca="1">E21+3</f>
        <v>45820</v>
      </c>
      <c r="G21" s="17"/>
      <c r="H21" s="5">
        <f t="shared" ca="1" si="5"/>
        <v>4</v>
      </c>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row>
    <row r="22" spans="1:64" s="45" customFormat="1" ht="30" customHeight="1" thickBot="1" x14ac:dyDescent="0.25">
      <c r="A22" s="13"/>
      <c r="B22" s="65" t="s">
        <v>24</v>
      </c>
      <c r="C22" s="66"/>
      <c r="D22" s="67"/>
      <c r="E22" s="68"/>
      <c r="F22" s="69"/>
      <c r="G22" s="17"/>
      <c r="H22" s="5" t="str">
        <f t="shared" si="5"/>
        <v/>
      </c>
      <c r="I22" s="50"/>
      <c r="J22" s="50"/>
      <c r="K22" s="50"/>
      <c r="L22" s="50"/>
      <c r="M22" s="50"/>
      <c r="N22" s="50"/>
      <c r="O22" s="50"/>
      <c r="P22" s="50"/>
      <c r="Q22" s="50"/>
      <c r="R22" s="50"/>
      <c r="S22" s="50"/>
      <c r="T22" s="50"/>
      <c r="U22" s="50"/>
      <c r="V22" s="50"/>
      <c r="W22" s="50"/>
      <c r="X22" s="50"/>
      <c r="Y22" s="50"/>
      <c r="Z22" s="50"/>
      <c r="AA22" s="50"/>
      <c r="AB22" s="50"/>
      <c r="AC22" s="50"/>
      <c r="AD22" s="50"/>
      <c r="AE22" s="50"/>
      <c r="AF22" s="50"/>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row>
    <row r="23" spans="1:64" s="45" customFormat="1" ht="30" customHeight="1" thickBot="1" x14ac:dyDescent="0.25">
      <c r="A23" s="13"/>
      <c r="B23" s="71" t="s">
        <v>25</v>
      </c>
      <c r="C23" s="72" t="s">
        <v>40</v>
      </c>
      <c r="D23" s="73">
        <v>0.5</v>
      </c>
      <c r="E23" s="74">
        <f ca="1">E9+15</f>
        <v>45820</v>
      </c>
      <c r="F23" s="74">
        <f ca="1">E23+5</f>
        <v>45825</v>
      </c>
      <c r="G23" s="17"/>
      <c r="H23" s="5">
        <f t="shared" ca="1" si="5"/>
        <v>6</v>
      </c>
      <c r="I23" s="50"/>
      <c r="J23" s="50"/>
      <c r="K23" s="50"/>
      <c r="L23" s="50"/>
      <c r="M23" s="50"/>
      <c r="N23" s="50"/>
      <c r="O23" s="50"/>
      <c r="P23" s="50"/>
      <c r="Q23" s="50"/>
      <c r="R23" s="50"/>
      <c r="S23" s="50"/>
      <c r="T23" s="50"/>
      <c r="U23" s="50"/>
      <c r="V23" s="50"/>
      <c r="W23" s="50"/>
      <c r="X23" s="50"/>
      <c r="Y23" s="50"/>
      <c r="Z23" s="50"/>
      <c r="AA23" s="50"/>
      <c r="AB23" s="50"/>
      <c r="AC23" s="50"/>
      <c r="AD23" s="50"/>
      <c r="AE23" s="50"/>
      <c r="AF23" s="50"/>
      <c r="AG23" s="50"/>
      <c r="AH23" s="50"/>
      <c r="AI23" s="50"/>
      <c r="AJ23" s="50"/>
      <c r="AK23" s="50"/>
      <c r="AL23" s="50"/>
      <c r="AM23" s="50"/>
      <c r="AN23" s="50"/>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row>
    <row r="24" spans="1:64" s="45" customFormat="1" ht="30" customHeight="1" thickBot="1" x14ac:dyDescent="0.25">
      <c r="A24" s="13"/>
      <c r="B24" s="71" t="s">
        <v>26</v>
      </c>
      <c r="C24" s="72" t="s">
        <v>40</v>
      </c>
      <c r="D24" s="73">
        <v>0.6</v>
      </c>
      <c r="E24" s="74">
        <f ca="1">F23+1</f>
        <v>45826</v>
      </c>
      <c r="F24" s="74">
        <f ca="1">E24+4</f>
        <v>45830</v>
      </c>
      <c r="G24" s="17"/>
      <c r="H24" s="5">
        <f t="shared" ca="1" si="5"/>
        <v>5</v>
      </c>
      <c r="I24" s="50"/>
      <c r="J24" s="50"/>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50"/>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row>
    <row r="25" spans="1:64" s="45" customFormat="1" ht="30" customHeight="1" thickBot="1" x14ac:dyDescent="0.25">
      <c r="A25" s="13"/>
      <c r="B25" s="71" t="s">
        <v>27</v>
      </c>
      <c r="C25" s="72" t="s">
        <v>40</v>
      </c>
      <c r="D25" s="73">
        <v>0.5</v>
      </c>
      <c r="E25" s="74">
        <f ca="1">E24+5</f>
        <v>45831</v>
      </c>
      <c r="F25" s="74">
        <f ca="1">E25+5</f>
        <v>45836</v>
      </c>
      <c r="G25" s="17"/>
      <c r="H25" s="5">
        <f t="shared" ca="1" si="5"/>
        <v>6</v>
      </c>
      <c r="I25" s="50"/>
      <c r="J25" s="50"/>
      <c r="K25" s="50"/>
      <c r="L25" s="50"/>
      <c r="M25" s="50"/>
      <c r="N25" s="50"/>
      <c r="O25" s="50"/>
      <c r="P25" s="50"/>
      <c r="Q25" s="50"/>
      <c r="R25" s="50"/>
      <c r="S25" s="50"/>
      <c r="T25" s="50"/>
      <c r="U25" s="50"/>
      <c r="V25" s="50"/>
      <c r="W25" s="50"/>
      <c r="X25" s="50"/>
      <c r="Y25" s="50"/>
      <c r="Z25" s="50"/>
      <c r="AA25" s="50"/>
      <c r="AB25" s="50"/>
      <c r="AC25" s="50"/>
      <c r="AD25" s="50"/>
      <c r="AE25" s="50"/>
      <c r="AF25" s="50"/>
      <c r="AG25" s="50"/>
      <c r="AH25" s="50"/>
      <c r="AI25" s="50"/>
      <c r="AJ25" s="50"/>
      <c r="AK25" s="50"/>
      <c r="AL25" s="50"/>
      <c r="AM25" s="50"/>
      <c r="AN25" s="50"/>
      <c r="AO25" s="50"/>
      <c r="AP25" s="50"/>
      <c r="AQ25" s="50"/>
      <c r="AR25" s="50"/>
      <c r="AS25" s="50"/>
      <c r="AT25" s="50"/>
      <c r="AU25" s="50"/>
      <c r="AV25" s="50"/>
      <c r="AW25" s="50"/>
      <c r="AX25" s="50"/>
      <c r="AY25" s="50"/>
      <c r="AZ25" s="50"/>
      <c r="BA25" s="50"/>
      <c r="BB25" s="50"/>
      <c r="BC25" s="50"/>
      <c r="BD25" s="50"/>
      <c r="BE25" s="50"/>
      <c r="BF25" s="50"/>
      <c r="BG25" s="50"/>
      <c r="BH25" s="50"/>
      <c r="BI25" s="50"/>
      <c r="BJ25" s="50"/>
      <c r="BK25" s="50"/>
      <c r="BL25" s="50"/>
    </row>
    <row r="26" spans="1:64" s="45" customFormat="1" ht="30" customHeight="1" thickBot="1" x14ac:dyDescent="0.25">
      <c r="A26" s="13"/>
      <c r="B26" s="71" t="s">
        <v>28</v>
      </c>
      <c r="C26" s="72" t="s">
        <v>40</v>
      </c>
      <c r="D26" s="73">
        <v>0.25</v>
      </c>
      <c r="E26" s="74">
        <f ca="1">F25+1</f>
        <v>45837</v>
      </c>
      <c r="F26" s="74">
        <f ca="1">E26+4</f>
        <v>45841</v>
      </c>
      <c r="G26" s="17"/>
      <c r="H26" s="5">
        <f t="shared" ca="1" si="5"/>
        <v>5</v>
      </c>
      <c r="I26" s="80"/>
      <c r="J26" s="80"/>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c r="BA26" s="80"/>
      <c r="BB26" s="80"/>
      <c r="BC26" s="80"/>
      <c r="BD26" s="80"/>
      <c r="BE26" s="80"/>
      <c r="BF26" s="80"/>
      <c r="BG26" s="80"/>
      <c r="BH26" s="80"/>
      <c r="BI26" s="80"/>
      <c r="BJ26" s="80"/>
      <c r="BK26" s="80"/>
      <c r="BL26" s="80"/>
    </row>
    <row r="27" spans="1:64" s="45" customFormat="1" ht="30" customHeight="1" thickBot="1" x14ac:dyDescent="0.25">
      <c r="A27" s="13"/>
      <c r="B27" s="71" t="s">
        <v>29</v>
      </c>
      <c r="C27" s="72" t="s">
        <v>40</v>
      </c>
      <c r="D27" s="73">
        <v>0.25</v>
      </c>
      <c r="E27" s="74">
        <f ca="1">E25</f>
        <v>45831</v>
      </c>
      <c r="F27" s="74">
        <f ca="1">E27+4</f>
        <v>45835</v>
      </c>
      <c r="G27" s="17"/>
      <c r="H27" s="5">
        <f t="shared" ca="1" si="5"/>
        <v>5</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c r="BK27" s="50"/>
      <c r="BL27" s="50"/>
    </row>
    <row r="28" spans="1:64" s="45" customFormat="1" ht="30" customHeight="1" thickBot="1" x14ac:dyDescent="0.25">
      <c r="A28" s="13"/>
      <c r="B28" s="75" t="s">
        <v>57</v>
      </c>
      <c r="C28" s="76"/>
      <c r="D28" s="77"/>
      <c r="E28" s="78"/>
      <c r="F28" s="79"/>
      <c r="G28" s="17"/>
      <c r="H28" s="5" t="str">
        <f t="shared" si="5"/>
        <v/>
      </c>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row>
    <row r="29" spans="1:64" s="45" customFormat="1" ht="30" customHeight="1" thickBot="1" x14ac:dyDescent="0.25">
      <c r="A29" s="13"/>
      <c r="B29" s="81" t="s">
        <v>26</v>
      </c>
      <c r="C29" s="82" t="s">
        <v>40</v>
      </c>
      <c r="D29" s="83">
        <v>0.25</v>
      </c>
      <c r="E29" s="84">
        <f ca="1">E23+2</f>
        <v>45822</v>
      </c>
      <c r="F29" s="84">
        <f ca="1">E29+3</f>
        <v>45825</v>
      </c>
      <c r="G29" s="17"/>
      <c r="H29" s="5">
        <f t="shared" ca="1" si="5"/>
        <v>4</v>
      </c>
      <c r="I29" s="50"/>
      <c r="J29" s="50"/>
      <c r="K29" s="50"/>
      <c r="L29" s="50"/>
      <c r="M29" s="50"/>
      <c r="N29" s="50"/>
      <c r="O29" s="50"/>
      <c r="P29" s="50"/>
      <c r="Q29" s="50"/>
      <c r="R29" s="50"/>
      <c r="S29" s="50"/>
      <c r="T29" s="50"/>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0"/>
    </row>
    <row r="30" spans="1:64" s="45" customFormat="1" ht="30" customHeight="1" thickBot="1" x14ac:dyDescent="0.25">
      <c r="A30" s="13"/>
      <c r="B30" s="81" t="s">
        <v>30</v>
      </c>
      <c r="C30" s="82" t="s">
        <v>40</v>
      </c>
      <c r="D30" s="83">
        <v>0.25</v>
      </c>
      <c r="E30" s="84">
        <f ca="1">F29</f>
        <v>45825</v>
      </c>
      <c r="F30" s="84">
        <f ca="1">E30+4</f>
        <v>45829</v>
      </c>
      <c r="G30" s="17"/>
      <c r="H30" s="5">
        <f t="shared" ca="1" si="5"/>
        <v>5</v>
      </c>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0"/>
    </row>
    <row r="31" spans="1:64" s="45" customFormat="1" ht="30" customHeight="1" thickBot="1" x14ac:dyDescent="0.25">
      <c r="A31" s="13"/>
      <c r="B31" s="81" t="s">
        <v>31</v>
      </c>
      <c r="C31" s="82" t="s">
        <v>40</v>
      </c>
      <c r="D31" s="83">
        <v>0.5</v>
      </c>
      <c r="E31" s="84">
        <f ca="1">F30+1</f>
        <v>45830</v>
      </c>
      <c r="F31" s="84">
        <f ca="1">E31+3</f>
        <v>45833</v>
      </c>
      <c r="G31" s="17"/>
      <c r="H31" s="5">
        <f t="shared" ca="1" si="5"/>
        <v>4</v>
      </c>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c r="BK31" s="50"/>
      <c r="BL31" s="50"/>
    </row>
    <row r="32" spans="1:64" s="45" customFormat="1" ht="30" customHeight="1" thickBot="1" x14ac:dyDescent="0.25">
      <c r="A32" s="13"/>
      <c r="B32" s="81" t="s">
        <v>32</v>
      </c>
      <c r="C32" s="82" t="s">
        <v>40</v>
      </c>
      <c r="D32" s="83">
        <v>0.6</v>
      </c>
      <c r="E32" s="84">
        <f ca="1">E29+5</f>
        <v>45827</v>
      </c>
      <c r="F32" s="84">
        <f ca="1">E32+3</f>
        <v>45830</v>
      </c>
      <c r="G32" s="17"/>
      <c r="H32" s="5">
        <f t="shared" ca="1" si="5"/>
        <v>4</v>
      </c>
      <c r="I32" s="44"/>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row>
    <row r="33" spans="1:64" s="45" customFormat="1" ht="30" customHeight="1" thickBot="1" x14ac:dyDescent="0.25">
      <c r="A33" s="14"/>
      <c r="B33" s="81" t="s">
        <v>33</v>
      </c>
      <c r="C33" s="82" t="s">
        <v>40</v>
      </c>
      <c r="D33" s="83">
        <v>0.5</v>
      </c>
      <c r="E33" s="84">
        <f ca="1">E29+7</f>
        <v>45829</v>
      </c>
      <c r="F33" s="84">
        <f ca="1">E33+5</f>
        <v>45834</v>
      </c>
      <c r="G33" s="17"/>
      <c r="H33" s="6">
        <f t="shared" ca="1" si="5"/>
        <v>6</v>
      </c>
      <c r="I33" s="94"/>
      <c r="J33" s="94"/>
      <c r="K33" s="94"/>
      <c r="L33" s="94"/>
      <c r="M33" s="94"/>
      <c r="N33" s="94"/>
      <c r="O33" s="94"/>
      <c r="P33" s="94"/>
      <c r="Q33" s="94"/>
      <c r="R33" s="94"/>
      <c r="S33" s="94"/>
      <c r="T33" s="94"/>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c r="BK33" s="94"/>
      <c r="BL33" s="94"/>
    </row>
    <row r="34" spans="1:64" ht="30" customHeight="1" x14ac:dyDescent="0.2">
      <c r="B34" s="85"/>
      <c r="C34" s="86"/>
      <c r="D34" s="87"/>
      <c r="E34" s="88"/>
      <c r="F34" s="88"/>
      <c r="G34" s="3"/>
    </row>
    <row r="35" spans="1:64" ht="30" customHeight="1" x14ac:dyDescent="0.2">
      <c r="B35" s="89" t="s">
        <v>0</v>
      </c>
      <c r="C35" s="90"/>
      <c r="D35" s="91"/>
      <c r="E35" s="92"/>
      <c r="F35" s="93"/>
    </row>
    <row r="37" spans="1:64" ht="30" customHeight="1" x14ac:dyDescent="0.25">
      <c r="C37" s="16"/>
      <c r="F37" s="15"/>
    </row>
    <row r="38" spans="1:64" ht="30" customHeight="1" x14ac:dyDescent="0.2">
      <c r="C38" s="4"/>
    </row>
  </sheetData>
  <mergeCells count="18">
    <mergeCell ref="BF4:BL4"/>
    <mergeCell ref="I4:O4"/>
    <mergeCell ref="P4:V4"/>
    <mergeCell ref="W4:AC4"/>
    <mergeCell ref="AD4:AJ4"/>
    <mergeCell ref="AK4:AQ4"/>
    <mergeCell ref="AR4:AX4"/>
    <mergeCell ref="AY4:BE4"/>
    <mergeCell ref="F5:F6"/>
    <mergeCell ref="AN2:AW2"/>
    <mergeCell ref="AN1:AW1"/>
    <mergeCell ref="AF1:AL1"/>
    <mergeCell ref="AF2:AL2"/>
    <mergeCell ref="A5:A6"/>
    <mergeCell ref="B5:B6"/>
    <mergeCell ref="C5:C6"/>
    <mergeCell ref="D5:D6"/>
    <mergeCell ref="E5:E6"/>
  </mergeCells>
  <conditionalFormatting sqref="D7:D35">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3">
    <cfRule type="expression" dxfId="11" priority="6">
      <formula>AND(task_start&lt;=I$5,ROUNDDOWN((task_end-task_start+1)*task_progress,0)+task_start-1&gt;=I$5)</formula>
    </cfRule>
    <cfRule type="expression" dxfId="10" priority="7" stopIfTrue="1">
      <formula>AND(task_end&gt;=I$5,task_start&lt;J$5)</formula>
    </cfRule>
  </conditionalFormatting>
  <conditionalFormatting sqref="I15:BL18 I19:T19 AY19:BL19 V19:AW19">
    <cfRule type="expression" dxfId="9" priority="4">
      <formula>AND(task_start&lt;=I$5,ROUNDDOWN((task_end-task_start+1)*task_progress,0)+task_start-1&gt;=I$5)</formula>
    </cfRule>
    <cfRule type="expression" dxfId="8" priority="5" stopIfTrue="1">
      <formula>AND(task_end&gt;=I$5,task_start&lt;J$5)</formula>
    </cfRule>
  </conditionalFormatting>
  <conditionalFormatting sqref="I21:BL25">
    <cfRule type="expression" dxfId="7" priority="2">
      <formula>AND(task_start&lt;=I$5,ROUNDDOWN((task_end-task_start+1)*task_progress,0)+task_start-1&gt;=I$5)</formula>
    </cfRule>
    <cfRule type="expression" dxfId="6" priority="3" stopIfTrue="1">
      <formula>AND(task_end&gt;=I$5,task_start&lt;J$5)</formula>
    </cfRule>
  </conditionalFormatting>
  <conditionalFormatting sqref="I27:BL31">
    <cfRule type="expression" dxfId="5" priority="36">
      <formula>AND(task_start&lt;=I$5,ROUNDDOWN((task_end-task_start+1)*task_progress,0)+task_start-1&gt;=I$5)</formula>
    </cfRule>
    <cfRule type="expression" dxfId="4" priority="37" stopIfTrue="1">
      <formula>AND(task_end&gt;=I$5,task_start&lt;J$5)</formula>
    </cfRule>
  </conditionalFormatting>
  <conditionalFormatting sqref="I20:BL31 I4:BL18 I19:T19 AY19:BL19 V19:AW19">
    <cfRule type="expression" dxfId="3" priority="1">
      <formula>AND(TODAY()&gt;=I$5, TODAY()&lt;J$5)</formula>
    </cfRule>
  </conditionalFormatting>
  <conditionalFormatting sqref="U19">
    <cfRule type="expression" dxfId="2" priority="40">
      <formula>AND(task_start&lt;=AX$5,ROUNDDOWN((task_end-task_start+1)*task_progress,0)+task_start-1&gt;=AX$5)</formula>
    </cfRule>
    <cfRule type="expression" dxfId="1" priority="41" stopIfTrue="1">
      <formula>AND(task_end&gt;=AX$5,task_start&lt;AY$5)</formula>
    </cfRule>
  </conditionalFormatting>
  <conditionalFormatting sqref="U19">
    <cfRule type="expression" dxfId="0" priority="43">
      <formula>AND(TODAY()&gt;=AX$5, TODAY()&lt;AY$5)</formula>
    </cfRule>
  </conditionalFormatting>
  <dataValidations count="13">
    <dataValidation type="whole" operator="greaterThanOrEqual" allowBlank="1" showInputMessage="1" promptTitle="Display Week" prompt="Changing this number will scroll the Gantt Chart view." sqref="AN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4" xr:uid="{4F48FC41-E335-47F1-87AA-3333A52AD81C}"/>
    <dataValidation allowBlank="1" showInputMessage="1" showErrorMessage="1" prompt="Phase 3's sample block starts in cell B20." sqref="A20" xr:uid="{956902D1-D3B5-416D-BB69-9362D193BC0A}"/>
    <dataValidation allowBlank="1" showInputMessage="1" showErrorMessage="1" prompt="Phase 4's sample block starts in cell B26." sqref="A26"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33" xr:uid="{79B9237E-4DD3-4E0F-8ED6-E0B695A99D96}"/>
  </dataValidations>
  <hyperlinks>
    <hyperlink ref="B4" r:id="rId1" xr:uid="{00000000-0004-0000-0000-000000000000}"/>
    <hyperlink ref="B3" r:id="rId2" xr:uid="{00000000-0004-0000-0000-000001000000}"/>
  </hyperlinks>
  <printOptions horizontalCentered="1"/>
  <pageMargins left="0.35" right="0.35" top="0.35" bottom="0.5" header="0.3" footer="0.3"/>
  <pageSetup scale="57" fitToHeight="0" orientation="landscape" r:id="rId3"/>
  <headerFooter differentFirst="1" scaleWithDoc="0">
    <oddFooter>Page &amp;P of &amp;N</oddFooter>
  </headerFooter>
  <ignoredErrors>
    <ignoredError sqref="F20 F24:F25 E25 F30"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7" customWidth="1"/>
    <col min="2" max="16384" width="9" style="1"/>
  </cols>
  <sheetData>
    <row r="1" spans="1:2" ht="46.5" customHeight="1" x14ac:dyDescent="0.2"/>
    <row r="2" spans="1:2" s="9" customFormat="1" ht="15.75" x14ac:dyDescent="0.2">
      <c r="A2" s="98" t="s">
        <v>8</v>
      </c>
      <c r="B2" s="8"/>
    </row>
    <row r="3" spans="1:2" s="11" customFormat="1" ht="27" customHeight="1" x14ac:dyDescent="0.2">
      <c r="A3" s="99"/>
      <c r="B3" s="12"/>
    </row>
    <row r="4" spans="1:2" s="10" customFormat="1" ht="31.5" x14ac:dyDescent="0.6">
      <c r="A4" s="100" t="s">
        <v>7</v>
      </c>
    </row>
    <row r="5" spans="1:2" ht="74.25" customHeight="1" x14ac:dyDescent="0.2">
      <c r="A5" s="101" t="s">
        <v>16</v>
      </c>
    </row>
    <row r="6" spans="1:2" ht="26.25" customHeight="1" x14ac:dyDescent="0.2">
      <c r="A6" s="100" t="s">
        <v>19</v>
      </c>
    </row>
    <row r="7" spans="1:2" s="7" customFormat="1" ht="205.15" customHeight="1" x14ac:dyDescent="0.2">
      <c r="A7" s="102" t="s">
        <v>18</v>
      </c>
    </row>
    <row r="8" spans="1:2" s="10" customFormat="1" ht="31.5" x14ac:dyDescent="0.6">
      <c r="A8" s="100" t="s">
        <v>9</v>
      </c>
    </row>
    <row r="9" spans="1:2" ht="57" x14ac:dyDescent="0.2">
      <c r="A9" s="101" t="s">
        <v>17</v>
      </c>
    </row>
    <row r="10" spans="1:2" s="7" customFormat="1" ht="28.15" customHeight="1" x14ac:dyDescent="0.2">
      <c r="A10" s="103" t="s">
        <v>15</v>
      </c>
    </row>
    <row r="11" spans="1:2" s="10" customFormat="1" ht="31.5" x14ac:dyDescent="0.6">
      <c r="A11" s="100" t="s">
        <v>6</v>
      </c>
    </row>
    <row r="12" spans="1:2" ht="28.5" x14ac:dyDescent="0.2">
      <c r="A12" s="101" t="s">
        <v>14</v>
      </c>
    </row>
    <row r="13" spans="1:2" s="7" customFormat="1" ht="28.15" customHeight="1" x14ac:dyDescent="0.2">
      <c r="A13" s="103" t="s">
        <v>2</v>
      </c>
    </row>
    <row r="14" spans="1:2" s="10" customFormat="1" ht="31.5" x14ac:dyDescent="0.6">
      <c r="A14" s="100" t="s">
        <v>10</v>
      </c>
    </row>
    <row r="15" spans="1:2" ht="75" customHeight="1" x14ac:dyDescent="0.2">
      <c r="A15" s="101" t="s">
        <v>11</v>
      </c>
    </row>
    <row r="16" spans="1:2" ht="71.25" x14ac:dyDescent="0.2">
      <c r="A16" s="101" t="s">
        <v>12</v>
      </c>
    </row>
    <row r="17" spans="1:1" x14ac:dyDescent="0.2">
      <c r="A17" s="104"/>
    </row>
    <row r="18" spans="1:1" x14ac:dyDescent="0.2">
      <c r="A18" s="104"/>
    </row>
    <row r="19" spans="1:1" x14ac:dyDescent="0.2">
      <c r="A19" s="104"/>
    </row>
    <row r="20" spans="1:1" x14ac:dyDescent="0.2">
      <c r="A20" s="104"/>
    </row>
    <row r="21" spans="1:1" x14ac:dyDescent="0.2">
      <c r="A21" s="104"/>
    </row>
    <row r="22" spans="1:1" x14ac:dyDescent="0.2">
      <c r="A22" s="104"/>
    </row>
    <row r="23" spans="1:1" x14ac:dyDescent="0.2">
      <c r="A23" s="104"/>
    </row>
    <row r="24" spans="1:1" x14ac:dyDescent="0.2">
      <c r="A24" s="104"/>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09426A3-87E9-4865-8A6C-3456B026AE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sharepoint/v3"/>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30e9df3-be65-4c73-a93b-d1236ebd677e"/>
    <ds:schemaRef ds:uri="http://schemas.microsoft.com/office/2006/metadata/properties"/>
    <ds:schemaRef ds:uri="71af3243-3dd4-4a8d-8c0d-dd76da1f02a5"/>
    <ds:schemaRef ds:uri="http://www.w3.org/XML/1998/namespace"/>
    <ds:schemaRef ds:uri="http://purl.org/dc/te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Austen Thomas</dc:creator>
  <dc:description/>
  <cp:lastModifiedBy>Austen Thomas</cp:lastModifiedBy>
  <dcterms:created xsi:type="dcterms:W3CDTF">2022-03-11T22:41:12Z</dcterms:created>
  <dcterms:modified xsi:type="dcterms:W3CDTF">2025-05-28T14:45:23Z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