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2104310\OneDrive - University of Wales Trinity Saint David\year 1\March Assignments\New folder\"/>
    </mc:Choice>
  </mc:AlternateContent>
  <xr:revisionPtr revIDLastSave="0" documentId="13_ncr:1_{B35EED3B-EF2E-4F3F-88F9-CC980E2255B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hart1" sheetId="2" r:id="rId1"/>
    <sheet name="GrE HnD BsC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M96" i="1" s="1"/>
  <c r="N96" i="1" s="1"/>
  <c r="K96" i="1" s="1"/>
  <c r="L7" i="1"/>
  <c r="L8" i="1"/>
  <c r="L9" i="1"/>
  <c r="L10" i="1"/>
  <c r="L11" i="1"/>
  <c r="L12" i="1"/>
  <c r="O12" i="1" s="1"/>
  <c r="L13" i="1"/>
  <c r="O13" i="1" s="1"/>
  <c r="L14" i="1"/>
  <c r="L15" i="1"/>
  <c r="L16" i="1"/>
  <c r="L17" i="1"/>
  <c r="L18" i="1"/>
  <c r="L19" i="1"/>
  <c r="L20" i="1"/>
  <c r="L21" i="1"/>
  <c r="O21" i="1" s="1"/>
  <c r="L22" i="1"/>
  <c r="L23" i="1"/>
  <c r="L24" i="1"/>
  <c r="L25" i="1"/>
  <c r="L26" i="1"/>
  <c r="L27" i="1"/>
  <c r="L28" i="1"/>
  <c r="O28" i="1" s="1"/>
  <c r="L29" i="1"/>
  <c r="O29" i="1" s="1"/>
  <c r="L30" i="1"/>
  <c r="L31" i="1"/>
  <c r="L32" i="1"/>
  <c r="L33" i="1"/>
  <c r="L34" i="1"/>
  <c r="L35" i="1"/>
  <c r="L36" i="1"/>
  <c r="O36" i="1" s="1"/>
  <c r="L37" i="1"/>
  <c r="O37" i="1" s="1"/>
  <c r="L38" i="1"/>
  <c r="L39" i="1"/>
  <c r="L40" i="1"/>
  <c r="L41" i="1"/>
  <c r="L42" i="1"/>
  <c r="L43" i="1"/>
  <c r="L44" i="1"/>
  <c r="O44" i="1" s="1"/>
  <c r="L45" i="1"/>
  <c r="O45" i="1" s="1"/>
  <c r="L46" i="1"/>
  <c r="L47" i="1"/>
  <c r="L48" i="1"/>
  <c r="L49" i="1"/>
  <c r="L50" i="1"/>
  <c r="L51" i="1"/>
  <c r="L52" i="1"/>
  <c r="O52" i="1" s="1"/>
  <c r="L53" i="1"/>
  <c r="O53" i="1" s="1"/>
  <c r="L54" i="1"/>
  <c r="L55" i="1"/>
  <c r="L56" i="1"/>
  <c r="L57" i="1"/>
  <c r="L58" i="1"/>
  <c r="L59" i="1"/>
  <c r="L60" i="1"/>
  <c r="O60" i="1" s="1"/>
  <c r="L61" i="1"/>
  <c r="O61" i="1" s="1"/>
  <c r="L62" i="1"/>
  <c r="L63" i="1"/>
  <c r="L64" i="1"/>
  <c r="L65" i="1"/>
  <c r="L66" i="1"/>
  <c r="L67" i="1"/>
  <c r="L68" i="1"/>
  <c r="O68" i="1" s="1"/>
  <c r="L69" i="1"/>
  <c r="O69" i="1" s="1"/>
  <c r="L70" i="1"/>
  <c r="L71" i="1"/>
  <c r="L72" i="1"/>
  <c r="L73" i="1"/>
  <c r="L74" i="1"/>
  <c r="L75" i="1"/>
  <c r="L76" i="1"/>
  <c r="O76" i="1" s="1"/>
  <c r="L77" i="1"/>
  <c r="O77" i="1" s="1"/>
  <c r="L78" i="1"/>
  <c r="L79" i="1"/>
  <c r="L80" i="1"/>
  <c r="L81" i="1"/>
  <c r="L82" i="1"/>
  <c r="L83" i="1"/>
  <c r="L84" i="1"/>
  <c r="O84" i="1" s="1"/>
  <c r="L85" i="1"/>
  <c r="O85" i="1" s="1"/>
  <c r="L86" i="1"/>
  <c r="L87" i="1"/>
  <c r="L88" i="1"/>
  <c r="L89" i="1"/>
  <c r="L90" i="1"/>
  <c r="L91" i="1"/>
  <c r="L92" i="1"/>
  <c r="O92" i="1" s="1"/>
  <c r="L93" i="1"/>
  <c r="O93" i="1" s="1"/>
  <c r="L94" i="1"/>
  <c r="L95" i="1"/>
  <c r="L96" i="1"/>
  <c r="H25" i="1"/>
  <c r="H89" i="1"/>
  <c r="I7" i="1"/>
  <c r="H7" i="1" s="1"/>
  <c r="I8" i="1"/>
  <c r="H8" i="1" s="1"/>
  <c r="I9" i="1"/>
  <c r="H9" i="1" s="1"/>
  <c r="I10" i="1"/>
  <c r="H10" i="1" s="1"/>
  <c r="I11" i="1"/>
  <c r="H11" i="1" s="1"/>
  <c r="I12" i="1"/>
  <c r="H12" i="1" s="1"/>
  <c r="I13" i="1"/>
  <c r="H13" i="1" s="1"/>
  <c r="I14" i="1"/>
  <c r="H14" i="1" s="1"/>
  <c r="I15" i="1"/>
  <c r="H15" i="1" s="1"/>
  <c r="I16" i="1"/>
  <c r="H16" i="1" s="1"/>
  <c r="I17" i="1"/>
  <c r="H17" i="1" s="1"/>
  <c r="I18" i="1"/>
  <c r="H18" i="1" s="1"/>
  <c r="I19" i="1"/>
  <c r="H19" i="1" s="1"/>
  <c r="I20" i="1"/>
  <c r="H20" i="1" s="1"/>
  <c r="I21" i="1"/>
  <c r="H21" i="1" s="1"/>
  <c r="I22" i="1"/>
  <c r="H22" i="1" s="1"/>
  <c r="I23" i="1"/>
  <c r="H23" i="1" s="1"/>
  <c r="I24" i="1"/>
  <c r="H24" i="1" s="1"/>
  <c r="I25" i="1"/>
  <c r="I26" i="1"/>
  <c r="H26" i="1" s="1"/>
  <c r="I27" i="1"/>
  <c r="H27" i="1" s="1"/>
  <c r="I28" i="1"/>
  <c r="H28" i="1" s="1"/>
  <c r="I29" i="1"/>
  <c r="H29" i="1" s="1"/>
  <c r="I30" i="1"/>
  <c r="H30" i="1" s="1"/>
  <c r="I31" i="1"/>
  <c r="H31" i="1" s="1"/>
  <c r="I32" i="1"/>
  <c r="H32" i="1" s="1"/>
  <c r="I33" i="1"/>
  <c r="H33" i="1" s="1"/>
  <c r="I34" i="1"/>
  <c r="H34" i="1" s="1"/>
  <c r="I35" i="1"/>
  <c r="H35" i="1" s="1"/>
  <c r="I36" i="1"/>
  <c r="H36" i="1" s="1"/>
  <c r="I37" i="1"/>
  <c r="H37" i="1" s="1"/>
  <c r="I38" i="1"/>
  <c r="H38" i="1" s="1"/>
  <c r="I39" i="1"/>
  <c r="H39" i="1" s="1"/>
  <c r="I40" i="1"/>
  <c r="H40" i="1" s="1"/>
  <c r="I41" i="1"/>
  <c r="H41" i="1" s="1"/>
  <c r="I42" i="1"/>
  <c r="H42" i="1" s="1"/>
  <c r="I43" i="1"/>
  <c r="H43" i="1" s="1"/>
  <c r="I44" i="1"/>
  <c r="H44" i="1" s="1"/>
  <c r="I45" i="1"/>
  <c r="H45" i="1" s="1"/>
  <c r="I46" i="1"/>
  <c r="H46" i="1" s="1"/>
  <c r="I47" i="1"/>
  <c r="H47" i="1" s="1"/>
  <c r="I48" i="1"/>
  <c r="H48" i="1" s="1"/>
  <c r="I49" i="1"/>
  <c r="H49" i="1" s="1"/>
  <c r="I50" i="1"/>
  <c r="H50" i="1" s="1"/>
  <c r="I51" i="1"/>
  <c r="H51" i="1" s="1"/>
  <c r="I52" i="1"/>
  <c r="H52" i="1" s="1"/>
  <c r="I53" i="1"/>
  <c r="H53" i="1" s="1"/>
  <c r="I54" i="1"/>
  <c r="H54" i="1" s="1"/>
  <c r="I55" i="1"/>
  <c r="H55" i="1" s="1"/>
  <c r="I56" i="1"/>
  <c r="H56" i="1" s="1"/>
  <c r="I57" i="1"/>
  <c r="H57" i="1" s="1"/>
  <c r="I58" i="1"/>
  <c r="H58" i="1" s="1"/>
  <c r="I59" i="1"/>
  <c r="H59" i="1" s="1"/>
  <c r="I60" i="1"/>
  <c r="H60" i="1" s="1"/>
  <c r="I61" i="1"/>
  <c r="H61" i="1" s="1"/>
  <c r="I62" i="1"/>
  <c r="H62" i="1" s="1"/>
  <c r="I63" i="1"/>
  <c r="H63" i="1" s="1"/>
  <c r="I64" i="1"/>
  <c r="H64" i="1" s="1"/>
  <c r="I65" i="1"/>
  <c r="H65" i="1" s="1"/>
  <c r="I66" i="1"/>
  <c r="H66" i="1" s="1"/>
  <c r="I67" i="1"/>
  <c r="H67" i="1" s="1"/>
  <c r="I68" i="1"/>
  <c r="H68" i="1" s="1"/>
  <c r="I69" i="1"/>
  <c r="H69" i="1" s="1"/>
  <c r="I70" i="1"/>
  <c r="H70" i="1" s="1"/>
  <c r="I71" i="1"/>
  <c r="H71" i="1" s="1"/>
  <c r="I72" i="1"/>
  <c r="H72" i="1" s="1"/>
  <c r="I73" i="1"/>
  <c r="H73" i="1" s="1"/>
  <c r="I74" i="1"/>
  <c r="H74" i="1" s="1"/>
  <c r="I75" i="1"/>
  <c r="H75" i="1" s="1"/>
  <c r="I76" i="1"/>
  <c r="H76" i="1" s="1"/>
  <c r="I77" i="1"/>
  <c r="H77" i="1" s="1"/>
  <c r="I78" i="1"/>
  <c r="H78" i="1" s="1"/>
  <c r="I79" i="1"/>
  <c r="H79" i="1" s="1"/>
  <c r="I80" i="1"/>
  <c r="H80" i="1" s="1"/>
  <c r="I81" i="1"/>
  <c r="H81" i="1" s="1"/>
  <c r="I82" i="1"/>
  <c r="H82" i="1" s="1"/>
  <c r="I83" i="1"/>
  <c r="H83" i="1" s="1"/>
  <c r="I84" i="1"/>
  <c r="H84" i="1" s="1"/>
  <c r="I85" i="1"/>
  <c r="H85" i="1" s="1"/>
  <c r="I86" i="1"/>
  <c r="H86" i="1" s="1"/>
  <c r="I87" i="1"/>
  <c r="H87" i="1" s="1"/>
  <c r="I88" i="1"/>
  <c r="H88" i="1" s="1"/>
  <c r="I89" i="1"/>
  <c r="I90" i="1"/>
  <c r="H90" i="1" s="1"/>
  <c r="I91" i="1"/>
  <c r="H91" i="1" s="1"/>
  <c r="I92" i="1"/>
  <c r="H92" i="1" s="1"/>
  <c r="I93" i="1"/>
  <c r="H93" i="1" s="1"/>
  <c r="I94" i="1"/>
  <c r="H94" i="1" s="1"/>
  <c r="I95" i="1"/>
  <c r="H95" i="1" s="1"/>
  <c r="I96" i="1"/>
  <c r="H96" i="1" s="1"/>
  <c r="I6" i="1"/>
  <c r="H6" i="1" s="1"/>
  <c r="O7" i="1"/>
  <c r="O8" i="1"/>
  <c r="O9" i="1"/>
  <c r="O10" i="1"/>
  <c r="O11" i="1"/>
  <c r="O14" i="1"/>
  <c r="O15" i="1"/>
  <c r="O16" i="1"/>
  <c r="O17" i="1"/>
  <c r="O18" i="1"/>
  <c r="O19" i="1"/>
  <c r="O20" i="1"/>
  <c r="O22" i="1"/>
  <c r="O23" i="1"/>
  <c r="O24" i="1"/>
  <c r="O25" i="1"/>
  <c r="O26" i="1"/>
  <c r="O27" i="1"/>
  <c r="O30" i="1"/>
  <c r="O31" i="1"/>
  <c r="O32" i="1"/>
  <c r="O33" i="1"/>
  <c r="O34" i="1"/>
  <c r="O35" i="1"/>
  <c r="O38" i="1"/>
  <c r="O39" i="1"/>
  <c r="O40" i="1"/>
  <c r="O41" i="1"/>
  <c r="O42" i="1"/>
  <c r="O43" i="1"/>
  <c r="O46" i="1"/>
  <c r="O47" i="1"/>
  <c r="O48" i="1"/>
  <c r="O49" i="1"/>
  <c r="O50" i="1"/>
  <c r="O51" i="1"/>
  <c r="O54" i="1"/>
  <c r="O55" i="1"/>
  <c r="O56" i="1"/>
  <c r="O57" i="1"/>
  <c r="O58" i="1"/>
  <c r="O59" i="1"/>
  <c r="O62" i="1"/>
  <c r="O63" i="1"/>
  <c r="O64" i="1"/>
  <c r="O65" i="1"/>
  <c r="O66" i="1"/>
  <c r="O67" i="1"/>
  <c r="O70" i="1"/>
  <c r="O71" i="1"/>
  <c r="O72" i="1"/>
  <c r="O73" i="1"/>
  <c r="O74" i="1"/>
  <c r="O75" i="1"/>
  <c r="O78" i="1"/>
  <c r="O79" i="1"/>
  <c r="O80" i="1"/>
  <c r="O81" i="1"/>
  <c r="O82" i="1"/>
  <c r="O83" i="1"/>
  <c r="O86" i="1"/>
  <c r="O87" i="1"/>
  <c r="O88" i="1"/>
  <c r="O89" i="1"/>
  <c r="O90" i="1"/>
  <c r="O91" i="1"/>
  <c r="O94" i="1"/>
  <c r="O95" i="1"/>
  <c r="O96" i="1"/>
  <c r="L6" i="1"/>
  <c r="P96" i="1" l="1"/>
  <c r="J96" i="1" s="1"/>
  <c r="M6" i="1"/>
  <c r="N6" i="1" s="1"/>
  <c r="O6" i="1"/>
  <c r="M22" i="1"/>
  <c r="N22" i="1" s="1"/>
  <c r="M14" i="1"/>
  <c r="N14" i="1" s="1"/>
  <c r="M93" i="1"/>
  <c r="N93" i="1" s="1"/>
  <c r="M85" i="1"/>
  <c r="N85" i="1" s="1"/>
  <c r="M77" i="1"/>
  <c r="N77" i="1" s="1"/>
  <c r="M69" i="1"/>
  <c r="N69" i="1" s="1"/>
  <c r="M61" i="1"/>
  <c r="N61" i="1" s="1"/>
  <c r="M53" i="1"/>
  <c r="N53" i="1" s="1"/>
  <c r="M45" i="1"/>
  <c r="N45" i="1" s="1"/>
  <c r="M37" i="1"/>
  <c r="N37" i="1" s="1"/>
  <c r="M29" i="1"/>
  <c r="N29" i="1" s="1"/>
  <c r="M21" i="1"/>
  <c r="N21" i="1" s="1"/>
  <c r="M13" i="1"/>
  <c r="N13" i="1" s="1"/>
  <c r="M86" i="1"/>
  <c r="N86" i="1" s="1"/>
  <c r="M76" i="1"/>
  <c r="N76" i="1" s="1"/>
  <c r="M60" i="1"/>
  <c r="N60" i="1" s="1"/>
  <c r="M12" i="1"/>
  <c r="N12" i="1" s="1"/>
  <c r="M91" i="1"/>
  <c r="N91" i="1" s="1"/>
  <c r="M83" i="1"/>
  <c r="N83" i="1" s="1"/>
  <c r="M75" i="1"/>
  <c r="N75" i="1" s="1"/>
  <c r="M67" i="1"/>
  <c r="N67" i="1" s="1"/>
  <c r="M59" i="1"/>
  <c r="N59" i="1" s="1"/>
  <c r="M51" i="1"/>
  <c r="N51" i="1" s="1"/>
  <c r="M43" i="1"/>
  <c r="N43" i="1" s="1"/>
  <c r="M35" i="1"/>
  <c r="N35" i="1" s="1"/>
  <c r="M27" i="1"/>
  <c r="N27" i="1" s="1"/>
  <c r="M19" i="1"/>
  <c r="N19" i="1" s="1"/>
  <c r="M11" i="1"/>
  <c r="N11" i="1" s="1"/>
  <c r="M78" i="1"/>
  <c r="N78" i="1" s="1"/>
  <c r="M38" i="1"/>
  <c r="N38" i="1" s="1"/>
  <c r="M44" i="1"/>
  <c r="N44" i="1" s="1"/>
  <c r="M90" i="1"/>
  <c r="N90" i="1" s="1"/>
  <c r="M82" i="1"/>
  <c r="N82" i="1" s="1"/>
  <c r="M74" i="1"/>
  <c r="N74" i="1" s="1"/>
  <c r="M66" i="1"/>
  <c r="N66" i="1" s="1"/>
  <c r="M58" i="1"/>
  <c r="N58" i="1" s="1"/>
  <c r="M50" i="1"/>
  <c r="N50" i="1" s="1"/>
  <c r="M42" i="1"/>
  <c r="N42" i="1" s="1"/>
  <c r="M34" i="1"/>
  <c r="N34" i="1" s="1"/>
  <c r="M26" i="1"/>
  <c r="N26" i="1" s="1"/>
  <c r="M18" i="1"/>
  <c r="N18" i="1" s="1"/>
  <c r="M10" i="1"/>
  <c r="N10" i="1" s="1"/>
  <c r="M70" i="1"/>
  <c r="N70" i="1" s="1"/>
  <c r="M84" i="1"/>
  <c r="N84" i="1" s="1"/>
  <c r="M68" i="1"/>
  <c r="N68" i="1" s="1"/>
  <c r="M52" i="1"/>
  <c r="N52" i="1" s="1"/>
  <c r="M36" i="1"/>
  <c r="N36" i="1" s="1"/>
  <c r="M89" i="1"/>
  <c r="N89" i="1" s="1"/>
  <c r="M81" i="1"/>
  <c r="N81" i="1" s="1"/>
  <c r="M73" i="1"/>
  <c r="N73" i="1" s="1"/>
  <c r="M65" i="1"/>
  <c r="N65" i="1" s="1"/>
  <c r="M57" i="1"/>
  <c r="N57" i="1" s="1"/>
  <c r="M49" i="1"/>
  <c r="N49" i="1" s="1"/>
  <c r="M41" i="1"/>
  <c r="N41" i="1" s="1"/>
  <c r="M33" i="1"/>
  <c r="N33" i="1" s="1"/>
  <c r="M25" i="1"/>
  <c r="N25" i="1" s="1"/>
  <c r="M17" i="1"/>
  <c r="N17" i="1" s="1"/>
  <c r="M9" i="1"/>
  <c r="N9" i="1" s="1"/>
  <c r="M62" i="1"/>
  <c r="N62" i="1" s="1"/>
  <c r="M30" i="1"/>
  <c r="N30" i="1" s="1"/>
  <c r="M92" i="1"/>
  <c r="N92" i="1" s="1"/>
  <c r="M28" i="1"/>
  <c r="N28" i="1" s="1"/>
  <c r="M88" i="1"/>
  <c r="N88" i="1" s="1"/>
  <c r="M80" i="1"/>
  <c r="N80" i="1" s="1"/>
  <c r="M72" i="1"/>
  <c r="N72" i="1" s="1"/>
  <c r="M64" i="1"/>
  <c r="N64" i="1" s="1"/>
  <c r="M56" i="1"/>
  <c r="N56" i="1" s="1"/>
  <c r="M48" i="1"/>
  <c r="N48" i="1" s="1"/>
  <c r="M40" i="1"/>
  <c r="N40" i="1" s="1"/>
  <c r="M32" i="1"/>
  <c r="N32" i="1" s="1"/>
  <c r="M24" i="1"/>
  <c r="N24" i="1" s="1"/>
  <c r="M16" i="1"/>
  <c r="N16" i="1" s="1"/>
  <c r="M8" i="1"/>
  <c r="N8" i="1" s="1"/>
  <c r="M94" i="1"/>
  <c r="N94" i="1" s="1"/>
  <c r="M54" i="1"/>
  <c r="N54" i="1" s="1"/>
  <c r="M46" i="1"/>
  <c r="N46" i="1" s="1"/>
  <c r="M20" i="1"/>
  <c r="N20" i="1" s="1"/>
  <c r="M95" i="1"/>
  <c r="N95" i="1" s="1"/>
  <c r="M87" i="1"/>
  <c r="N87" i="1" s="1"/>
  <c r="M79" i="1"/>
  <c r="N79" i="1" s="1"/>
  <c r="M71" i="1"/>
  <c r="N71" i="1" s="1"/>
  <c r="M63" i="1"/>
  <c r="N63" i="1" s="1"/>
  <c r="M55" i="1"/>
  <c r="N55" i="1" s="1"/>
  <c r="M47" i="1"/>
  <c r="N47" i="1" s="1"/>
  <c r="M39" i="1"/>
  <c r="N39" i="1" s="1"/>
  <c r="M31" i="1"/>
  <c r="N31" i="1" s="1"/>
  <c r="M23" i="1"/>
  <c r="N23" i="1" s="1"/>
  <c r="M15" i="1"/>
  <c r="N15" i="1" s="1"/>
  <c r="M7" i="1"/>
  <c r="N7" i="1" s="1"/>
  <c r="P6" i="1" l="1"/>
  <c r="K6" i="1"/>
  <c r="K49" i="1"/>
  <c r="P49" i="1"/>
  <c r="K9" i="1"/>
  <c r="P9" i="1"/>
  <c r="K27" i="1"/>
  <c r="P27" i="1"/>
  <c r="K91" i="1"/>
  <c r="P91" i="1"/>
  <c r="K7" i="1"/>
  <c r="P7" i="1"/>
  <c r="P71" i="1"/>
  <c r="K71" i="1"/>
  <c r="P8" i="1"/>
  <c r="J8" i="1" s="1"/>
  <c r="K8" i="1"/>
  <c r="P72" i="1"/>
  <c r="K72" i="1"/>
  <c r="K17" i="1"/>
  <c r="P17" i="1"/>
  <c r="K81" i="1"/>
  <c r="P81" i="1"/>
  <c r="K18" i="1"/>
  <c r="P18" i="1"/>
  <c r="K82" i="1"/>
  <c r="P82" i="1"/>
  <c r="K35" i="1"/>
  <c r="P35" i="1"/>
  <c r="P12" i="1"/>
  <c r="K12" i="1"/>
  <c r="P45" i="1"/>
  <c r="J45" i="1" s="1"/>
  <c r="K45" i="1"/>
  <c r="P22" i="1"/>
  <c r="K22" i="1"/>
  <c r="P20" i="1"/>
  <c r="K20" i="1"/>
  <c r="P94" i="1"/>
  <c r="K94" i="1"/>
  <c r="P74" i="1"/>
  <c r="J74" i="1" s="1"/>
  <c r="K74" i="1"/>
  <c r="P79" i="1"/>
  <c r="K79" i="1"/>
  <c r="P16" i="1"/>
  <c r="J16" i="1" s="1"/>
  <c r="K16" i="1"/>
  <c r="P80" i="1"/>
  <c r="K80" i="1"/>
  <c r="K25" i="1"/>
  <c r="P25" i="1"/>
  <c r="K89" i="1"/>
  <c r="P89" i="1"/>
  <c r="K26" i="1"/>
  <c r="P26" i="1"/>
  <c r="K90" i="1"/>
  <c r="P90" i="1"/>
  <c r="K43" i="1"/>
  <c r="P43" i="1"/>
  <c r="P60" i="1"/>
  <c r="K60" i="1"/>
  <c r="P53" i="1"/>
  <c r="K53" i="1"/>
  <c r="P40" i="1"/>
  <c r="K40" i="1"/>
  <c r="P63" i="1"/>
  <c r="J63" i="1" s="1"/>
  <c r="K63" i="1"/>
  <c r="K73" i="1"/>
  <c r="P73" i="1"/>
  <c r="P14" i="1"/>
  <c r="J14" i="1" s="1"/>
  <c r="K14" i="1"/>
  <c r="P15" i="1"/>
  <c r="K15" i="1"/>
  <c r="K23" i="1"/>
  <c r="P23" i="1"/>
  <c r="K87" i="1"/>
  <c r="P87" i="1"/>
  <c r="P24" i="1"/>
  <c r="K24" i="1"/>
  <c r="P88" i="1"/>
  <c r="J88" i="1" s="1"/>
  <c r="K88" i="1"/>
  <c r="K33" i="1"/>
  <c r="P33" i="1"/>
  <c r="P36" i="1"/>
  <c r="J36" i="1" s="1"/>
  <c r="K36" i="1"/>
  <c r="K34" i="1"/>
  <c r="P34" i="1"/>
  <c r="P44" i="1"/>
  <c r="K44" i="1"/>
  <c r="K51" i="1"/>
  <c r="P51" i="1"/>
  <c r="P76" i="1"/>
  <c r="J76" i="1" s="1"/>
  <c r="K76" i="1"/>
  <c r="P61" i="1"/>
  <c r="J61" i="1" s="1"/>
  <c r="K61" i="1"/>
  <c r="P92" i="1"/>
  <c r="J92" i="1" s="1"/>
  <c r="K92" i="1"/>
  <c r="P64" i="1"/>
  <c r="J64" i="1" s="1"/>
  <c r="K64" i="1"/>
  <c r="P10" i="1"/>
  <c r="K10" i="1"/>
  <c r="P37" i="1"/>
  <c r="J37" i="1" s="1"/>
  <c r="K37" i="1"/>
  <c r="P31" i="1"/>
  <c r="J31" i="1" s="1"/>
  <c r="K31" i="1"/>
  <c r="K95" i="1"/>
  <c r="P95" i="1"/>
  <c r="P32" i="1"/>
  <c r="K32" i="1"/>
  <c r="P28" i="1"/>
  <c r="J28" i="1" s="1"/>
  <c r="K28" i="1"/>
  <c r="K41" i="1"/>
  <c r="P41" i="1"/>
  <c r="P52" i="1"/>
  <c r="J52" i="1" s="1"/>
  <c r="K52" i="1"/>
  <c r="K42" i="1"/>
  <c r="P42" i="1"/>
  <c r="P38" i="1"/>
  <c r="K38" i="1"/>
  <c r="K59" i="1"/>
  <c r="P59" i="1"/>
  <c r="P86" i="1"/>
  <c r="J86" i="1" s="1"/>
  <c r="K86" i="1"/>
  <c r="P69" i="1"/>
  <c r="J69" i="1" s="1"/>
  <c r="K69" i="1"/>
  <c r="P68" i="1"/>
  <c r="J68" i="1" s="1"/>
  <c r="K68" i="1"/>
  <c r="P78" i="1"/>
  <c r="J78" i="1" s="1"/>
  <c r="K78" i="1"/>
  <c r="P13" i="1"/>
  <c r="J13" i="1" s="1"/>
  <c r="K13" i="1"/>
  <c r="P77" i="1"/>
  <c r="J77" i="1" s="1"/>
  <c r="K77" i="1"/>
  <c r="P47" i="1"/>
  <c r="K47" i="1"/>
  <c r="P46" i="1"/>
  <c r="J46" i="1" s="1"/>
  <c r="K46" i="1"/>
  <c r="P48" i="1"/>
  <c r="K48" i="1"/>
  <c r="P30" i="1"/>
  <c r="J30" i="1" s="1"/>
  <c r="K30" i="1"/>
  <c r="K57" i="1"/>
  <c r="P57" i="1"/>
  <c r="J57" i="1" s="1"/>
  <c r="P84" i="1"/>
  <c r="J84" i="1" s="1"/>
  <c r="K84" i="1"/>
  <c r="K58" i="1"/>
  <c r="P58" i="1"/>
  <c r="K11" i="1"/>
  <c r="P11" i="1"/>
  <c r="J11" i="1" s="1"/>
  <c r="K75" i="1"/>
  <c r="P75" i="1"/>
  <c r="J75" i="1" s="1"/>
  <c r="P21" i="1"/>
  <c r="J21" i="1" s="1"/>
  <c r="K21" i="1"/>
  <c r="P85" i="1"/>
  <c r="J85" i="1" s="1"/>
  <c r="K85" i="1"/>
  <c r="Q96" i="1"/>
  <c r="K39" i="1"/>
  <c r="P39" i="1"/>
  <c r="K50" i="1"/>
  <c r="P50" i="1"/>
  <c r="K67" i="1"/>
  <c r="P67" i="1"/>
  <c r="K55" i="1"/>
  <c r="P55" i="1"/>
  <c r="P54" i="1"/>
  <c r="J54" i="1" s="1"/>
  <c r="K54" i="1"/>
  <c r="P56" i="1"/>
  <c r="J56" i="1" s="1"/>
  <c r="K56" i="1"/>
  <c r="P62" i="1"/>
  <c r="J62" i="1" s="1"/>
  <c r="K62" i="1"/>
  <c r="K65" i="1"/>
  <c r="P65" i="1"/>
  <c r="P70" i="1"/>
  <c r="K70" i="1"/>
  <c r="K66" i="1"/>
  <c r="P66" i="1"/>
  <c r="K19" i="1"/>
  <c r="P19" i="1"/>
  <c r="J19" i="1" s="1"/>
  <c r="K83" i="1"/>
  <c r="P83" i="1"/>
  <c r="P29" i="1"/>
  <c r="K29" i="1"/>
  <c r="P93" i="1"/>
  <c r="J93" i="1" s="1"/>
  <c r="K93" i="1"/>
  <c r="Q6" i="1" l="1"/>
  <c r="J6" i="1"/>
  <c r="J38" i="1"/>
  <c r="J24" i="1"/>
  <c r="J53" i="1"/>
  <c r="J20" i="1"/>
  <c r="Q29" i="1"/>
  <c r="Q67" i="1"/>
  <c r="Q39" i="1"/>
  <c r="Q11" i="1"/>
  <c r="Q59" i="1"/>
  <c r="Q42" i="1"/>
  <c r="Q41" i="1"/>
  <c r="Q10" i="1"/>
  <c r="Q87" i="1"/>
  <c r="Q73" i="1"/>
  <c r="Q90" i="1"/>
  <c r="Q89" i="1"/>
  <c r="Q82" i="1"/>
  <c r="Q81" i="1"/>
  <c r="Q91" i="1"/>
  <c r="Q9" i="1"/>
  <c r="Q70" i="1"/>
  <c r="Q15" i="1"/>
  <c r="Q40" i="1"/>
  <c r="Q60" i="1"/>
  <c r="Q80" i="1"/>
  <c r="Q79" i="1"/>
  <c r="Q94" i="1"/>
  <c r="Q22" i="1"/>
  <c r="Q12" i="1"/>
  <c r="Q72" i="1"/>
  <c r="Q71" i="1"/>
  <c r="Q32" i="1"/>
  <c r="Q44" i="1"/>
  <c r="J29" i="1"/>
  <c r="J70" i="1"/>
  <c r="J67" i="1"/>
  <c r="J39" i="1"/>
  <c r="Q21" i="1"/>
  <c r="Q84" i="1"/>
  <c r="Q30" i="1"/>
  <c r="Q46" i="1"/>
  <c r="Q77" i="1"/>
  <c r="J59" i="1"/>
  <c r="J42" i="1"/>
  <c r="J41" i="1"/>
  <c r="J32" i="1"/>
  <c r="J10" i="1"/>
  <c r="J44" i="1"/>
  <c r="J87" i="1"/>
  <c r="J15" i="1"/>
  <c r="J73" i="1"/>
  <c r="J40" i="1"/>
  <c r="J60" i="1"/>
  <c r="J90" i="1"/>
  <c r="J89" i="1"/>
  <c r="J80" i="1"/>
  <c r="J79" i="1"/>
  <c r="J94" i="1"/>
  <c r="J22" i="1"/>
  <c r="J12" i="1"/>
  <c r="J82" i="1"/>
  <c r="J81" i="1"/>
  <c r="J72" i="1"/>
  <c r="J71" i="1"/>
  <c r="J91" i="1"/>
  <c r="J9" i="1"/>
  <c r="Q69" i="1"/>
  <c r="Q31" i="1"/>
  <c r="Q26" i="1"/>
  <c r="Q17" i="1"/>
  <c r="Q88" i="1"/>
  <c r="Q50" i="1"/>
  <c r="Q83" i="1"/>
  <c r="Q65" i="1"/>
  <c r="Q55" i="1"/>
  <c r="Q58" i="1"/>
  <c r="Q95" i="1"/>
  <c r="Q51" i="1"/>
  <c r="Q34" i="1"/>
  <c r="Q33" i="1"/>
  <c r="Q23" i="1"/>
  <c r="Q43" i="1"/>
  <c r="Q25" i="1"/>
  <c r="Q35" i="1"/>
  <c r="Q18" i="1"/>
  <c r="Q7" i="1"/>
  <c r="Q27" i="1"/>
  <c r="Q49" i="1"/>
  <c r="Q36" i="1"/>
  <c r="Q66" i="1"/>
  <c r="Q93" i="1"/>
  <c r="Q56" i="1"/>
  <c r="Q75" i="1"/>
  <c r="Q57" i="1"/>
  <c r="Q13" i="1"/>
  <c r="Q68" i="1"/>
  <c r="Q86" i="1"/>
  <c r="Q38" i="1"/>
  <c r="Q52" i="1"/>
  <c r="Q28" i="1"/>
  <c r="Q37" i="1"/>
  <c r="Q64" i="1"/>
  <c r="Q61" i="1"/>
  <c r="Q24" i="1"/>
  <c r="Q14" i="1"/>
  <c r="Q63" i="1"/>
  <c r="Q53" i="1"/>
  <c r="Q16" i="1"/>
  <c r="Q74" i="1"/>
  <c r="Q20" i="1"/>
  <c r="Q45" i="1"/>
  <c r="Q8" i="1"/>
  <c r="Q54" i="1"/>
  <c r="Q76" i="1"/>
  <c r="J83" i="1"/>
  <c r="J66" i="1"/>
  <c r="J65" i="1"/>
  <c r="J55" i="1"/>
  <c r="J50" i="1"/>
  <c r="Q48" i="1"/>
  <c r="Q47" i="1"/>
  <c r="J95" i="1"/>
  <c r="J51" i="1"/>
  <c r="J34" i="1"/>
  <c r="J33" i="1"/>
  <c r="J23" i="1"/>
  <c r="J43" i="1"/>
  <c r="J26" i="1"/>
  <c r="J25" i="1"/>
  <c r="J35" i="1"/>
  <c r="J18" i="1"/>
  <c r="J17" i="1"/>
  <c r="J7" i="1"/>
  <c r="J27" i="1"/>
  <c r="J49" i="1"/>
  <c r="Q62" i="1"/>
  <c r="Q78" i="1"/>
  <c r="Q92" i="1"/>
  <c r="Q19" i="1"/>
  <c r="Q85" i="1"/>
  <c r="J58" i="1"/>
  <c r="J48" i="1"/>
  <c r="J47" i="1"/>
</calcChain>
</file>

<file path=xl/sharedStrings.xml><?xml version="1.0" encoding="utf-8"?>
<sst xmlns="http://schemas.openxmlformats.org/spreadsheetml/2006/main" count="41" uniqueCount="39">
  <si>
    <t>Baro</t>
  </si>
  <si>
    <t>Humidity</t>
  </si>
  <si>
    <t>Ambient temp</t>
  </si>
  <si>
    <t>radius</t>
  </si>
  <si>
    <t>bore</t>
  </si>
  <si>
    <t>stroke</t>
  </si>
  <si>
    <t>area</t>
  </si>
  <si>
    <t>mBar</t>
  </si>
  <si>
    <t>%</t>
  </si>
  <si>
    <t>Deg C</t>
  </si>
  <si>
    <t>m</t>
  </si>
  <si>
    <t>M</t>
  </si>
  <si>
    <t>m^2</t>
  </si>
  <si>
    <t>Load</t>
  </si>
  <si>
    <t>Dyno Speed</t>
  </si>
  <si>
    <t>Fuel Flow Rate</t>
  </si>
  <si>
    <t>Lambda</t>
  </si>
  <si>
    <t>M'</t>
  </si>
  <si>
    <t>Bsfc</t>
  </si>
  <si>
    <t>ISFC</t>
  </si>
  <si>
    <t>torque</t>
  </si>
  <si>
    <t>Measured Power</t>
  </si>
  <si>
    <t>Measured power</t>
  </si>
  <si>
    <t>BMEP</t>
  </si>
  <si>
    <t>Corrected Power</t>
  </si>
  <si>
    <t>thermal efficiency</t>
  </si>
  <si>
    <t>Newtons</t>
  </si>
  <si>
    <t>rpm</t>
  </si>
  <si>
    <t>l/min</t>
  </si>
  <si>
    <t>Kg/h</t>
  </si>
  <si>
    <t>l/h</t>
  </si>
  <si>
    <t>L/h</t>
  </si>
  <si>
    <t>N/M</t>
  </si>
  <si>
    <t>W</t>
  </si>
  <si>
    <t>KW</t>
  </si>
  <si>
    <t>Pa</t>
  </si>
  <si>
    <t>Kw</t>
  </si>
  <si>
    <t>Kg/s</t>
  </si>
  <si>
    <t>Fuel Flow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</si>
</sst>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68-46BB-B3F3-92C684EE9C0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'GrE HnD BsC'!$L$6:$L$96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68-46BB-B3F3-92C684EE9C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56521616"/>
        <c:axId val="2056525360"/>
      </c:barChart>
      <c:catAx>
        <c:axId val="205652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6525360"/>
        <c:crosses val="autoZero"/>
        <c:auto val="1"/>
        <c:lblAlgn val="ctr"/>
        <c:lblOffset val="100"/>
        <c:noMultiLvlLbl val="0"/>
      </c:catAx>
      <c:valAx>
        <c:axId val="205652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6521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Vs SFC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BsC'!$K$6:$K$96</c:f>
              <c:numCache>
                <c:formatCode>General</c:formatCode>
                <c:ptCount val="91"/>
                <c:pt idx="0">
                  <c:v>8.0566296911142709E-3</c:v>
                </c:pt>
                <c:pt idx="1">
                  <c:v>7.8540255293666553E-3</c:v>
                </c:pt>
                <c:pt idx="2">
                  <c:v>7.5629694862123925E-3</c:v>
                </c:pt>
                <c:pt idx="3">
                  <c:v>7.1101463844248942E-3</c:v>
                </c:pt>
                <c:pt idx="4">
                  <c:v>6.8582151009980684E-3</c:v>
                </c:pt>
                <c:pt idx="5">
                  <c:v>6.8761206928906532E-3</c:v>
                </c:pt>
                <c:pt idx="6">
                  <c:v>6.49632057370449E-3</c:v>
                </c:pt>
                <c:pt idx="7">
                  <c:v>6.173044121745695E-3</c:v>
                </c:pt>
                <c:pt idx="8">
                  <c:v>6.1091958101608087E-3</c:v>
                </c:pt>
                <c:pt idx="9">
                  <c:v>5.9050127743167473E-3</c:v>
                </c:pt>
                <c:pt idx="10">
                  <c:v>5.9129952895609541E-3</c:v>
                </c:pt>
                <c:pt idx="11">
                  <c:v>5.9749379304629693E-3</c:v>
                </c:pt>
                <c:pt idx="12">
                  <c:v>5.9215691033036493E-3</c:v>
                </c:pt>
                <c:pt idx="13">
                  <c:v>5.8977902343698768E-3</c:v>
                </c:pt>
                <c:pt idx="14">
                  <c:v>5.8053538926835435E-3</c:v>
                </c:pt>
                <c:pt idx="15">
                  <c:v>5.7985685971053413E-3</c:v>
                </c:pt>
                <c:pt idx="16">
                  <c:v>5.9432611283521475E-3</c:v>
                </c:pt>
                <c:pt idx="17">
                  <c:v>6.0216027393679072E-3</c:v>
                </c:pt>
                <c:pt idx="18">
                  <c:v>6.0204909385005098E-3</c:v>
                </c:pt>
                <c:pt idx="19">
                  <c:v>5.9825197862125789E-3</c:v>
                </c:pt>
                <c:pt idx="20">
                  <c:v>6.0147640374874391E-3</c:v>
                </c:pt>
                <c:pt idx="21">
                  <c:v>5.9420953740302283E-3</c:v>
                </c:pt>
                <c:pt idx="22">
                  <c:v>5.8933735693020607E-3</c:v>
                </c:pt>
                <c:pt idx="23">
                  <c:v>5.8607842888318837E-3</c:v>
                </c:pt>
                <c:pt idx="24">
                  <c:v>5.8543104881226132E-3</c:v>
                </c:pt>
                <c:pt idx="25">
                  <c:v>5.8220208933028369E-3</c:v>
                </c:pt>
                <c:pt idx="26">
                  <c:v>5.8237286527811028E-3</c:v>
                </c:pt>
                <c:pt idx="27">
                  <c:v>5.8849735976910234E-3</c:v>
                </c:pt>
                <c:pt idx="28">
                  <c:v>5.9165770036709777E-3</c:v>
                </c:pt>
                <c:pt idx="29">
                  <c:v>5.8757628516334934E-3</c:v>
                </c:pt>
                <c:pt idx="30">
                  <c:v>5.9097007815153762E-3</c:v>
                </c:pt>
                <c:pt idx="31">
                  <c:v>5.9120356843690202E-3</c:v>
                </c:pt>
                <c:pt idx="32">
                  <c:v>5.9963956116822351E-3</c:v>
                </c:pt>
                <c:pt idx="33">
                  <c:v>6.017262807422148E-3</c:v>
                </c:pt>
                <c:pt idx="34">
                  <c:v>6.0611407914899244E-3</c:v>
                </c:pt>
                <c:pt idx="35">
                  <c:v>6.1269798385670798E-3</c:v>
                </c:pt>
                <c:pt idx="36">
                  <c:v>6.084911239364622E-3</c:v>
                </c:pt>
                <c:pt idx="37">
                  <c:v>6.0942079771184408E-3</c:v>
                </c:pt>
                <c:pt idx="38">
                  <c:v>6.1897850868358074E-3</c:v>
                </c:pt>
                <c:pt idx="39">
                  <c:v>6.2703609535289997E-3</c:v>
                </c:pt>
                <c:pt idx="40">
                  <c:v>6.3790992481135653E-3</c:v>
                </c:pt>
                <c:pt idx="41">
                  <c:v>6.5282442075799167E-3</c:v>
                </c:pt>
                <c:pt idx="42">
                  <c:v>6.5475830996578758E-3</c:v>
                </c:pt>
                <c:pt idx="43">
                  <c:v>6.6426856359265464E-3</c:v>
                </c:pt>
                <c:pt idx="44">
                  <c:v>6.6103464789767216E-3</c:v>
                </c:pt>
                <c:pt idx="45">
                  <c:v>6.647500543976826E-3</c:v>
                </c:pt>
                <c:pt idx="46">
                  <c:v>6.5755399306957974E-3</c:v>
                </c:pt>
                <c:pt idx="47">
                  <c:v>6.5341327509103259E-3</c:v>
                </c:pt>
                <c:pt idx="48">
                  <c:v>6.5582765360837833E-3</c:v>
                </c:pt>
                <c:pt idx="49">
                  <c:v>6.485688801985641E-3</c:v>
                </c:pt>
                <c:pt idx="50">
                  <c:v>6.5553233967559606E-3</c:v>
                </c:pt>
                <c:pt idx="51">
                  <c:v>6.515471294911015E-3</c:v>
                </c:pt>
                <c:pt idx="52">
                  <c:v>6.6837512485798476E-3</c:v>
                </c:pt>
                <c:pt idx="53">
                  <c:v>6.6621258113538856E-3</c:v>
                </c:pt>
                <c:pt idx="54">
                  <c:v>6.7564538839453066E-3</c:v>
                </c:pt>
                <c:pt idx="55">
                  <c:v>6.6853450502338272E-3</c:v>
                </c:pt>
                <c:pt idx="56">
                  <c:v>6.7159025059852669E-3</c:v>
                </c:pt>
                <c:pt idx="57">
                  <c:v>6.7841928364315218E-3</c:v>
                </c:pt>
                <c:pt idx="58">
                  <c:v>6.7782715965353851E-3</c:v>
                </c:pt>
                <c:pt idx="59">
                  <c:v>6.9161441350111203E-3</c:v>
                </c:pt>
                <c:pt idx="60">
                  <c:v>6.9383005403722145E-3</c:v>
                </c:pt>
                <c:pt idx="61">
                  <c:v>6.9880065267573632E-3</c:v>
                </c:pt>
                <c:pt idx="62">
                  <c:v>7.0236948509113141E-3</c:v>
                </c:pt>
                <c:pt idx="63">
                  <c:v>7.0944369795633636E-3</c:v>
                </c:pt>
                <c:pt idx="64">
                  <c:v>7.0888556295307459E-3</c:v>
                </c:pt>
                <c:pt idx="65">
                  <c:v>7.1139501008864224E-3</c:v>
                </c:pt>
                <c:pt idx="66">
                  <c:v>7.1909187115916547E-3</c:v>
                </c:pt>
                <c:pt idx="67">
                  <c:v>7.2225001203808448E-3</c:v>
                </c:pt>
                <c:pt idx="68">
                  <c:v>7.2231046276804971E-3</c:v>
                </c:pt>
                <c:pt idx="69">
                  <c:v>7.15095579274121E-3</c:v>
                </c:pt>
                <c:pt idx="70">
                  <c:v>7.2183246141956665E-3</c:v>
                </c:pt>
                <c:pt idx="71">
                  <c:v>7.2139366015962214E-3</c:v>
                </c:pt>
                <c:pt idx="72">
                  <c:v>7.2435891370544172E-3</c:v>
                </c:pt>
                <c:pt idx="73">
                  <c:v>7.2649307732316282E-3</c:v>
                </c:pt>
                <c:pt idx="74">
                  <c:v>7.2621507688588492E-3</c:v>
                </c:pt>
                <c:pt idx="75">
                  <c:v>7.3670526546767354E-3</c:v>
                </c:pt>
                <c:pt idx="76">
                  <c:v>7.3909194408268196E-3</c:v>
                </c:pt>
                <c:pt idx="77">
                  <c:v>7.4687068253841537E-3</c:v>
                </c:pt>
                <c:pt idx="78">
                  <c:v>7.5532996339742493E-3</c:v>
                </c:pt>
                <c:pt idx="79">
                  <c:v>7.5890970195903852E-3</c:v>
                </c:pt>
                <c:pt idx="80">
                  <c:v>7.6103214696934488E-3</c:v>
                </c:pt>
                <c:pt idx="81">
                  <c:v>7.6976991266674661E-3</c:v>
                </c:pt>
                <c:pt idx="82">
                  <c:v>7.7541020594348075E-3</c:v>
                </c:pt>
                <c:pt idx="83">
                  <c:v>7.847288404263136E-3</c:v>
                </c:pt>
                <c:pt idx="84">
                  <c:v>7.9251915047715039E-3</c:v>
                </c:pt>
                <c:pt idx="85">
                  <c:v>7.9336653719195606E-3</c:v>
                </c:pt>
                <c:pt idx="86">
                  <c:v>7.9973597244867179E-3</c:v>
                </c:pt>
                <c:pt idx="87">
                  <c:v>7.9884675186059143E-3</c:v>
                </c:pt>
                <c:pt idx="88">
                  <c:v>8.1923900677589034E-3</c:v>
                </c:pt>
                <c:pt idx="89">
                  <c:v>8.3029571663922278E-3</c:v>
                </c:pt>
                <c:pt idx="90">
                  <c:v>8.3733263068391118E-3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11-46F4-976A-47E750ADDE5F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5777680"/>
        <c:axId val="725779760"/>
      </c:lineChart>
      <c:catAx>
        <c:axId val="725777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79760"/>
        <c:crosses val="autoZero"/>
        <c:auto val="1"/>
        <c:lblAlgn val="ctr"/>
        <c:lblOffset val="100"/>
        <c:noMultiLvlLbl val="0"/>
      </c:catAx>
      <c:valAx>
        <c:axId val="72577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(L/H)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33-4B9F-9F97-F4696734B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3368320"/>
        <c:axId val="1573368736"/>
      </c:scatterChart>
      <c:valAx>
        <c:axId val="157336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3368736"/>
        <c:crosses val="autoZero"/>
        <c:crossBetween val="midCat"/>
      </c:valAx>
      <c:valAx>
        <c:axId val="157336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3368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BsC'!$P$6:$P$96</c:f>
              <c:numCache>
                <c:formatCode>General</c:formatCode>
                <c:ptCount val="91"/>
                <c:pt idx="0">
                  <c:v>8.7928795500347299</c:v>
                </c:pt>
                <c:pt idx="1">
                  <c:v>9.2759441466197714</c:v>
                </c:pt>
                <c:pt idx="2">
                  <c:v>9.8058897719863705</c:v>
                </c:pt>
                <c:pt idx="3">
                  <c:v>10.303023835580584</c:v>
                </c:pt>
                <c:pt idx="4">
                  <c:v>10.916255719212609</c:v>
                </c:pt>
                <c:pt idx="5">
                  <c:v>11.553684678858883</c:v>
                </c:pt>
                <c:pt idx="6">
                  <c:v>12.236902811307388</c:v>
                </c:pt>
                <c:pt idx="7">
                  <c:v>12.975543381320596</c:v>
                </c:pt>
                <c:pt idx="8">
                  <c:v>13.753533753045375</c:v>
                </c:pt>
                <c:pt idx="9">
                  <c:v>14.433592380986779</c:v>
                </c:pt>
                <c:pt idx="10">
                  <c:v>15.086311622989189</c:v>
                </c:pt>
                <c:pt idx="11">
                  <c:v>15.696194861708243</c:v>
                </c:pt>
                <c:pt idx="12">
                  <c:v>16.296474926183947</c:v>
                </c:pt>
                <c:pt idx="13">
                  <c:v>16.848438214251736</c:v>
                </c:pt>
                <c:pt idx="14">
                  <c:v>17.342043089818286</c:v>
                </c:pt>
                <c:pt idx="15">
                  <c:v>17.88294596278843</c:v>
                </c:pt>
                <c:pt idx="16">
                  <c:v>18.50577242337263</c:v>
                </c:pt>
                <c:pt idx="17">
                  <c:v>19.075489117718412</c:v>
                </c:pt>
                <c:pt idx="18">
                  <c:v>19.630573222483012</c:v>
                </c:pt>
                <c:pt idx="19">
                  <c:v>20.276590876013895</c:v>
                </c:pt>
                <c:pt idx="20">
                  <c:v>21.004385963208843</c:v>
                </c:pt>
                <c:pt idx="21">
                  <c:v>21.65075180703235</c:v>
                </c:pt>
                <c:pt idx="22">
                  <c:v>22.350515426348654</c:v>
                </c:pt>
                <c:pt idx="23">
                  <c:v>23.067142632306261</c:v>
                </c:pt>
                <c:pt idx="24">
                  <c:v>23.668462969014232</c:v>
                </c:pt>
                <c:pt idx="25">
                  <c:v>24.378736776792945</c:v>
                </c:pt>
                <c:pt idx="26">
                  <c:v>25.045456707475111</c:v>
                </c:pt>
                <c:pt idx="27">
                  <c:v>25.622653045143835</c:v>
                </c:pt>
                <c:pt idx="28">
                  <c:v>26.140579657446683</c:v>
                </c:pt>
                <c:pt idx="29">
                  <c:v>26.656107625511499</c:v>
                </c:pt>
                <c:pt idx="30">
                  <c:v>27.175607542099517</c:v>
                </c:pt>
                <c:pt idx="31">
                  <c:v>27.675492738869981</c:v>
                </c:pt>
                <c:pt idx="32">
                  <c:v>28.200714152735483</c:v>
                </c:pt>
                <c:pt idx="33">
                  <c:v>28.671497518875913</c:v>
                </c:pt>
                <c:pt idx="34">
                  <c:v>28.995198427581009</c:v>
                </c:pt>
                <c:pt idx="35">
                  <c:v>29.299503847393527</c:v>
                </c:pt>
                <c:pt idx="36">
                  <c:v>29.77492975076888</c:v>
                </c:pt>
                <c:pt idx="37">
                  <c:v>30.233118085336791</c:v>
                </c:pt>
                <c:pt idx="38">
                  <c:v>30.546614009416221</c:v>
                </c:pt>
                <c:pt idx="39">
                  <c:v>30.900310867033635</c:v>
                </c:pt>
                <c:pt idx="40">
                  <c:v>31.391031351410714</c:v>
                </c:pt>
                <c:pt idx="41">
                  <c:v>31.760555822082736</c:v>
                </c:pt>
                <c:pt idx="42">
                  <c:v>32.281487187651521</c:v>
                </c:pt>
                <c:pt idx="43">
                  <c:v>32.728223930373289</c:v>
                </c:pt>
                <c:pt idx="44">
                  <c:v>33.177565652321313</c:v>
                </c:pt>
                <c:pt idx="45">
                  <c:v>33.764141634662813</c:v>
                </c:pt>
                <c:pt idx="46">
                  <c:v>34.508572480282915</c:v>
                </c:pt>
                <c:pt idx="47">
                  <c:v>35.189258710480146</c:v>
                </c:pt>
                <c:pt idx="48">
                  <c:v>35.934287067836962</c:v>
                </c:pt>
                <c:pt idx="49">
                  <c:v>36.623493213589406</c:v>
                </c:pt>
                <c:pt idx="50">
                  <c:v>37.140125933570296</c:v>
                </c:pt>
                <c:pt idx="51">
                  <c:v>37.90784254234002</c:v>
                </c:pt>
                <c:pt idx="52">
                  <c:v>38.398734972540609</c:v>
                </c:pt>
                <c:pt idx="53">
                  <c:v>38.900984424384426</c:v>
                </c:pt>
                <c:pt idx="54">
                  <c:v>39.385523456406112</c:v>
                </c:pt>
                <c:pt idx="55">
                  <c:v>39.902285135754646</c:v>
                </c:pt>
                <c:pt idx="56">
                  <c:v>40.35002776154397</c:v>
                </c:pt>
                <c:pt idx="57">
                  <c:v>40.603905769964918</c:v>
                </c:pt>
                <c:pt idx="58">
                  <c:v>40.958552628257252</c:v>
                </c:pt>
                <c:pt idx="59">
                  <c:v>41.153238286932911</c:v>
                </c:pt>
                <c:pt idx="60">
                  <c:v>41.268373210359037</c:v>
                </c:pt>
                <c:pt idx="61">
                  <c:v>41.342026203861998</c:v>
                </c:pt>
                <c:pt idx="62">
                  <c:v>41.397005880931133</c:v>
                </c:pt>
                <c:pt idx="63">
                  <c:v>41.565753512129461</c:v>
                </c:pt>
                <c:pt idx="64">
                  <c:v>41.861087658600034</c:v>
                </c:pt>
                <c:pt idx="65">
                  <c:v>42.031683707401164</c:v>
                </c:pt>
                <c:pt idx="66">
                  <c:v>42.288467600239528</c:v>
                </c:pt>
                <c:pt idx="67">
                  <c:v>42.639950655379167</c:v>
                </c:pt>
                <c:pt idx="68">
                  <c:v>43.075214313026841</c:v>
                </c:pt>
                <c:pt idx="69">
                  <c:v>43.608319442900545</c:v>
                </c:pt>
                <c:pt idx="70">
                  <c:v>43.835610328360389</c:v>
                </c:pt>
                <c:pt idx="71">
                  <c:v>44.231919659690568</c:v>
                </c:pt>
                <c:pt idx="72">
                  <c:v>44.370361839494237</c:v>
                </c:pt>
                <c:pt idx="73">
                  <c:v>44.399304620237523</c:v>
                </c:pt>
                <c:pt idx="74">
                  <c:v>44.437085416309515</c:v>
                </c:pt>
                <c:pt idx="75">
                  <c:v>44.371178582155942</c:v>
                </c:pt>
                <c:pt idx="76">
                  <c:v>44.187050397044139</c:v>
                </c:pt>
                <c:pt idx="77">
                  <c:v>43.881777781974343</c:v>
                </c:pt>
                <c:pt idx="78">
                  <c:v>43.656769477321681</c:v>
                </c:pt>
                <c:pt idx="79">
                  <c:v>43.550287727463981</c:v>
                </c:pt>
                <c:pt idx="80">
                  <c:v>43.461886080948972</c:v>
                </c:pt>
                <c:pt idx="81">
                  <c:v>43.118875226398515</c:v>
                </c:pt>
                <c:pt idx="82">
                  <c:v>42.785765012366092</c:v>
                </c:pt>
                <c:pt idx="83">
                  <c:v>42.437973634057315</c:v>
                </c:pt>
                <c:pt idx="84">
                  <c:v>42.382681875318482</c:v>
                </c:pt>
                <c:pt idx="85">
                  <c:v>42.020326685757951</c:v>
                </c:pt>
                <c:pt idx="86">
                  <c:v>41.824066003338885</c:v>
                </c:pt>
                <c:pt idx="87">
                  <c:v>41.669078336667404</c:v>
                </c:pt>
                <c:pt idx="88">
                  <c:v>41.614496714179694</c:v>
                </c:pt>
                <c:pt idx="89">
                  <c:v>41.666300551888511</c:v>
                </c:pt>
                <c:pt idx="90">
                  <c:v>41.917013037698524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1C-4BA2-AB43-27F7198C3A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6537424"/>
        <c:axId val="2056530352"/>
      </c:scatterChart>
      <c:valAx>
        <c:axId val="2056537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6530352"/>
        <c:crosses val="autoZero"/>
        <c:crossBetween val="midCat"/>
      </c:valAx>
      <c:valAx>
        <c:axId val="205653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6537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BCFB6B8-32B0-4DC6-8D9D-A9AAB9498B94}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08178D-5EFE-F50F-6006-13D9157CDF2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219075</xdr:colOff>
      <xdr:row>4</xdr:row>
      <xdr:rowOff>14287</xdr:rowOff>
    </xdr:from>
    <xdr:to>
      <xdr:col>24</xdr:col>
      <xdr:colOff>523875</xdr:colOff>
      <xdr:row>18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FA036F8-D08B-BCCA-F28A-34ABCC9140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214312</xdr:colOff>
      <xdr:row>19</xdr:row>
      <xdr:rowOff>23812</xdr:rowOff>
    </xdr:from>
    <xdr:to>
      <xdr:col>24</xdr:col>
      <xdr:colOff>519112</xdr:colOff>
      <xdr:row>33</xdr:row>
      <xdr:rowOff>100012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6A98006-4AA0-E175-BAAD-46AD1CF5CD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214312</xdr:colOff>
      <xdr:row>34</xdr:row>
      <xdr:rowOff>109537</xdr:rowOff>
    </xdr:from>
    <xdr:to>
      <xdr:col>24</xdr:col>
      <xdr:colOff>519112</xdr:colOff>
      <xdr:row>48</xdr:row>
      <xdr:rowOff>185737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61E8166-2EC7-1D4E-A317-5811770F53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"/>
  <sheetViews>
    <sheetView tabSelected="1" topLeftCell="F1" workbookViewId="0">
      <selection activeCell="F12" sqref="F12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7" width="6.85546875" style="1" customWidth="1"/>
    <col min="8" max="8" width="13.28515625" style="1" customWidth="1"/>
    <col min="9" max="9" width="15.28515625" style="1" customWidth="1"/>
    <col min="13" max="13" width="15.7109375" customWidth="1"/>
    <col min="14" max="14" width="16.28515625" customWidth="1"/>
    <col min="16" max="16" width="16.42578125" customWidth="1"/>
    <col min="17" max="17" width="17.42578125" customWidth="1"/>
  </cols>
  <sheetData>
    <row r="1" spans="1:17" x14ac:dyDescent="0.25">
      <c r="A1"/>
      <c r="B1"/>
      <c r="G1" s="2" t="s">
        <v>0</v>
      </c>
      <c r="H1" s="2" t="s">
        <v>1</v>
      </c>
      <c r="I1" s="2" t="s">
        <v>2</v>
      </c>
      <c r="J1" s="4" t="s">
        <v>3</v>
      </c>
      <c r="K1" s="4"/>
      <c r="L1" s="2" t="s">
        <v>4</v>
      </c>
      <c r="M1" s="2" t="s">
        <v>5</v>
      </c>
      <c r="N1" s="2" t="s">
        <v>6</v>
      </c>
    </row>
    <row r="2" spans="1:17" x14ac:dyDescent="0.25">
      <c r="C2" s="1"/>
      <c r="G2" s="2" t="s">
        <v>7</v>
      </c>
      <c r="H2" s="2" t="s">
        <v>8</v>
      </c>
      <c r="I2" s="2" t="s">
        <v>9</v>
      </c>
      <c r="L2" s="2" t="s">
        <v>10</v>
      </c>
      <c r="M2" s="2" t="s">
        <v>11</v>
      </c>
      <c r="N2" s="2" t="s">
        <v>12</v>
      </c>
    </row>
    <row r="3" spans="1:17" x14ac:dyDescent="0.25">
      <c r="C3" s="1"/>
      <c r="G3" s="3">
        <v>1.0188999999999999</v>
      </c>
      <c r="H3" s="3">
        <v>46</v>
      </c>
      <c r="I3" s="3">
        <v>27</v>
      </c>
      <c r="J3" s="3">
        <v>0.81577599999999995</v>
      </c>
      <c r="K3" s="3"/>
      <c r="L3" s="3">
        <v>7.4999999999999997E-2</v>
      </c>
      <c r="M3" s="3">
        <v>0.09</v>
      </c>
    </row>
    <row r="4" spans="1:17" x14ac:dyDescent="0.25">
      <c r="A4" s="2" t="s">
        <v>13</v>
      </c>
      <c r="B4" s="2" t="s">
        <v>14</v>
      </c>
      <c r="C4" s="2" t="s">
        <v>15</v>
      </c>
      <c r="D4" s="2" t="s">
        <v>16</v>
      </c>
      <c r="H4" s="1" t="s">
        <v>38</v>
      </c>
      <c r="I4" s="1" t="s">
        <v>17</v>
      </c>
      <c r="J4" t="s">
        <v>18</v>
      </c>
      <c r="K4" t="s">
        <v>19</v>
      </c>
      <c r="L4" t="s">
        <v>20</v>
      </c>
      <c r="M4" t="s">
        <v>21</v>
      </c>
      <c r="N4" t="s">
        <v>22</v>
      </c>
      <c r="O4" t="s">
        <v>23</v>
      </c>
      <c r="P4" t="s">
        <v>24</v>
      </c>
      <c r="Q4" t="s">
        <v>25</v>
      </c>
    </row>
    <row r="5" spans="1:17" x14ac:dyDescent="0.25">
      <c r="A5" s="2" t="s">
        <v>26</v>
      </c>
      <c r="B5" s="2" t="s">
        <v>27</v>
      </c>
      <c r="C5" s="2" t="s">
        <v>28</v>
      </c>
      <c r="D5" s="2" t="s">
        <v>16</v>
      </c>
      <c r="H5" s="1" t="s">
        <v>37</v>
      </c>
      <c r="I5" s="1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35</v>
      </c>
      <c r="P5" t="s">
        <v>36</v>
      </c>
      <c r="Q5" s="5" t="s">
        <v>8</v>
      </c>
    </row>
    <row r="6" spans="1:17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H6" s="1">
        <f>I6/3600</f>
        <v>8.8000000000000003E-4</v>
      </c>
      <c r="I6" s="1">
        <f>C6*60*0.75</f>
        <v>3.1680000000000001</v>
      </c>
      <c r="J6">
        <f>C6/P6</f>
        <v>8.0064783782602747E-3</v>
      </c>
      <c r="K6">
        <f>C6/N6</f>
        <v>8.0566296911142709E-3</v>
      </c>
      <c r="L6">
        <f>PRODUCT(0.815776*A6)</f>
        <v>83.433490399999997</v>
      </c>
      <c r="M6">
        <f>(2*3.141956*(B6*L6))/60</f>
        <v>8738.1451921074131</v>
      </c>
      <c r="N6">
        <f>M6/1000</f>
        <v>8.7381451921074138</v>
      </c>
      <c r="O6">
        <f>(4*3.14195*L6)/( 0.09*(((0.075*0.075)*3.14196)/4)*4)</f>
        <v>659225.4803279168</v>
      </c>
      <c r="P6">
        <f>(1.01325/1.0189)*SQRT(300/293)*N6</f>
        <v>8.7928795500347299</v>
      </c>
      <c r="Q6">
        <f>(P6/(H6*44000))*100</f>
        <v>22.708883135420272</v>
      </c>
    </row>
    <row r="7" spans="1:17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H7" s="1">
        <f t="shared" ref="H7:H70" si="1">I7/3600</f>
        <v>9.0499999999999999E-4</v>
      </c>
      <c r="I7" s="1">
        <f t="shared" ref="I7:I70" si="2">C7*60*0.75</f>
        <v>3.258</v>
      </c>
      <c r="J7">
        <f t="shared" ref="J7:J70" si="3">C7/P7</f>
        <v>7.8051353970671703E-3</v>
      </c>
      <c r="K7">
        <f t="shared" ref="K7:K70" si="4">C7/N7</f>
        <v>7.8540255293666553E-3</v>
      </c>
      <c r="L7">
        <f t="shared" ref="L7:L70" si="5">PRODUCT(0.815776*A7)</f>
        <v>83.825878656</v>
      </c>
      <c r="M7">
        <f t="shared" ref="M7:M70" si="6">(2*3.141956*(B7*L7))/60</f>
        <v>9218.2027839471903</v>
      </c>
      <c r="N7">
        <f t="shared" ref="N7:N70" si="7">M7/1000</f>
        <v>9.2182027839471896</v>
      </c>
      <c r="O7">
        <f t="shared" ref="O7:O70" si="8">(4*3.14195*L7)/( 0.09*(((0.075*0.075)*3.14196)/4)*4)</f>
        <v>662325.82211269054</v>
      </c>
      <c r="P7">
        <f t="shared" ref="P7:P70" si="9">(1.01325/1.0189)*SQRT(300/293)*N7</f>
        <v>9.2759441466197714</v>
      </c>
      <c r="Q7">
        <f t="shared" ref="Q7:Q70" si="10">(P7/(H7*44000))*100</f>
        <v>23.294686455599628</v>
      </c>
    </row>
    <row r="8" spans="1:17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H8" s="1">
        <f t="shared" si="1"/>
        <v>9.2124999999999987E-4</v>
      </c>
      <c r="I8" s="1">
        <f t="shared" si="2"/>
        <v>3.3164999999999996</v>
      </c>
      <c r="J8">
        <f t="shared" si="3"/>
        <v>7.5158911341780925E-3</v>
      </c>
      <c r="K8">
        <f t="shared" si="4"/>
        <v>7.5629694862123925E-3</v>
      </c>
      <c r="L8">
        <f t="shared" si="5"/>
        <v>84.586997663999995</v>
      </c>
      <c r="M8">
        <f t="shared" si="6"/>
        <v>9744.8495771876605</v>
      </c>
      <c r="N8">
        <f t="shared" si="7"/>
        <v>9.7448495771876598</v>
      </c>
      <c r="O8">
        <f t="shared" si="8"/>
        <v>668339.58278876904</v>
      </c>
      <c r="P8">
        <f t="shared" si="9"/>
        <v>9.8058897719863705</v>
      </c>
      <c r="Q8">
        <f t="shared" si="10"/>
        <v>24.1911675638001</v>
      </c>
    </row>
    <row r="9" spans="1:17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H9" s="1">
        <f t="shared" si="1"/>
        <v>9.1000000000000011E-4</v>
      </c>
      <c r="I9" s="1">
        <f t="shared" si="2"/>
        <v>3.2760000000000002</v>
      </c>
      <c r="J9">
        <f t="shared" si="3"/>
        <v>7.0658867883612603E-3</v>
      </c>
      <c r="K9">
        <f t="shared" si="4"/>
        <v>7.1101463844248942E-3</v>
      </c>
      <c r="L9">
        <f t="shared" si="5"/>
        <v>85.011201184000001</v>
      </c>
      <c r="M9">
        <f t="shared" si="6"/>
        <v>10238.889055712241</v>
      </c>
      <c r="N9">
        <f t="shared" si="7"/>
        <v>10.238889055712241</v>
      </c>
      <c r="O9">
        <f t="shared" si="8"/>
        <v>671691.30363717314</v>
      </c>
      <c r="P9">
        <f t="shared" si="9"/>
        <v>10.303023835580584</v>
      </c>
      <c r="Q9">
        <f t="shared" si="10"/>
        <v>25.731827761190267</v>
      </c>
    </row>
    <row r="10" spans="1:17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H10" s="1">
        <f t="shared" si="1"/>
        <v>9.2999999999999995E-4</v>
      </c>
      <c r="I10" s="1">
        <f t="shared" si="2"/>
        <v>3.3479999999999999</v>
      </c>
      <c r="J10">
        <f t="shared" si="3"/>
        <v>6.8155237394316439E-3</v>
      </c>
      <c r="K10">
        <f t="shared" si="4"/>
        <v>6.8582151009980684E-3</v>
      </c>
      <c r="L10">
        <f t="shared" si="5"/>
        <v>86.318074335999995</v>
      </c>
      <c r="M10">
        <f t="shared" si="6"/>
        <v>10848.303662737648</v>
      </c>
      <c r="N10">
        <f t="shared" si="7"/>
        <v>10.848303662737647</v>
      </c>
      <c r="O10">
        <f t="shared" si="8"/>
        <v>682017.18209706375</v>
      </c>
      <c r="P10">
        <f t="shared" si="9"/>
        <v>10.916255719212609</v>
      </c>
      <c r="Q10">
        <f t="shared" si="10"/>
        <v>26.67706676249416</v>
      </c>
    </row>
    <row r="11" spans="1:17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H11" s="1">
        <f t="shared" si="1"/>
        <v>9.8687500000000012E-4</v>
      </c>
      <c r="I11" s="1">
        <f t="shared" si="2"/>
        <v>3.5527500000000001</v>
      </c>
      <c r="J11">
        <f t="shared" si="3"/>
        <v>6.8333178716971548E-3</v>
      </c>
      <c r="K11">
        <f t="shared" si="4"/>
        <v>6.8761206928906532E-3</v>
      </c>
      <c r="L11">
        <f t="shared" si="5"/>
        <v>87.704077760000004</v>
      </c>
      <c r="M11">
        <f t="shared" si="6"/>
        <v>11481.764722604106</v>
      </c>
      <c r="N11">
        <f t="shared" si="7"/>
        <v>11.481764722604106</v>
      </c>
      <c r="O11">
        <f t="shared" si="8"/>
        <v>692968.28540752223</v>
      </c>
      <c r="P11">
        <f t="shared" si="9"/>
        <v>11.553684678858883</v>
      </c>
      <c r="Q11">
        <f t="shared" si="10"/>
        <v>26.607599007102035</v>
      </c>
    </row>
    <row r="12" spans="1:17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H12" s="1">
        <f t="shared" si="1"/>
        <v>9.875000000000001E-4</v>
      </c>
      <c r="I12" s="1">
        <f t="shared" si="2"/>
        <v>3.5550000000000002</v>
      </c>
      <c r="J12">
        <f t="shared" si="3"/>
        <v>6.4558819513546219E-3</v>
      </c>
      <c r="K12">
        <f t="shared" si="4"/>
        <v>6.49632057370449E-3</v>
      </c>
      <c r="L12">
        <f t="shared" si="5"/>
        <v>89.317682687999991</v>
      </c>
      <c r="M12">
        <f t="shared" si="6"/>
        <v>12160.729924531834</v>
      </c>
      <c r="N12">
        <f t="shared" si="7"/>
        <v>12.160729924531834</v>
      </c>
      <c r="O12">
        <f t="shared" si="8"/>
        <v>705717.71586548956</v>
      </c>
      <c r="P12">
        <f t="shared" si="9"/>
        <v>12.236902811307388</v>
      </c>
      <c r="Q12">
        <f t="shared" si="10"/>
        <v>28.163182534654517</v>
      </c>
    </row>
    <row r="13" spans="1:17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H13" s="1">
        <f t="shared" si="1"/>
        <v>9.9500000000000001E-4</v>
      </c>
      <c r="I13" s="1">
        <f t="shared" si="2"/>
        <v>3.5819999999999999</v>
      </c>
      <c r="J13">
        <f t="shared" si="3"/>
        <v>6.134617846878845E-3</v>
      </c>
      <c r="K13">
        <f t="shared" si="4"/>
        <v>6.173044121745695E-3</v>
      </c>
      <c r="L13">
        <f t="shared" si="5"/>
        <v>91.201309471999991</v>
      </c>
      <c r="M13">
        <f t="shared" si="6"/>
        <v>12894.772567653325</v>
      </c>
      <c r="N13">
        <f t="shared" si="7"/>
        <v>12.894772567653325</v>
      </c>
      <c r="O13">
        <f t="shared" si="8"/>
        <v>720600.64555580646</v>
      </c>
      <c r="P13">
        <f t="shared" si="9"/>
        <v>12.975543381320596</v>
      </c>
      <c r="Q13">
        <f t="shared" si="10"/>
        <v>29.638061629329819</v>
      </c>
    </row>
    <row r="14" spans="1:17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H14" s="1">
        <f t="shared" si="1"/>
        <v>1.04375E-3</v>
      </c>
      <c r="I14" s="1">
        <f t="shared" si="2"/>
        <v>3.7575000000000003</v>
      </c>
      <c r="J14">
        <f t="shared" si="3"/>
        <v>6.0711669814683825E-3</v>
      </c>
      <c r="K14">
        <f t="shared" si="4"/>
        <v>6.1091958101608087E-3</v>
      </c>
      <c r="L14">
        <f t="shared" si="5"/>
        <v>93.217091967999991</v>
      </c>
      <c r="M14">
        <f t="shared" si="6"/>
        <v>13667.92006586577</v>
      </c>
      <c r="N14">
        <f t="shared" si="7"/>
        <v>13.66792006586577</v>
      </c>
      <c r="O14">
        <f t="shared" si="8"/>
        <v>736527.7652027416</v>
      </c>
      <c r="P14">
        <f t="shared" si="9"/>
        <v>13.753533753045375</v>
      </c>
      <c r="Q14">
        <f t="shared" si="10"/>
        <v>29.947814377888676</v>
      </c>
    </row>
    <row r="15" spans="1:17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H15" s="1">
        <f t="shared" si="1"/>
        <v>1.05875E-3</v>
      </c>
      <c r="I15" s="1">
        <f t="shared" si="2"/>
        <v>3.8114999999999997</v>
      </c>
      <c r="J15">
        <f t="shared" si="3"/>
        <v>5.8682549544335494E-3</v>
      </c>
      <c r="K15">
        <f t="shared" si="4"/>
        <v>5.9050127743167473E-3</v>
      </c>
      <c r="L15">
        <f t="shared" si="5"/>
        <v>94.452992607999988</v>
      </c>
      <c r="M15">
        <f t="shared" si="6"/>
        <v>14343.745430728624</v>
      </c>
      <c r="N15">
        <f t="shared" si="7"/>
        <v>14.343745430728625</v>
      </c>
      <c r="O15">
        <f t="shared" si="8"/>
        <v>746292.87498222617</v>
      </c>
      <c r="P15">
        <f t="shared" si="9"/>
        <v>14.433592380986779</v>
      </c>
      <c r="Q15">
        <f t="shared" si="10"/>
        <v>30.983347388616032</v>
      </c>
    </row>
    <row r="16" spans="1:17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H16" s="1">
        <f t="shared" si="1"/>
        <v>1.1081250000000002E-3</v>
      </c>
      <c r="I16" s="1">
        <f t="shared" si="2"/>
        <v>3.9892500000000006</v>
      </c>
      <c r="J16">
        <f t="shared" si="3"/>
        <v>5.8761877797162305E-3</v>
      </c>
      <c r="K16">
        <f t="shared" si="4"/>
        <v>5.9129952895609541E-3</v>
      </c>
      <c r="L16">
        <f t="shared" si="5"/>
        <v>95.43355536</v>
      </c>
      <c r="M16">
        <f t="shared" si="6"/>
        <v>14992.401593234208</v>
      </c>
      <c r="N16">
        <f t="shared" si="7"/>
        <v>14.992401593234208</v>
      </c>
      <c r="O16">
        <f t="shared" si="8"/>
        <v>754040.50663565239</v>
      </c>
      <c r="P16">
        <f t="shared" si="9"/>
        <v>15.086311622989189</v>
      </c>
      <c r="Q16">
        <f t="shared" si="10"/>
        <v>30.94152001843652</v>
      </c>
    </row>
    <row r="17" spans="1:17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H17" s="1">
        <f t="shared" si="1"/>
        <v>1.1650000000000002E-3</v>
      </c>
      <c r="I17" s="1">
        <f t="shared" si="2"/>
        <v>4.1940000000000008</v>
      </c>
      <c r="J17">
        <f t="shared" si="3"/>
        <v>5.9377448369583308E-3</v>
      </c>
      <c r="K17">
        <f t="shared" si="4"/>
        <v>5.9749379304629693E-3</v>
      </c>
      <c r="L17">
        <f t="shared" si="5"/>
        <v>96.088623487999996</v>
      </c>
      <c r="M17">
        <f t="shared" si="6"/>
        <v>15598.488400159562</v>
      </c>
      <c r="N17">
        <f t="shared" si="7"/>
        <v>15.598488400159562</v>
      </c>
      <c r="O17">
        <f t="shared" si="8"/>
        <v>759216.33709963004</v>
      </c>
      <c r="P17">
        <f t="shared" si="9"/>
        <v>15.696194861708243</v>
      </c>
      <c r="Q17">
        <f t="shared" si="10"/>
        <v>30.620746901498713</v>
      </c>
    </row>
    <row r="18" spans="1:17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H18" s="1">
        <f t="shared" si="1"/>
        <v>1.1987499999999999E-3</v>
      </c>
      <c r="I18" s="1">
        <f t="shared" si="2"/>
        <v>4.3155000000000001</v>
      </c>
      <c r="J18">
        <f t="shared" si="3"/>
        <v>5.8847082227528307E-3</v>
      </c>
      <c r="K18">
        <f t="shared" si="4"/>
        <v>5.9215691033036493E-3</v>
      </c>
      <c r="L18">
        <f t="shared" si="5"/>
        <v>96.645798495999998</v>
      </c>
      <c r="M18">
        <f t="shared" si="6"/>
        <v>16195.031811162567</v>
      </c>
      <c r="N18">
        <f t="shared" si="7"/>
        <v>16.195031811162568</v>
      </c>
      <c r="O18">
        <f t="shared" si="8"/>
        <v>763618.69352166832</v>
      </c>
      <c r="P18">
        <f t="shared" si="9"/>
        <v>16.296474926183947</v>
      </c>
      <c r="Q18">
        <f t="shared" si="10"/>
        <v>30.896719928304005</v>
      </c>
    </row>
    <row r="19" spans="1:17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H19" s="1">
        <f t="shared" si="1"/>
        <v>1.2343750000000002E-3</v>
      </c>
      <c r="I19" s="1">
        <f t="shared" si="2"/>
        <v>4.4437500000000005</v>
      </c>
      <c r="J19">
        <f t="shared" si="3"/>
        <v>5.861077373715831E-3</v>
      </c>
      <c r="K19">
        <f t="shared" si="4"/>
        <v>5.8977902343698768E-3</v>
      </c>
      <c r="L19">
        <f t="shared" si="5"/>
        <v>96.891347072000002</v>
      </c>
      <c r="M19">
        <f t="shared" si="6"/>
        <v>16743.559210452408</v>
      </c>
      <c r="N19">
        <f t="shared" si="7"/>
        <v>16.743559210452407</v>
      </c>
      <c r="O19">
        <f t="shared" si="8"/>
        <v>765558.82424353296</v>
      </c>
      <c r="P19">
        <f t="shared" si="9"/>
        <v>16.848438214251736</v>
      </c>
      <c r="Q19">
        <f t="shared" si="10"/>
        <v>31.021290152822523</v>
      </c>
    </row>
    <row r="20" spans="1:17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H20" s="1">
        <f t="shared" si="1"/>
        <v>1.250625E-3</v>
      </c>
      <c r="I20" s="1">
        <f t="shared" si="2"/>
        <v>4.5022500000000001</v>
      </c>
      <c r="J20">
        <f t="shared" si="3"/>
        <v>5.7692164344084985E-3</v>
      </c>
      <c r="K20">
        <f t="shared" si="4"/>
        <v>5.8053538926835435E-3</v>
      </c>
      <c r="L20">
        <f t="shared" si="5"/>
        <v>96.796717055999991</v>
      </c>
      <c r="M20">
        <f t="shared" si="6"/>
        <v>17234.091469616087</v>
      </c>
      <c r="N20">
        <f t="shared" si="7"/>
        <v>17.234091469616086</v>
      </c>
      <c r="O20">
        <f t="shared" si="8"/>
        <v>764811.13266965817</v>
      </c>
      <c r="P20">
        <f t="shared" si="9"/>
        <v>17.342043089818286</v>
      </c>
      <c r="Q20">
        <f t="shared" si="10"/>
        <v>31.515229821122688</v>
      </c>
    </row>
    <row r="21" spans="1:17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H21" s="1">
        <f t="shared" si="1"/>
        <v>1.288125E-3</v>
      </c>
      <c r="I21" s="1">
        <f t="shared" si="2"/>
        <v>4.6372499999999999</v>
      </c>
      <c r="J21">
        <f t="shared" si="3"/>
        <v>5.762473376278757E-3</v>
      </c>
      <c r="K21">
        <f t="shared" si="4"/>
        <v>5.7985685971053413E-3</v>
      </c>
      <c r="L21">
        <f t="shared" si="5"/>
        <v>96.963951135999991</v>
      </c>
      <c r="M21">
        <f t="shared" si="6"/>
        <v>17771.627303235284</v>
      </c>
      <c r="N21">
        <f t="shared" si="7"/>
        <v>17.771627303235285</v>
      </c>
      <c r="O21">
        <f t="shared" si="8"/>
        <v>766132.48415797122</v>
      </c>
      <c r="P21">
        <f t="shared" si="9"/>
        <v>17.88294596278843</v>
      </c>
      <c r="Q21">
        <f t="shared" si="10"/>
        <v>31.55210791370196</v>
      </c>
    </row>
    <row r="22" spans="1:17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H22" s="1">
        <f t="shared" si="1"/>
        <v>1.3662500000000001E-3</v>
      </c>
      <c r="I22" s="1">
        <f t="shared" si="2"/>
        <v>4.9184999999999999</v>
      </c>
      <c r="J22">
        <f t="shared" si="3"/>
        <v>5.9062652181951104E-3</v>
      </c>
      <c r="K22">
        <f t="shared" si="4"/>
        <v>5.9432611283521475E-3</v>
      </c>
      <c r="L22">
        <f t="shared" si="5"/>
        <v>97.553757183999991</v>
      </c>
      <c r="M22">
        <f t="shared" si="6"/>
        <v>18390.576762408713</v>
      </c>
      <c r="N22">
        <f t="shared" si="7"/>
        <v>18.390576762408713</v>
      </c>
      <c r="O22">
        <f t="shared" si="8"/>
        <v>770792.66526065615</v>
      </c>
      <c r="P22">
        <f t="shared" si="9"/>
        <v>18.50577242337263</v>
      </c>
      <c r="Q22">
        <f t="shared" si="10"/>
        <v>30.78395146531253</v>
      </c>
    </row>
    <row r="23" spans="1:17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H23" s="1">
        <f t="shared" si="1"/>
        <v>1.426875E-3</v>
      </c>
      <c r="I23" s="1">
        <f t="shared" si="2"/>
        <v>5.1367500000000001</v>
      </c>
      <c r="J23">
        <f t="shared" si="3"/>
        <v>5.9841191644187464E-3</v>
      </c>
      <c r="K23">
        <f t="shared" si="4"/>
        <v>6.0216027393679072E-3</v>
      </c>
      <c r="L23">
        <f t="shared" si="5"/>
        <v>97.839278783999987</v>
      </c>
      <c r="M23">
        <f t="shared" si="6"/>
        <v>18956.747055682124</v>
      </c>
      <c r="N23">
        <f t="shared" si="7"/>
        <v>18.956747055682126</v>
      </c>
      <c r="O23">
        <f t="shared" si="8"/>
        <v>773048.63121631253</v>
      </c>
      <c r="P23">
        <f t="shared" si="9"/>
        <v>19.075489117718412</v>
      </c>
      <c r="Q23">
        <f t="shared" si="10"/>
        <v>30.383449397074681</v>
      </c>
    </row>
    <row r="24" spans="1:17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H24" s="1">
        <f t="shared" si="1"/>
        <v>1.4681249999999998E-3</v>
      </c>
      <c r="I24" s="1">
        <f t="shared" si="2"/>
        <v>5.2852499999999996</v>
      </c>
      <c r="J24">
        <f t="shared" si="3"/>
        <v>5.9830142843451872E-3</v>
      </c>
      <c r="K24">
        <f t="shared" si="4"/>
        <v>6.0204909385005098E-3</v>
      </c>
      <c r="L24">
        <f t="shared" si="5"/>
        <v>98.036696575999997</v>
      </c>
      <c r="M24">
        <f t="shared" si="6"/>
        <v>19508.375845052367</v>
      </c>
      <c r="N24">
        <f t="shared" si="7"/>
        <v>19.508375845052367</v>
      </c>
      <c r="O24">
        <f t="shared" si="8"/>
        <v>774608.47053422371</v>
      </c>
      <c r="P24">
        <f t="shared" si="9"/>
        <v>19.630573222483012</v>
      </c>
      <c r="Q24">
        <f t="shared" si="10"/>
        <v>30.389060292554689</v>
      </c>
    </row>
    <row r="25" spans="1:17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H25" s="1">
        <f t="shared" si="1"/>
        <v>1.5068750000000002E-3</v>
      </c>
      <c r="I25" s="1">
        <f t="shared" si="2"/>
        <v>5.4247500000000004</v>
      </c>
      <c r="J25">
        <f t="shared" si="3"/>
        <v>5.9452794967917461E-3</v>
      </c>
      <c r="K25">
        <f t="shared" si="4"/>
        <v>5.9825197862125789E-3</v>
      </c>
      <c r="L25">
        <f t="shared" si="5"/>
        <v>98.666475647999988</v>
      </c>
      <c r="M25">
        <f t="shared" si="6"/>
        <v>20150.372135470687</v>
      </c>
      <c r="N25">
        <f t="shared" si="7"/>
        <v>20.150372135470686</v>
      </c>
      <c r="O25">
        <f t="shared" si="8"/>
        <v>779584.48687070026</v>
      </c>
      <c r="P25">
        <f t="shared" si="9"/>
        <v>20.276590876013895</v>
      </c>
      <c r="Q25">
        <f t="shared" si="10"/>
        <v>30.581940162156616</v>
      </c>
    </row>
    <row r="26" spans="1:17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H26" s="1">
        <f t="shared" si="1"/>
        <v>1.5693749999999998E-3</v>
      </c>
      <c r="I26" s="1">
        <f t="shared" si="2"/>
        <v>5.6497499999999992</v>
      </c>
      <c r="J26">
        <f t="shared" si="3"/>
        <v>5.97732303243297E-3</v>
      </c>
      <c r="K26">
        <f t="shared" si="4"/>
        <v>6.0147640374874391E-3</v>
      </c>
      <c r="L26">
        <f t="shared" si="5"/>
        <v>99.652748831999986</v>
      </c>
      <c r="M26">
        <f t="shared" si="6"/>
        <v>20873.636807279687</v>
      </c>
      <c r="N26">
        <f t="shared" si="7"/>
        <v>20.873636807279688</v>
      </c>
      <c r="O26">
        <f t="shared" si="8"/>
        <v>787377.23784323956</v>
      </c>
      <c r="P26">
        <f t="shared" si="9"/>
        <v>21.004385963208843</v>
      </c>
      <c r="Q26">
        <f t="shared" si="10"/>
        <v>30.417994950521482</v>
      </c>
    </row>
    <row r="27" spans="1:17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H27" s="1">
        <f t="shared" si="1"/>
        <v>1.5981249999999999E-3</v>
      </c>
      <c r="I27" s="1">
        <f t="shared" si="2"/>
        <v>5.7532499999999995</v>
      </c>
      <c r="J27">
        <f t="shared" si="3"/>
        <v>5.9051067205192018E-3</v>
      </c>
      <c r="K27">
        <f t="shared" si="4"/>
        <v>5.9420953740302283E-3</v>
      </c>
      <c r="L27">
        <f t="shared" si="5"/>
        <v>100.21400272</v>
      </c>
      <c r="M27">
        <f t="shared" si="6"/>
        <v>21515.979120558222</v>
      </c>
      <c r="N27">
        <f t="shared" si="7"/>
        <v>21.515979120558221</v>
      </c>
      <c r="O27">
        <f t="shared" si="8"/>
        <v>791811.82235035882</v>
      </c>
      <c r="P27">
        <f t="shared" si="9"/>
        <v>21.65075180703235</v>
      </c>
      <c r="Q27">
        <f t="shared" si="10"/>
        <v>30.789990837319802</v>
      </c>
    </row>
    <row r="28" spans="1:17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H28" s="1">
        <f t="shared" si="1"/>
        <v>1.6362499999999999E-3</v>
      </c>
      <c r="I28" s="1">
        <f t="shared" si="2"/>
        <v>5.8904999999999994</v>
      </c>
      <c r="J28">
        <f t="shared" si="3"/>
        <v>5.8566882017263965E-3</v>
      </c>
      <c r="K28">
        <f t="shared" si="4"/>
        <v>5.8933735693020607E-3</v>
      </c>
      <c r="L28">
        <f t="shared" si="5"/>
        <v>100.989805696</v>
      </c>
      <c r="M28">
        <f t="shared" si="6"/>
        <v>22211.386816176695</v>
      </c>
      <c r="N28">
        <f t="shared" si="7"/>
        <v>22.211386816176695</v>
      </c>
      <c r="O28">
        <f t="shared" si="8"/>
        <v>797941.6041327283</v>
      </c>
      <c r="P28">
        <f t="shared" si="9"/>
        <v>22.350515426348654</v>
      </c>
      <c r="Q28">
        <f t="shared" si="10"/>
        <v>31.04453840731809</v>
      </c>
    </row>
    <row r="29" spans="1:17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H29" s="1">
        <f t="shared" si="1"/>
        <v>1.6793750000000001E-3</v>
      </c>
      <c r="I29" s="1">
        <f t="shared" si="2"/>
        <v>6.04575</v>
      </c>
      <c r="J29">
        <f t="shared" si="3"/>
        <v>5.8243017846449077E-3</v>
      </c>
      <c r="K29">
        <f t="shared" si="4"/>
        <v>5.8607842888318837E-3</v>
      </c>
      <c r="L29">
        <f t="shared" si="5"/>
        <v>101.80395014399998</v>
      </c>
      <c r="M29">
        <f t="shared" si="6"/>
        <v>22923.553125135983</v>
      </c>
      <c r="N29">
        <f t="shared" si="7"/>
        <v>22.923553125135982</v>
      </c>
      <c r="O29">
        <f t="shared" si="8"/>
        <v>804374.3299148574</v>
      </c>
      <c r="P29">
        <f t="shared" si="9"/>
        <v>23.067142632306261</v>
      </c>
      <c r="Q29">
        <f t="shared" si="10"/>
        <v>31.217163625951567</v>
      </c>
    </row>
    <row r="30" spans="1:17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H30" s="1">
        <f t="shared" si="1"/>
        <v>1.7212499999999997E-3</v>
      </c>
      <c r="I30" s="1">
        <f t="shared" si="2"/>
        <v>6.1964999999999986</v>
      </c>
      <c r="J30">
        <f t="shared" si="3"/>
        <v>5.8178682823752052E-3</v>
      </c>
      <c r="K30">
        <f t="shared" si="4"/>
        <v>5.8543104881226132E-3</v>
      </c>
      <c r="L30">
        <f t="shared" si="5"/>
        <v>102.08376131199999</v>
      </c>
      <c r="M30">
        <f t="shared" si="6"/>
        <v>23521.130332832457</v>
      </c>
      <c r="N30">
        <f t="shared" si="7"/>
        <v>23.521130332832456</v>
      </c>
      <c r="O30">
        <f t="shared" si="8"/>
        <v>806585.1765514008</v>
      </c>
      <c r="P30">
        <f t="shared" si="9"/>
        <v>23.668462969014232</v>
      </c>
      <c r="Q30">
        <f t="shared" si="10"/>
        <v>31.251684120966839</v>
      </c>
    </row>
    <row r="31" spans="1:17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H31" s="1">
        <f t="shared" si="1"/>
        <v>1.7631250000000002E-3</v>
      </c>
      <c r="I31" s="1">
        <f t="shared" si="2"/>
        <v>6.3472500000000007</v>
      </c>
      <c r="J31">
        <f t="shared" si="3"/>
        <v>5.7857796854458394E-3</v>
      </c>
      <c r="K31">
        <f t="shared" si="4"/>
        <v>5.8220208933028369E-3</v>
      </c>
      <c r="L31">
        <f t="shared" si="5"/>
        <v>102.810617728</v>
      </c>
      <c r="M31">
        <f t="shared" si="6"/>
        <v>24226.982792564701</v>
      </c>
      <c r="N31">
        <f t="shared" si="7"/>
        <v>24.226982792564701</v>
      </c>
      <c r="O31">
        <f t="shared" si="8"/>
        <v>812328.22131280077</v>
      </c>
      <c r="P31">
        <f t="shared" si="9"/>
        <v>24.378736776792945</v>
      </c>
      <c r="Q31">
        <f t="shared" si="10"/>
        <v>31.425009541159415</v>
      </c>
    </row>
    <row r="32" spans="1:17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H32" s="1">
        <f t="shared" si="1"/>
        <v>1.8118749999999999E-3</v>
      </c>
      <c r="I32" s="1">
        <f t="shared" si="2"/>
        <v>6.5227499999999994</v>
      </c>
      <c r="J32">
        <f t="shared" si="3"/>
        <v>5.7874768143771948E-3</v>
      </c>
      <c r="K32">
        <f t="shared" si="4"/>
        <v>5.8237286527811028E-3</v>
      </c>
      <c r="L32">
        <f t="shared" si="5"/>
        <v>103.32618815999999</v>
      </c>
      <c r="M32">
        <f t="shared" si="6"/>
        <v>24889.552491560469</v>
      </c>
      <c r="N32">
        <f t="shared" si="7"/>
        <v>24.889552491560469</v>
      </c>
      <c r="O32">
        <f t="shared" si="8"/>
        <v>816401.85126701486</v>
      </c>
      <c r="P32">
        <f t="shared" si="9"/>
        <v>25.045456707475111</v>
      </c>
      <c r="Q32">
        <f t="shared" si="10"/>
        <v>31.415794421242577</v>
      </c>
    </row>
    <row r="33" spans="1:17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H33" s="1">
        <f t="shared" si="1"/>
        <v>1.8731250000000004E-3</v>
      </c>
      <c r="I33" s="1">
        <f t="shared" si="2"/>
        <v>6.7432500000000015</v>
      </c>
      <c r="J33">
        <f t="shared" si="3"/>
        <v>5.8483405186802277E-3</v>
      </c>
      <c r="K33">
        <f t="shared" si="4"/>
        <v>5.8849735976910234E-3</v>
      </c>
      <c r="L33">
        <f t="shared" si="5"/>
        <v>103.458343872</v>
      </c>
      <c r="M33">
        <f t="shared" si="6"/>
        <v>25463.15586849767</v>
      </c>
      <c r="N33">
        <f t="shared" si="7"/>
        <v>25.463155868497669</v>
      </c>
      <c r="O33">
        <f t="shared" si="8"/>
        <v>817446.04122363299</v>
      </c>
      <c r="P33">
        <f t="shared" si="9"/>
        <v>25.622653045143835</v>
      </c>
      <c r="Q33">
        <f t="shared" si="10"/>
        <v>31.088850116957961</v>
      </c>
    </row>
    <row r="34" spans="1:17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H34" s="1">
        <f t="shared" si="1"/>
        <v>1.9212499999999998E-3</v>
      </c>
      <c r="I34" s="1">
        <f t="shared" si="2"/>
        <v>6.9164999999999992</v>
      </c>
      <c r="J34">
        <f t="shared" si="3"/>
        <v>5.8797471981925E-3</v>
      </c>
      <c r="K34">
        <f t="shared" si="4"/>
        <v>5.9165770036709777E-3</v>
      </c>
      <c r="L34">
        <f t="shared" si="5"/>
        <v>103.35066144</v>
      </c>
      <c r="M34">
        <f t="shared" si="6"/>
        <v>25977.858465230129</v>
      </c>
      <c r="N34">
        <f t="shared" si="7"/>
        <v>25.977858465230128</v>
      </c>
      <c r="O34">
        <f t="shared" si="8"/>
        <v>816595.21977749967</v>
      </c>
      <c r="P34">
        <f t="shared" si="9"/>
        <v>26.140579657446683</v>
      </c>
      <c r="Q34">
        <f t="shared" si="10"/>
        <v>30.922788971960351</v>
      </c>
    </row>
    <row r="35" spans="1:17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H35" s="1">
        <f t="shared" si="1"/>
        <v>1.9456250000000003E-3</v>
      </c>
      <c r="I35" s="1">
        <f t="shared" si="2"/>
        <v>7.0042500000000008</v>
      </c>
      <c r="J35">
        <f t="shared" si="3"/>
        <v>5.8391871081370332E-3</v>
      </c>
      <c r="K35">
        <f t="shared" si="4"/>
        <v>5.8757628516334934E-3</v>
      </c>
      <c r="L35">
        <f t="shared" si="5"/>
        <v>103.238084352</v>
      </c>
      <c r="M35">
        <f t="shared" si="6"/>
        <v>26490.17734892559</v>
      </c>
      <c r="N35">
        <f t="shared" si="7"/>
        <v>26.490177348925592</v>
      </c>
      <c r="O35">
        <f t="shared" si="8"/>
        <v>815705.72462926945</v>
      </c>
      <c r="P35">
        <f t="shared" si="9"/>
        <v>26.656107625511499</v>
      </c>
      <c r="Q35">
        <f t="shared" si="10"/>
        <v>31.137584470416137</v>
      </c>
    </row>
    <row r="36" spans="1:17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H36" s="1">
        <f t="shared" si="1"/>
        <v>1.9949999999999998E-3</v>
      </c>
      <c r="I36" s="1">
        <f t="shared" si="2"/>
        <v>7.1819999999999986</v>
      </c>
      <c r="J36">
        <f t="shared" si="3"/>
        <v>5.8729137794896824E-3</v>
      </c>
      <c r="K36">
        <f t="shared" si="4"/>
        <v>5.9097007815153762E-3</v>
      </c>
      <c r="L36">
        <f t="shared" si="5"/>
        <v>103.145085888</v>
      </c>
      <c r="M36">
        <f t="shared" si="6"/>
        <v>27006.443456359742</v>
      </c>
      <c r="N36">
        <f t="shared" si="7"/>
        <v>27.006443456359744</v>
      </c>
      <c r="O36">
        <f t="shared" si="8"/>
        <v>814970.924289427</v>
      </c>
      <c r="P36">
        <f t="shared" si="9"/>
        <v>27.175607542099517</v>
      </c>
      <c r="Q36">
        <f t="shared" si="10"/>
        <v>30.958769129755666</v>
      </c>
    </row>
    <row r="37" spans="1:17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H37" s="1">
        <f t="shared" si="1"/>
        <v>2.0325E-3</v>
      </c>
      <c r="I37" s="1">
        <f t="shared" si="2"/>
        <v>7.3170000000000002</v>
      </c>
      <c r="J37">
        <f t="shared" si="3"/>
        <v>5.8752341479228571E-3</v>
      </c>
      <c r="K37">
        <f t="shared" si="4"/>
        <v>5.9120356843690202E-3</v>
      </c>
      <c r="L37">
        <f t="shared" si="5"/>
        <v>102.982746464</v>
      </c>
      <c r="M37">
        <f t="shared" si="6"/>
        <v>27503.216942668703</v>
      </c>
      <c r="N37">
        <f t="shared" si="7"/>
        <v>27.503216942668704</v>
      </c>
      <c r="O37">
        <f t="shared" si="8"/>
        <v>813688.24650321086</v>
      </c>
      <c r="P37">
        <f t="shared" si="9"/>
        <v>27.675492738869981</v>
      </c>
      <c r="Q37">
        <f t="shared" si="10"/>
        <v>30.946542255249891</v>
      </c>
    </row>
    <row r="38" spans="1:17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H38" s="1">
        <f t="shared" si="1"/>
        <v>2.1006250000000001E-3</v>
      </c>
      <c r="I38" s="1">
        <f t="shared" si="2"/>
        <v>7.5622500000000006</v>
      </c>
      <c r="J38">
        <f t="shared" si="3"/>
        <v>5.9590689473266083E-3</v>
      </c>
      <c r="K38">
        <f t="shared" si="4"/>
        <v>5.9963956116822351E-3</v>
      </c>
      <c r="L38">
        <f t="shared" si="5"/>
        <v>102.919115936</v>
      </c>
      <c r="M38">
        <f t="shared" si="6"/>
        <v>28025.168931916935</v>
      </c>
      <c r="N38">
        <f t="shared" si="7"/>
        <v>28.025168931916934</v>
      </c>
      <c r="O38">
        <f t="shared" si="8"/>
        <v>813185.48837595026</v>
      </c>
      <c r="P38">
        <f t="shared" si="9"/>
        <v>28.200714152735483</v>
      </c>
      <c r="Q38">
        <f t="shared" si="10"/>
        <v>30.511172705888917</v>
      </c>
    </row>
    <row r="39" spans="1:17" x14ac:dyDescent="0.25">
      <c r="A39" s="1">
        <v>125.84699999999999</v>
      </c>
      <c r="B39" s="1">
        <f t="shared" ref="B39:B70" si="11">B38+50</f>
        <v>2650</v>
      </c>
      <c r="C39" s="1">
        <v>0.17144999999999999</v>
      </c>
      <c r="D39" s="1">
        <v>1.28027</v>
      </c>
      <c r="H39" s="1">
        <f t="shared" si="1"/>
        <v>2.1431249999999996E-3</v>
      </c>
      <c r="I39" s="1">
        <f t="shared" si="2"/>
        <v>7.7152499999999993</v>
      </c>
      <c r="J39">
        <f t="shared" si="3"/>
        <v>5.9798062478991785E-3</v>
      </c>
      <c r="K39">
        <f t="shared" si="4"/>
        <v>6.017262807422148E-3</v>
      </c>
      <c r="L39">
        <f t="shared" si="5"/>
        <v>102.66296227199999</v>
      </c>
      <c r="M39">
        <f t="shared" si="6"/>
        <v>28493.02174213175</v>
      </c>
      <c r="N39">
        <f t="shared" si="7"/>
        <v>28.493021742131749</v>
      </c>
      <c r="O39">
        <f t="shared" si="8"/>
        <v>811161.5646328755</v>
      </c>
      <c r="P39">
        <f t="shared" si="9"/>
        <v>28.671497518875913</v>
      </c>
      <c r="Q39">
        <f t="shared" si="10"/>
        <v>30.40536336475083</v>
      </c>
    </row>
    <row r="40" spans="1:17" x14ac:dyDescent="0.25">
      <c r="A40" s="1">
        <v>124.911</v>
      </c>
      <c r="B40" s="1">
        <f t="shared" si="11"/>
        <v>2700</v>
      </c>
      <c r="C40" s="1">
        <v>0.17465</v>
      </c>
      <c r="D40" s="1">
        <v>1.2837099999999999</v>
      </c>
      <c r="H40" s="1">
        <f t="shared" si="1"/>
        <v>2.1831249999999997E-3</v>
      </c>
      <c r="I40" s="1">
        <f t="shared" si="2"/>
        <v>7.8592499999999994</v>
      </c>
      <c r="J40">
        <f t="shared" si="3"/>
        <v>6.0234110980895463E-3</v>
      </c>
      <c r="K40">
        <f t="shared" si="4"/>
        <v>6.0611407914899244E-3</v>
      </c>
      <c r="L40">
        <f t="shared" si="5"/>
        <v>101.89939593599999</v>
      </c>
      <c r="M40">
        <f t="shared" si="6"/>
        <v>28814.707661174172</v>
      </c>
      <c r="N40">
        <f t="shared" si="7"/>
        <v>28.814707661174172</v>
      </c>
      <c r="O40">
        <f t="shared" si="8"/>
        <v>805128.46710574836</v>
      </c>
      <c r="P40">
        <f t="shared" si="9"/>
        <v>28.995198427581009</v>
      </c>
      <c r="Q40">
        <f t="shared" si="10"/>
        <v>30.185251987175405</v>
      </c>
    </row>
    <row r="41" spans="1:17" x14ac:dyDescent="0.25">
      <c r="A41" s="1">
        <v>123.92700000000001</v>
      </c>
      <c r="B41" s="1">
        <f t="shared" si="11"/>
        <v>2750</v>
      </c>
      <c r="C41" s="1">
        <v>0.1784</v>
      </c>
      <c r="D41" s="1">
        <v>1.2811999999999999</v>
      </c>
      <c r="H41" s="1">
        <f t="shared" si="1"/>
        <v>2.2300000000000002E-3</v>
      </c>
      <c r="I41" s="1">
        <f t="shared" si="2"/>
        <v>8.0280000000000005</v>
      </c>
      <c r="J41">
        <f t="shared" si="3"/>
        <v>6.088840306962072E-3</v>
      </c>
      <c r="K41">
        <f t="shared" si="4"/>
        <v>6.1269798385670798E-3</v>
      </c>
      <c r="L41">
        <f t="shared" si="5"/>
        <v>101.096672352</v>
      </c>
      <c r="M41">
        <f t="shared" si="6"/>
        <v>29117.118825336711</v>
      </c>
      <c r="N41">
        <f t="shared" si="7"/>
        <v>29.117118825336711</v>
      </c>
      <c r="O41">
        <f t="shared" si="8"/>
        <v>798785.97996184544</v>
      </c>
      <c r="P41">
        <f t="shared" si="9"/>
        <v>29.299503847393527</v>
      </c>
      <c r="Q41">
        <f t="shared" si="10"/>
        <v>29.860888552174401</v>
      </c>
    </row>
    <row r="42" spans="1:17" x14ac:dyDescent="0.25">
      <c r="A42" s="1">
        <v>123.68899999999999</v>
      </c>
      <c r="B42" s="1">
        <f t="shared" si="11"/>
        <v>2800</v>
      </c>
      <c r="C42" s="1">
        <v>0.18004999999999999</v>
      </c>
      <c r="D42" s="1">
        <v>1.2744800000000001</v>
      </c>
      <c r="H42" s="1">
        <f t="shared" si="1"/>
        <v>2.250625E-3</v>
      </c>
      <c r="I42" s="1">
        <f t="shared" si="2"/>
        <v>8.1022499999999997</v>
      </c>
      <c r="J42">
        <f t="shared" si="3"/>
        <v>6.0470335784873026E-3</v>
      </c>
      <c r="K42">
        <f t="shared" si="4"/>
        <v>6.084911239364622E-3</v>
      </c>
      <c r="L42">
        <f t="shared" si="5"/>
        <v>100.90251766399999</v>
      </c>
      <c r="M42">
        <f t="shared" si="6"/>
        <v>29589.585273687666</v>
      </c>
      <c r="N42">
        <f t="shared" si="7"/>
        <v>29.589585273687668</v>
      </c>
      <c r="O42">
        <f t="shared" si="8"/>
        <v>797251.92311199894</v>
      </c>
      <c r="P42">
        <f t="shared" si="9"/>
        <v>29.77492975076888</v>
      </c>
      <c r="Q42">
        <f t="shared" si="10"/>
        <v>30.067334579555048</v>
      </c>
    </row>
    <row r="43" spans="1:17" x14ac:dyDescent="0.25">
      <c r="A43" s="1">
        <v>123.389</v>
      </c>
      <c r="B43" s="1">
        <f t="shared" si="11"/>
        <v>2850</v>
      </c>
      <c r="C43" s="1">
        <v>0.18310000000000001</v>
      </c>
      <c r="D43" s="1">
        <v>1.2603599999999999</v>
      </c>
      <c r="H43" s="1">
        <f t="shared" si="1"/>
        <v>2.28875E-3</v>
      </c>
      <c r="I43" s="1">
        <f t="shared" si="2"/>
        <v>8.2394999999999996</v>
      </c>
      <c r="J43">
        <f t="shared" si="3"/>
        <v>6.0562724454413588E-3</v>
      </c>
      <c r="K43">
        <f t="shared" si="4"/>
        <v>6.0942079771184408E-3</v>
      </c>
      <c r="L43">
        <f t="shared" si="5"/>
        <v>100.65778486399999</v>
      </c>
      <c r="M43">
        <f t="shared" si="6"/>
        <v>30044.921454514624</v>
      </c>
      <c r="N43">
        <f t="shared" si="7"/>
        <v>30.044921454514625</v>
      </c>
      <c r="O43">
        <f t="shared" si="8"/>
        <v>795318.23800715059</v>
      </c>
      <c r="P43">
        <f t="shared" si="9"/>
        <v>30.233118085336791</v>
      </c>
      <c r="Q43">
        <f t="shared" si="10"/>
        <v>30.021466744786053</v>
      </c>
    </row>
    <row r="44" spans="1:17" x14ac:dyDescent="0.25">
      <c r="A44" s="1">
        <v>122.51900000000001</v>
      </c>
      <c r="B44" s="1">
        <f t="shared" si="11"/>
        <v>2900</v>
      </c>
      <c r="C44" s="1">
        <v>0.18790000000000001</v>
      </c>
      <c r="D44" s="1">
        <v>1.2531000000000001</v>
      </c>
      <c r="H44" s="1">
        <f t="shared" si="1"/>
        <v>2.3487500000000001E-3</v>
      </c>
      <c r="I44" s="1">
        <f t="shared" si="2"/>
        <v>8.4555000000000007</v>
      </c>
      <c r="J44">
        <f t="shared" si="3"/>
        <v>6.1512546019692541E-3</v>
      </c>
      <c r="K44">
        <f t="shared" si="4"/>
        <v>6.1897850868358074E-3</v>
      </c>
      <c r="L44">
        <f t="shared" si="5"/>
        <v>99.948059743999991</v>
      </c>
      <c r="M44">
        <f t="shared" si="6"/>
        <v>30356.465913431854</v>
      </c>
      <c r="N44">
        <f t="shared" si="7"/>
        <v>30.356465913431855</v>
      </c>
      <c r="O44">
        <f t="shared" si="8"/>
        <v>789710.55120309</v>
      </c>
      <c r="P44">
        <f t="shared" si="9"/>
        <v>30.546614009416221</v>
      </c>
      <c r="Q44">
        <f t="shared" si="10"/>
        <v>29.557902181446821</v>
      </c>
    </row>
    <row r="45" spans="1:17" x14ac:dyDescent="0.25">
      <c r="A45" s="1">
        <v>121.837</v>
      </c>
      <c r="B45" s="1">
        <f t="shared" si="11"/>
        <v>2950</v>
      </c>
      <c r="C45" s="1">
        <v>0.19255</v>
      </c>
      <c r="D45" s="1">
        <v>1.23943</v>
      </c>
      <c r="H45" s="1">
        <f t="shared" si="1"/>
        <v>2.4068750000000006E-3</v>
      </c>
      <c r="I45" s="1">
        <f t="shared" si="2"/>
        <v>8.6647500000000015</v>
      </c>
      <c r="J45">
        <f t="shared" si="3"/>
        <v>6.2313288959634471E-3</v>
      </c>
      <c r="K45">
        <f t="shared" si="4"/>
        <v>6.2703609535289997E-3</v>
      </c>
      <c r="L45">
        <f t="shared" si="5"/>
        <v>99.391700512</v>
      </c>
      <c r="M45">
        <f t="shared" si="6"/>
        <v>30707.961061098344</v>
      </c>
      <c r="N45">
        <f t="shared" si="7"/>
        <v>30.707961061098345</v>
      </c>
      <c r="O45">
        <f t="shared" si="8"/>
        <v>785314.64039806789</v>
      </c>
      <c r="P45">
        <f t="shared" si="9"/>
        <v>30.900310867033635</v>
      </c>
      <c r="Q45">
        <f t="shared" si="10"/>
        <v>29.178074990707138</v>
      </c>
    </row>
    <row r="46" spans="1:17" x14ac:dyDescent="0.25">
      <c r="A46" s="1">
        <v>121.709</v>
      </c>
      <c r="B46" s="1">
        <f t="shared" si="11"/>
        <v>3000</v>
      </c>
      <c r="C46" s="1">
        <v>0.19900000000000001</v>
      </c>
      <c r="D46" s="1">
        <v>1.2273499999999999</v>
      </c>
      <c r="H46" s="1">
        <f t="shared" si="1"/>
        <v>2.4875000000000006E-3</v>
      </c>
      <c r="I46" s="1">
        <f t="shared" si="2"/>
        <v>8.9550000000000018</v>
      </c>
      <c r="J46">
        <f t="shared" si="3"/>
        <v>6.3393903109544361E-3</v>
      </c>
      <c r="K46">
        <f t="shared" si="4"/>
        <v>6.3790992481135653E-3</v>
      </c>
      <c r="L46">
        <f t="shared" si="5"/>
        <v>99.287281183999994</v>
      </c>
      <c r="M46">
        <f t="shared" si="6"/>
        <v>31195.62688397559</v>
      </c>
      <c r="N46">
        <f t="shared" si="7"/>
        <v>31.195626883975589</v>
      </c>
      <c r="O46">
        <f t="shared" si="8"/>
        <v>784489.60141999926</v>
      </c>
      <c r="P46">
        <f t="shared" si="9"/>
        <v>31.391031351410714</v>
      </c>
      <c r="Q46">
        <f t="shared" si="10"/>
        <v>28.680704752316771</v>
      </c>
    </row>
    <row r="47" spans="1:17" x14ac:dyDescent="0.25">
      <c r="A47" s="1">
        <v>121.123</v>
      </c>
      <c r="B47" s="1">
        <f t="shared" si="11"/>
        <v>3050</v>
      </c>
      <c r="C47" s="1">
        <v>0.20605000000000001</v>
      </c>
      <c r="D47" s="1">
        <v>1.2193000000000001</v>
      </c>
      <c r="H47" s="1">
        <f t="shared" si="1"/>
        <v>2.5756250000000002E-3</v>
      </c>
      <c r="I47" s="1">
        <f t="shared" si="2"/>
        <v>9.2722500000000014</v>
      </c>
      <c r="J47">
        <f t="shared" si="3"/>
        <v>6.4876068653916914E-3</v>
      </c>
      <c r="K47">
        <f t="shared" si="4"/>
        <v>6.5282442075799167E-3</v>
      </c>
      <c r="L47">
        <f t="shared" si="5"/>
        <v>98.809236447999993</v>
      </c>
      <c r="M47">
        <f t="shared" si="6"/>
        <v>31562.851120176576</v>
      </c>
      <c r="N47">
        <f t="shared" si="7"/>
        <v>31.562851120176575</v>
      </c>
      <c r="O47">
        <f t="shared" si="8"/>
        <v>780712.4698485285</v>
      </c>
      <c r="P47">
        <f t="shared" si="9"/>
        <v>31.760555822082736</v>
      </c>
      <c r="Q47">
        <f t="shared" si="10"/>
        <v>28.025462330045869</v>
      </c>
    </row>
    <row r="48" spans="1:17" x14ac:dyDescent="0.25">
      <c r="A48" s="1">
        <v>121.124</v>
      </c>
      <c r="B48" s="1">
        <f t="shared" si="11"/>
        <v>3100</v>
      </c>
      <c r="C48" s="1">
        <v>0.21004999999999999</v>
      </c>
      <c r="D48" s="1">
        <v>1.20692</v>
      </c>
      <c r="H48" s="1">
        <f t="shared" si="1"/>
        <v>2.6256249999999999E-3</v>
      </c>
      <c r="I48" s="1">
        <f t="shared" si="2"/>
        <v>9.4522499999999994</v>
      </c>
      <c r="J48">
        <f t="shared" si="3"/>
        <v>6.5068253757636476E-3</v>
      </c>
      <c r="K48">
        <f t="shared" si="4"/>
        <v>6.5475830996578758E-3</v>
      </c>
      <c r="L48">
        <f t="shared" si="5"/>
        <v>98.810052223999989</v>
      </c>
      <c r="M48">
        <f t="shared" si="6"/>
        <v>32080.539766036043</v>
      </c>
      <c r="N48">
        <f t="shared" si="7"/>
        <v>32.08053976603604</v>
      </c>
      <c r="O48">
        <f t="shared" si="8"/>
        <v>780718.91546554479</v>
      </c>
      <c r="P48">
        <f t="shared" si="9"/>
        <v>32.281487187651521</v>
      </c>
      <c r="Q48">
        <f t="shared" si="10"/>
        <v>27.94268653580448</v>
      </c>
    </row>
    <row r="49" spans="1:17" x14ac:dyDescent="0.25">
      <c r="A49" s="1">
        <v>120.851</v>
      </c>
      <c r="B49" s="1">
        <f t="shared" si="11"/>
        <v>3150</v>
      </c>
      <c r="C49" s="1">
        <v>0.21604999999999999</v>
      </c>
      <c r="D49" s="1">
        <v>1.1927399999999999</v>
      </c>
      <c r="H49" s="1">
        <f t="shared" si="1"/>
        <v>2.7006249999999999E-3</v>
      </c>
      <c r="I49" s="1">
        <f t="shared" si="2"/>
        <v>9.7222499999999989</v>
      </c>
      <c r="J49">
        <f t="shared" si="3"/>
        <v>6.6013359129914687E-3</v>
      </c>
      <c r="K49">
        <f t="shared" si="4"/>
        <v>6.6426856359265464E-3</v>
      </c>
      <c r="L49">
        <f t="shared" si="5"/>
        <v>98.587345375999988</v>
      </c>
      <c r="M49">
        <f t="shared" si="6"/>
        <v>32524.495639460518</v>
      </c>
      <c r="N49">
        <f t="shared" si="7"/>
        <v>32.524495639460518</v>
      </c>
      <c r="O49">
        <f t="shared" si="8"/>
        <v>778959.26202013262</v>
      </c>
      <c r="P49">
        <f t="shared" si="9"/>
        <v>32.728223930373289</v>
      </c>
      <c r="Q49">
        <f t="shared" si="10"/>
        <v>27.542634432579405</v>
      </c>
    </row>
    <row r="50" spans="1:17" x14ac:dyDescent="0.25">
      <c r="A50" s="1">
        <v>120.596</v>
      </c>
      <c r="B50" s="1">
        <f t="shared" si="11"/>
        <v>3200</v>
      </c>
      <c r="C50" s="1">
        <v>0.21795</v>
      </c>
      <c r="D50" s="1">
        <v>1.1848099999999999</v>
      </c>
      <c r="H50" s="1">
        <f t="shared" si="1"/>
        <v>2.7243750000000002E-3</v>
      </c>
      <c r="I50" s="1">
        <f t="shared" si="2"/>
        <v>9.8077500000000004</v>
      </c>
      <c r="J50">
        <f t="shared" si="3"/>
        <v>6.5691980624488899E-3</v>
      </c>
      <c r="K50">
        <f t="shared" si="4"/>
        <v>6.6103464789767216E-3</v>
      </c>
      <c r="L50">
        <f t="shared" si="5"/>
        <v>98.379322496</v>
      </c>
      <c r="M50">
        <f t="shared" si="6"/>
        <v>32971.040276505832</v>
      </c>
      <c r="N50">
        <f t="shared" si="7"/>
        <v>32.971040276505832</v>
      </c>
      <c r="O50">
        <f t="shared" si="8"/>
        <v>777315.62968101155</v>
      </c>
      <c r="P50">
        <f t="shared" si="9"/>
        <v>33.177565652321313</v>
      </c>
      <c r="Q50">
        <f t="shared" si="10"/>
        <v>27.67737859168809</v>
      </c>
    </row>
    <row r="51" spans="1:17" x14ac:dyDescent="0.25">
      <c r="A51" s="1">
        <v>120.84</v>
      </c>
      <c r="B51" s="1">
        <f t="shared" si="11"/>
        <v>3250</v>
      </c>
      <c r="C51" s="1">
        <v>0.22305</v>
      </c>
      <c r="D51" s="1">
        <v>1.17378</v>
      </c>
      <c r="H51" s="1">
        <f t="shared" si="1"/>
        <v>2.7881250000000002E-3</v>
      </c>
      <c r="I51" s="1">
        <f t="shared" si="2"/>
        <v>10.03725</v>
      </c>
      <c r="J51">
        <f t="shared" si="3"/>
        <v>6.6061208489604627E-3</v>
      </c>
      <c r="K51">
        <f t="shared" si="4"/>
        <v>6.647500543976826E-3</v>
      </c>
      <c r="L51">
        <f t="shared" si="5"/>
        <v>98.578371840000003</v>
      </c>
      <c r="M51">
        <f t="shared" si="6"/>
        <v>33553.964911232899</v>
      </c>
      <c r="N51">
        <f t="shared" si="7"/>
        <v>33.553964911232896</v>
      </c>
      <c r="O51">
        <f t="shared" si="8"/>
        <v>778888.36023295496</v>
      </c>
      <c r="P51">
        <f t="shared" si="9"/>
        <v>33.764141634662813</v>
      </c>
      <c r="Q51">
        <f t="shared" si="10"/>
        <v>27.52268479114981</v>
      </c>
    </row>
    <row r="52" spans="1:17" x14ac:dyDescent="0.25">
      <c r="A52" s="1">
        <v>121.633</v>
      </c>
      <c r="B52" s="1">
        <f t="shared" si="11"/>
        <v>3300</v>
      </c>
      <c r="C52" s="1">
        <v>0.22550000000000001</v>
      </c>
      <c r="D52" s="1">
        <v>1.1611800000000001</v>
      </c>
      <c r="H52" s="1">
        <f t="shared" si="1"/>
        <v>2.8187500000000001E-3</v>
      </c>
      <c r="I52" s="1">
        <f t="shared" si="2"/>
        <v>10.147500000000001</v>
      </c>
      <c r="J52">
        <f t="shared" si="3"/>
        <v>6.5346081797166035E-3</v>
      </c>
      <c r="K52">
        <f t="shared" si="4"/>
        <v>6.5755399306957974E-3</v>
      </c>
      <c r="L52">
        <f t="shared" si="5"/>
        <v>99.225282207999996</v>
      </c>
      <c r="M52">
        <f t="shared" si="6"/>
        <v>34293.761786363073</v>
      </c>
      <c r="N52">
        <f t="shared" si="7"/>
        <v>34.293761786363071</v>
      </c>
      <c r="O52">
        <f t="shared" si="8"/>
        <v>783999.734526771</v>
      </c>
      <c r="P52">
        <f t="shared" si="9"/>
        <v>34.508572480282915</v>
      </c>
      <c r="Q52">
        <f t="shared" si="10"/>
        <v>27.823884281622991</v>
      </c>
    </row>
    <row r="53" spans="1:17" x14ac:dyDescent="0.25">
      <c r="A53" s="1">
        <v>122.181</v>
      </c>
      <c r="B53" s="1">
        <f t="shared" si="11"/>
        <v>3350</v>
      </c>
      <c r="C53" s="1">
        <v>0.22850000000000001</v>
      </c>
      <c r="D53" s="1">
        <v>1.1510400000000001</v>
      </c>
      <c r="H53" s="1">
        <f t="shared" si="1"/>
        <v>2.8562500000000003E-3</v>
      </c>
      <c r="I53" s="1">
        <f t="shared" si="2"/>
        <v>10.282500000000001</v>
      </c>
      <c r="J53">
        <f t="shared" si="3"/>
        <v>6.493458753422038E-3</v>
      </c>
      <c r="K53">
        <f t="shared" si="4"/>
        <v>6.5341327509103259E-3</v>
      </c>
      <c r="L53">
        <f t="shared" si="5"/>
        <v>99.672327455999991</v>
      </c>
      <c r="M53">
        <f t="shared" si="6"/>
        <v>34970.210846751732</v>
      </c>
      <c r="N53">
        <f t="shared" si="7"/>
        <v>34.970210846751733</v>
      </c>
      <c r="O53">
        <f t="shared" si="8"/>
        <v>787531.93265162734</v>
      </c>
      <c r="P53">
        <f t="shared" si="9"/>
        <v>35.189258710480146</v>
      </c>
      <c r="Q53">
        <f t="shared" si="10"/>
        <v>28.000205856757628</v>
      </c>
    </row>
    <row r="54" spans="1:17" x14ac:dyDescent="0.25">
      <c r="A54" s="1">
        <v>122.93300000000001</v>
      </c>
      <c r="B54" s="1">
        <f t="shared" si="11"/>
        <v>3400</v>
      </c>
      <c r="C54" s="1">
        <v>0.23419999999999999</v>
      </c>
      <c r="D54" s="1">
        <v>1.14117</v>
      </c>
      <c r="H54" s="1">
        <f t="shared" si="1"/>
        <v>2.9275E-3</v>
      </c>
      <c r="I54" s="1">
        <f t="shared" si="2"/>
        <v>10.539</v>
      </c>
      <c r="J54">
        <f t="shared" si="3"/>
        <v>6.5174522471497997E-3</v>
      </c>
      <c r="K54">
        <f t="shared" si="4"/>
        <v>6.5582765360837833E-3</v>
      </c>
      <c r="L54">
        <f t="shared" si="5"/>
        <v>100.285791008</v>
      </c>
      <c r="M54">
        <f t="shared" si="6"/>
        <v>35710.60151419758</v>
      </c>
      <c r="N54">
        <f t="shared" si="7"/>
        <v>35.710601514197577</v>
      </c>
      <c r="O54">
        <f t="shared" si="8"/>
        <v>792379.03664778103</v>
      </c>
      <c r="P54">
        <f t="shared" si="9"/>
        <v>35.934287067836962</v>
      </c>
      <c r="Q54">
        <f t="shared" si="10"/>
        <v>27.897125275861317</v>
      </c>
    </row>
    <row r="55" spans="1:17" x14ac:dyDescent="0.25">
      <c r="A55" s="1">
        <v>123.47499999999999</v>
      </c>
      <c r="B55" s="1">
        <f t="shared" si="11"/>
        <v>3450</v>
      </c>
      <c r="C55" s="1">
        <v>0.23605000000000001</v>
      </c>
      <c r="D55" s="1">
        <v>1.12669</v>
      </c>
      <c r="H55" s="1">
        <f t="shared" si="1"/>
        <v>2.9506250000000001E-3</v>
      </c>
      <c r="I55" s="1">
        <f t="shared" si="2"/>
        <v>10.622250000000001</v>
      </c>
      <c r="J55">
        <f t="shared" si="3"/>
        <v>6.4453163608219656E-3</v>
      </c>
      <c r="K55">
        <f t="shared" si="4"/>
        <v>6.485688801985641E-3</v>
      </c>
      <c r="L55">
        <f t="shared" si="5"/>
        <v>100.72794159999999</v>
      </c>
      <c r="M55">
        <f t="shared" si="6"/>
        <v>36395.517454943503</v>
      </c>
      <c r="N55">
        <f t="shared" si="7"/>
        <v>36.395517454943501</v>
      </c>
      <c r="O55">
        <f t="shared" si="8"/>
        <v>795872.56107054045</v>
      </c>
      <c r="P55">
        <f t="shared" si="9"/>
        <v>36.623493213589406</v>
      </c>
      <c r="Q55">
        <f t="shared" si="10"/>
        <v>28.209349493435059</v>
      </c>
    </row>
    <row r="56" spans="1:17" x14ac:dyDescent="0.25">
      <c r="A56" s="1">
        <v>123.428</v>
      </c>
      <c r="B56" s="1">
        <f t="shared" si="11"/>
        <v>3500</v>
      </c>
      <c r="C56" s="1">
        <v>0.24195</v>
      </c>
      <c r="D56" s="1">
        <v>1.11975</v>
      </c>
      <c r="H56" s="1">
        <f t="shared" si="1"/>
        <v>3.0243750000000002E-3</v>
      </c>
      <c r="I56" s="1">
        <f t="shared" si="2"/>
        <v>10.88775</v>
      </c>
      <c r="J56">
        <f t="shared" si="3"/>
        <v>6.5145174906718808E-3</v>
      </c>
      <c r="K56">
        <f t="shared" si="4"/>
        <v>6.5553233967559606E-3</v>
      </c>
      <c r="L56">
        <f t="shared" si="5"/>
        <v>100.689600128</v>
      </c>
      <c r="M56">
        <f t="shared" si="6"/>
        <v>36908.93421363987</v>
      </c>
      <c r="N56">
        <f t="shared" si="7"/>
        <v>36.908934213639867</v>
      </c>
      <c r="O56">
        <f t="shared" si="8"/>
        <v>795569.61707078095</v>
      </c>
      <c r="P56">
        <f t="shared" si="9"/>
        <v>37.140125933570296</v>
      </c>
      <c r="Q56">
        <f t="shared" si="10"/>
        <v>27.909692786691682</v>
      </c>
    </row>
    <row r="57" spans="1:17" x14ac:dyDescent="0.25">
      <c r="A57" s="1">
        <v>124.205</v>
      </c>
      <c r="B57" s="1">
        <f t="shared" si="11"/>
        <v>3550</v>
      </c>
      <c r="C57" s="1">
        <v>0.24545</v>
      </c>
      <c r="D57" s="1">
        <v>1.10622</v>
      </c>
      <c r="H57" s="1">
        <f t="shared" si="1"/>
        <v>3.0681249999999997E-3</v>
      </c>
      <c r="I57" s="1">
        <f t="shared" si="2"/>
        <v>11.045249999999999</v>
      </c>
      <c r="J57">
        <f t="shared" si="3"/>
        <v>6.4749134621906283E-3</v>
      </c>
      <c r="K57">
        <f t="shared" si="4"/>
        <v>6.515471294911015E-3</v>
      </c>
      <c r="L57">
        <f t="shared" si="5"/>
        <v>101.32345807999999</v>
      </c>
      <c r="M57">
        <f t="shared" si="6"/>
        <v>37671.871901532526</v>
      </c>
      <c r="N57">
        <f t="shared" si="7"/>
        <v>37.671871901532526</v>
      </c>
      <c r="O57">
        <f t="shared" si="8"/>
        <v>800577.86149233824</v>
      </c>
      <c r="P57">
        <f t="shared" si="9"/>
        <v>37.90784254234002</v>
      </c>
      <c r="Q57">
        <f t="shared" si="10"/>
        <v>28.080403372166174</v>
      </c>
    </row>
    <row r="58" spans="1:17" x14ac:dyDescent="0.25">
      <c r="A58" s="1">
        <v>124.066</v>
      </c>
      <c r="B58" s="1">
        <f t="shared" si="11"/>
        <v>3600</v>
      </c>
      <c r="C58" s="1">
        <v>0.25505</v>
      </c>
      <c r="D58" s="1">
        <v>1.09697</v>
      </c>
      <c r="H58" s="1">
        <f t="shared" si="1"/>
        <v>3.1881250000000004E-3</v>
      </c>
      <c r="I58" s="1">
        <f t="shared" si="2"/>
        <v>11.477250000000002</v>
      </c>
      <c r="J58">
        <f t="shared" si="3"/>
        <v>6.6421458983580914E-3</v>
      </c>
      <c r="K58">
        <f t="shared" si="4"/>
        <v>6.6837512485798476E-3</v>
      </c>
      <c r="L58">
        <f t="shared" si="5"/>
        <v>101.21006521599999</v>
      </c>
      <c r="M58">
        <f t="shared" si="6"/>
        <v>38159.708599896294</v>
      </c>
      <c r="N58">
        <f t="shared" si="7"/>
        <v>38.159708599896291</v>
      </c>
      <c r="O58">
        <f t="shared" si="8"/>
        <v>799681.92072709184</v>
      </c>
      <c r="P58">
        <f t="shared" si="9"/>
        <v>38.398734972540609</v>
      </c>
      <c r="Q58">
        <f t="shared" si="10"/>
        <v>27.373409828761275</v>
      </c>
    </row>
    <row r="59" spans="1:17" x14ac:dyDescent="0.25">
      <c r="A59" s="1">
        <v>123.967</v>
      </c>
      <c r="B59" s="1">
        <f t="shared" si="11"/>
        <v>3650</v>
      </c>
      <c r="C59" s="1">
        <v>0.25755</v>
      </c>
      <c r="D59" s="1">
        <v>1.0940099999999999</v>
      </c>
      <c r="H59" s="1">
        <f t="shared" si="1"/>
        <v>3.2193749999999996E-3</v>
      </c>
      <c r="I59" s="1">
        <f t="shared" si="2"/>
        <v>11.589749999999999</v>
      </c>
      <c r="J59">
        <f t="shared" si="3"/>
        <v>6.6206550762391283E-3</v>
      </c>
      <c r="K59">
        <f t="shared" si="4"/>
        <v>6.6621258113538856E-3</v>
      </c>
      <c r="L59">
        <f t="shared" si="5"/>
        <v>101.129303392</v>
      </c>
      <c r="M59">
        <f t="shared" si="6"/>
        <v>38658.831624144957</v>
      </c>
      <c r="N59">
        <f t="shared" si="7"/>
        <v>38.658831624144959</v>
      </c>
      <c r="O59">
        <f t="shared" si="8"/>
        <v>799043.80464249186</v>
      </c>
      <c r="P59">
        <f t="shared" si="9"/>
        <v>38.900984424384426</v>
      </c>
      <c r="Q59">
        <f t="shared" si="10"/>
        <v>27.46226464367691</v>
      </c>
    </row>
    <row r="60" spans="1:17" x14ac:dyDescent="0.25">
      <c r="A60" s="1">
        <v>123.815</v>
      </c>
      <c r="B60" s="1">
        <f t="shared" si="11"/>
        <v>3700</v>
      </c>
      <c r="C60" s="1">
        <v>0.26445000000000002</v>
      </c>
      <c r="D60" s="1">
        <v>1.09659</v>
      </c>
      <c r="H60" s="1">
        <f t="shared" si="1"/>
        <v>3.305625E-3</v>
      </c>
      <c r="I60" s="1">
        <f t="shared" si="2"/>
        <v>11.90025</v>
      </c>
      <c r="J60">
        <f t="shared" si="3"/>
        <v>6.7143959707100668E-3</v>
      </c>
      <c r="K60">
        <f t="shared" si="4"/>
        <v>6.7564538839453066E-3</v>
      </c>
      <c r="L60">
        <f t="shared" si="5"/>
        <v>101.00530543999999</v>
      </c>
      <c r="M60">
        <f t="shared" si="6"/>
        <v>39140.354473281674</v>
      </c>
      <c r="N60">
        <f t="shared" si="7"/>
        <v>39.140354473281675</v>
      </c>
      <c r="O60">
        <f t="shared" si="8"/>
        <v>798064.07085603522</v>
      </c>
      <c r="P60">
        <f t="shared" si="9"/>
        <v>39.385523456406112</v>
      </c>
      <c r="Q60">
        <f t="shared" si="10"/>
        <v>27.078859008512428</v>
      </c>
    </row>
    <row r="61" spans="1:17" x14ac:dyDescent="0.25">
      <c r="A61" s="1">
        <v>123.767</v>
      </c>
      <c r="B61" s="1">
        <f t="shared" si="11"/>
        <v>3750</v>
      </c>
      <c r="C61" s="1">
        <v>0.2651</v>
      </c>
      <c r="D61" s="1">
        <v>1.0980799999999999</v>
      </c>
      <c r="H61" s="1">
        <f t="shared" si="1"/>
        <v>3.3137500000000003E-3</v>
      </c>
      <c r="I61" s="1">
        <f t="shared" si="2"/>
        <v>11.929500000000001</v>
      </c>
      <c r="J61">
        <f t="shared" si="3"/>
        <v>6.6437297788355431E-3</v>
      </c>
      <c r="K61">
        <f t="shared" si="4"/>
        <v>6.6853450502338272E-3</v>
      </c>
      <c r="L61">
        <f t="shared" si="5"/>
        <v>100.96614819199999</v>
      </c>
      <c r="M61">
        <f t="shared" si="6"/>
        <v>39653.899388592938</v>
      </c>
      <c r="N61">
        <f t="shared" si="7"/>
        <v>39.65389938859294</v>
      </c>
      <c r="O61">
        <f t="shared" si="8"/>
        <v>797754.68123925955</v>
      </c>
      <c r="P61">
        <f t="shared" si="9"/>
        <v>39.902285135754646</v>
      </c>
      <c r="Q61">
        <f t="shared" si="10"/>
        <v>27.366883944826753</v>
      </c>
    </row>
    <row r="62" spans="1:17" x14ac:dyDescent="0.25">
      <c r="A62" s="1">
        <v>123.509</v>
      </c>
      <c r="B62" s="1">
        <f t="shared" si="11"/>
        <v>3800</v>
      </c>
      <c r="C62" s="1">
        <v>0.26929999999999998</v>
      </c>
      <c r="D62" s="1">
        <v>1.09907</v>
      </c>
      <c r="H62" s="1">
        <f t="shared" si="1"/>
        <v>3.3662499999999995E-3</v>
      </c>
      <c r="I62" s="1">
        <f t="shared" si="2"/>
        <v>12.118499999999997</v>
      </c>
      <c r="J62">
        <f t="shared" si="3"/>
        <v>6.6740970190027789E-3</v>
      </c>
      <c r="K62">
        <f t="shared" si="4"/>
        <v>6.7159025059852669E-3</v>
      </c>
      <c r="L62">
        <f t="shared" si="5"/>
        <v>100.75567798399999</v>
      </c>
      <c r="M62">
        <f t="shared" si="6"/>
        <v>40098.854883613574</v>
      </c>
      <c r="N62">
        <f t="shared" si="7"/>
        <v>40.098854883613576</v>
      </c>
      <c r="O62">
        <f t="shared" si="8"/>
        <v>796091.71204908995</v>
      </c>
      <c r="P62">
        <f t="shared" si="9"/>
        <v>40.35002776154397</v>
      </c>
      <c r="Q62">
        <f t="shared" si="10"/>
        <v>27.24236421803597</v>
      </c>
    </row>
    <row r="63" spans="1:17" x14ac:dyDescent="0.25">
      <c r="A63" s="1">
        <v>122.672</v>
      </c>
      <c r="B63" s="1">
        <f t="shared" si="11"/>
        <v>3850</v>
      </c>
      <c r="C63" s="1">
        <v>0.27374999999999999</v>
      </c>
      <c r="D63" s="1">
        <v>1.1053299999999999</v>
      </c>
      <c r="H63" s="1">
        <f t="shared" si="1"/>
        <v>3.4218750000000004E-3</v>
      </c>
      <c r="I63" s="1">
        <f t="shared" si="2"/>
        <v>12.318750000000001</v>
      </c>
      <c r="J63">
        <f t="shared" si="3"/>
        <v>6.7419622523726616E-3</v>
      </c>
      <c r="K63">
        <f t="shared" si="4"/>
        <v>6.7841928364315218E-3</v>
      </c>
      <c r="L63">
        <f t="shared" si="5"/>
        <v>100.072873472</v>
      </c>
      <c r="M63">
        <f t="shared" si="6"/>
        <v>40351.152539465875</v>
      </c>
      <c r="N63">
        <f t="shared" si="7"/>
        <v>40.351152539465872</v>
      </c>
      <c r="O63">
        <f t="shared" si="8"/>
        <v>790696.73060656281</v>
      </c>
      <c r="P63">
        <f t="shared" si="9"/>
        <v>40.603905769964918</v>
      </c>
      <c r="Q63">
        <f t="shared" si="10"/>
        <v>26.968139988353613</v>
      </c>
    </row>
    <row r="64" spans="1:17" x14ac:dyDescent="0.25">
      <c r="A64" s="1">
        <v>122.157</v>
      </c>
      <c r="B64" s="1">
        <f t="shared" si="11"/>
        <v>3900</v>
      </c>
      <c r="C64" s="1">
        <v>0.27589999999999998</v>
      </c>
      <c r="D64" s="1">
        <v>1.11704</v>
      </c>
      <c r="H64" s="1">
        <f t="shared" si="1"/>
        <v>3.4487499999999996E-3</v>
      </c>
      <c r="I64" s="1">
        <f t="shared" si="2"/>
        <v>12.415499999999998</v>
      </c>
      <c r="J64">
        <f t="shared" si="3"/>
        <v>6.7360778713078089E-3</v>
      </c>
      <c r="K64">
        <f t="shared" si="4"/>
        <v>6.7782715965353851E-3</v>
      </c>
      <c r="L64">
        <f t="shared" si="5"/>
        <v>99.652748831999986</v>
      </c>
      <c r="M64">
        <f t="shared" si="6"/>
        <v>40703.591774195396</v>
      </c>
      <c r="N64">
        <f t="shared" si="7"/>
        <v>40.703591774195395</v>
      </c>
      <c r="O64">
        <f t="shared" si="8"/>
        <v>787377.23784323956</v>
      </c>
      <c r="P64">
        <f t="shared" si="9"/>
        <v>40.958552628257252</v>
      </c>
      <c r="Q64">
        <f t="shared" si="10"/>
        <v>26.991698328285779</v>
      </c>
    </row>
    <row r="65" spans="1:17" x14ac:dyDescent="0.25">
      <c r="A65" s="1">
        <v>121.184</v>
      </c>
      <c r="B65" s="1">
        <f t="shared" si="11"/>
        <v>3950</v>
      </c>
      <c r="C65" s="1">
        <v>0.28284999999999999</v>
      </c>
      <c r="D65" s="1">
        <v>1.12259</v>
      </c>
      <c r="H65" s="1">
        <f t="shared" si="1"/>
        <v>3.5356249999999997E-3</v>
      </c>
      <c r="I65" s="1">
        <f t="shared" si="2"/>
        <v>12.728249999999999</v>
      </c>
      <c r="J65">
        <f t="shared" si="3"/>
        <v>6.8730921738863818E-3</v>
      </c>
      <c r="K65">
        <f t="shared" si="4"/>
        <v>6.9161441350111203E-3</v>
      </c>
      <c r="L65">
        <f t="shared" si="5"/>
        <v>98.858998783999994</v>
      </c>
      <c r="M65">
        <f t="shared" si="6"/>
        <v>40897.065543811892</v>
      </c>
      <c r="N65">
        <f t="shared" si="7"/>
        <v>40.897065543811891</v>
      </c>
      <c r="O65">
        <f t="shared" si="8"/>
        <v>781105.65248651442</v>
      </c>
      <c r="P65">
        <f t="shared" si="9"/>
        <v>41.153238286932911</v>
      </c>
      <c r="Q65">
        <f t="shared" si="10"/>
        <v>26.453621924201975</v>
      </c>
    </row>
    <row r="66" spans="1:17" x14ac:dyDescent="0.25">
      <c r="A66" s="1">
        <v>120.004</v>
      </c>
      <c r="B66" s="1">
        <f t="shared" si="11"/>
        <v>4000</v>
      </c>
      <c r="C66" s="1">
        <v>0.28455000000000003</v>
      </c>
      <c r="D66" s="1">
        <v>1.1246100000000001</v>
      </c>
      <c r="H66" s="1">
        <f t="shared" si="1"/>
        <v>3.5568750000000001E-3</v>
      </c>
      <c r="I66" s="1">
        <f t="shared" si="2"/>
        <v>12.80475</v>
      </c>
      <c r="J66">
        <f t="shared" si="3"/>
        <v>6.8951106589433802E-3</v>
      </c>
      <c r="K66">
        <f t="shared" si="4"/>
        <v>6.9383005403722145E-3</v>
      </c>
      <c r="L66">
        <f t="shared" si="5"/>
        <v>97.896383103999995</v>
      </c>
      <c r="M66">
        <f t="shared" si="6"/>
        <v>41011.483769588187</v>
      </c>
      <c r="N66">
        <f t="shared" si="7"/>
        <v>41.011483769588189</v>
      </c>
      <c r="O66">
        <f t="shared" si="8"/>
        <v>773499.82440744399</v>
      </c>
      <c r="P66">
        <f t="shared" si="9"/>
        <v>41.268373210359037</v>
      </c>
      <c r="Q66">
        <f t="shared" si="10"/>
        <v>26.369146314186061</v>
      </c>
    </row>
    <row r="67" spans="1:17" x14ac:dyDescent="0.25">
      <c r="A67" s="1">
        <v>118.73399999999999</v>
      </c>
      <c r="B67" s="1">
        <f t="shared" si="11"/>
        <v>4050</v>
      </c>
      <c r="C67" s="1">
        <v>0.28710000000000002</v>
      </c>
      <c r="D67" s="1">
        <v>1.1222000000000001</v>
      </c>
      <c r="H67" s="1">
        <f t="shared" si="1"/>
        <v>3.5887500000000008E-3</v>
      </c>
      <c r="I67" s="1">
        <f t="shared" si="2"/>
        <v>12.919500000000003</v>
      </c>
      <c r="J67">
        <f t="shared" si="3"/>
        <v>6.9445072330097928E-3</v>
      </c>
      <c r="K67">
        <f t="shared" si="4"/>
        <v>6.9880065267573632E-3</v>
      </c>
      <c r="L67">
        <f t="shared" si="5"/>
        <v>96.860347583999996</v>
      </c>
      <c r="M67">
        <f t="shared" si="6"/>
        <v>41084.678284240632</v>
      </c>
      <c r="N67">
        <f t="shared" si="7"/>
        <v>41.084678284240631</v>
      </c>
      <c r="O67">
        <f t="shared" si="8"/>
        <v>765313.89079691877</v>
      </c>
      <c r="P67">
        <f t="shared" si="9"/>
        <v>41.342026203861998</v>
      </c>
      <c r="Q67">
        <f t="shared" si="10"/>
        <v>26.181581459651049</v>
      </c>
    </row>
    <row r="68" spans="1:17" x14ac:dyDescent="0.25">
      <c r="A68" s="1">
        <v>117.44199999999999</v>
      </c>
      <c r="B68" s="1">
        <f t="shared" si="11"/>
        <v>4100</v>
      </c>
      <c r="C68" s="1">
        <v>0.28894999999999998</v>
      </c>
      <c r="D68" s="1">
        <v>1.1239399999999999</v>
      </c>
      <c r="H68" s="1">
        <f t="shared" si="1"/>
        <v>3.6118749999999996E-3</v>
      </c>
      <c r="I68" s="1">
        <f t="shared" si="2"/>
        <v>13.002749999999999</v>
      </c>
      <c r="J68">
        <f t="shared" si="3"/>
        <v>6.9799734026923955E-3</v>
      </c>
      <c r="K68">
        <f t="shared" si="4"/>
        <v>7.0236948509113141E-3</v>
      </c>
      <c r="L68">
        <f t="shared" si="5"/>
        <v>95.806364991999985</v>
      </c>
      <c r="M68">
        <f t="shared" si="6"/>
        <v>41139.315721056584</v>
      </c>
      <c r="N68">
        <f t="shared" si="7"/>
        <v>41.139315721056583</v>
      </c>
      <c r="O68">
        <f t="shared" si="8"/>
        <v>756986.15361203812</v>
      </c>
      <c r="P68">
        <f t="shared" si="9"/>
        <v>41.397005880931133</v>
      </c>
      <c r="Q68">
        <f t="shared" si="10"/>
        <v>26.048549375281123</v>
      </c>
    </row>
    <row r="69" spans="1:17" x14ac:dyDescent="0.25">
      <c r="A69" s="1">
        <v>116.5</v>
      </c>
      <c r="B69" s="1">
        <f t="shared" si="11"/>
        <v>4150</v>
      </c>
      <c r="C69" s="1">
        <v>0.29304999999999998</v>
      </c>
      <c r="D69" s="1">
        <v>1.12233</v>
      </c>
      <c r="H69" s="1">
        <f t="shared" si="1"/>
        <v>3.6631249999999997E-3</v>
      </c>
      <c r="I69" s="1">
        <f t="shared" si="2"/>
        <v>13.187249999999999</v>
      </c>
      <c r="J69">
        <f t="shared" si="3"/>
        <v>7.0502751721915483E-3</v>
      </c>
      <c r="K69">
        <f t="shared" si="4"/>
        <v>7.0944369795633636E-3</v>
      </c>
      <c r="L69">
        <f t="shared" si="5"/>
        <v>95.037903999999997</v>
      </c>
      <c r="M69">
        <f t="shared" si="6"/>
        <v>41307.012923530987</v>
      </c>
      <c r="N69">
        <f t="shared" si="7"/>
        <v>41.307012923530984</v>
      </c>
      <c r="O69">
        <f t="shared" si="8"/>
        <v>750914.38238281407</v>
      </c>
      <c r="P69">
        <f t="shared" si="9"/>
        <v>41.565753512129461</v>
      </c>
      <c r="Q69">
        <f t="shared" si="10"/>
        <v>25.788806447630385</v>
      </c>
    </row>
    <row r="70" spans="1:17" x14ac:dyDescent="0.25">
      <c r="A70" s="1">
        <v>115.931</v>
      </c>
      <c r="B70" s="1">
        <f t="shared" si="11"/>
        <v>4200</v>
      </c>
      <c r="C70" s="1">
        <v>0.2949</v>
      </c>
      <c r="D70" s="1">
        <v>1.1217900000000001</v>
      </c>
      <c r="H70" s="1">
        <f t="shared" si="1"/>
        <v>3.6862499999999994E-3</v>
      </c>
      <c r="I70" s="1">
        <f t="shared" si="2"/>
        <v>13.270499999999998</v>
      </c>
      <c r="J70">
        <f t="shared" si="3"/>
        <v>7.0447285652267344E-3</v>
      </c>
      <c r="K70">
        <f t="shared" si="4"/>
        <v>7.0888556295307459E-3</v>
      </c>
      <c r="L70">
        <f t="shared" si="5"/>
        <v>94.573727455999986</v>
      </c>
      <c r="M70">
        <f t="shared" si="6"/>
        <v>41600.508659184139</v>
      </c>
      <c r="N70">
        <f t="shared" si="7"/>
        <v>41.600508659184136</v>
      </c>
      <c r="O70">
        <f t="shared" si="8"/>
        <v>747246.82630061812</v>
      </c>
      <c r="P70">
        <f t="shared" si="9"/>
        <v>41.861087658600034</v>
      </c>
      <c r="Q70">
        <f t="shared" si="10"/>
        <v>25.809111044483519</v>
      </c>
    </row>
    <row r="71" spans="1:17" x14ac:dyDescent="0.25">
      <c r="A71" s="1">
        <v>115.03400000000001</v>
      </c>
      <c r="B71" s="1">
        <f t="shared" ref="B71:B96" si="12">B70+50</f>
        <v>4250</v>
      </c>
      <c r="C71" s="1">
        <v>0.29715000000000003</v>
      </c>
      <c r="D71" s="1">
        <v>1.12456</v>
      </c>
      <c r="H71" s="1">
        <f t="shared" ref="H71:H96" si="13">I71/3600</f>
        <v>3.7143750000000002E-3</v>
      </c>
      <c r="I71" s="1">
        <f t="shared" ref="I71:I96" si="14">C71*60*0.75</f>
        <v>13.37175</v>
      </c>
      <c r="J71">
        <f t="shared" ref="J71:J96" si="15">C71/P71</f>
        <v>7.0696668272576544E-3</v>
      </c>
      <c r="K71">
        <f t="shared" ref="K71:K96" si="16">C71/N71</f>
        <v>7.1139501008864224E-3</v>
      </c>
      <c r="L71">
        <f t="shared" ref="L71:L96" si="17">PRODUCT(0.815776*A71)</f>
        <v>93.841976383999992</v>
      </c>
      <c r="M71">
        <f t="shared" ref="M71:M96" si="18">(2*3.141956*(B71*L71))/60</f>
        <v>41770.042773138666</v>
      </c>
      <c r="N71">
        <f t="shared" ref="N71:N96" si="19">M71/1000</f>
        <v>41.77004277313867</v>
      </c>
      <c r="O71">
        <f t="shared" ref="O71:O96" si="20">(4*3.14195*L71)/( 0.09*(((0.075*0.075)*3.14196)/4)*4)</f>
        <v>741465.10783712124</v>
      </c>
      <c r="P71">
        <f t="shared" ref="P71:P96" si="21">(1.01325/1.0189)*SQRT(300/293)*N71</f>
        <v>42.031683707401164</v>
      </c>
      <c r="Q71">
        <f t="shared" ref="Q71:Q96" si="22">(P71/(H71*44000))*100</f>
        <v>25.718069360378848</v>
      </c>
    </row>
    <row r="72" spans="1:17" x14ac:dyDescent="0.25">
      <c r="A72" s="1">
        <v>114.39100000000001</v>
      </c>
      <c r="B72" s="1">
        <f t="shared" si="12"/>
        <v>4300</v>
      </c>
      <c r="C72" s="1">
        <v>0.30220000000000002</v>
      </c>
      <c r="D72" s="1">
        <v>1.1227799999999999</v>
      </c>
      <c r="H72" s="1">
        <f t="shared" si="13"/>
        <v>3.7775E-3</v>
      </c>
      <c r="I72" s="1">
        <f t="shared" si="14"/>
        <v>13.599</v>
      </c>
      <c r="J72">
        <f t="shared" si="15"/>
        <v>7.146156319892006E-3</v>
      </c>
      <c r="K72">
        <f t="shared" si="16"/>
        <v>7.1909187115916547E-3</v>
      </c>
      <c r="L72">
        <f t="shared" si="17"/>
        <v>93.317432416000003</v>
      </c>
      <c r="M72">
        <f t="shared" si="18"/>
        <v>42025.228224713217</v>
      </c>
      <c r="N72">
        <f t="shared" si="19"/>
        <v>42.025228224713217</v>
      </c>
      <c r="O72">
        <f t="shared" si="20"/>
        <v>737320.57609572948</v>
      </c>
      <c r="P72">
        <f t="shared" si="21"/>
        <v>42.288467600239528</v>
      </c>
      <c r="Q72">
        <f t="shared" si="22"/>
        <v>25.442793815197355</v>
      </c>
    </row>
    <row r="73" spans="1:17" x14ac:dyDescent="0.25">
      <c r="A73" s="1">
        <v>114.01600000000001</v>
      </c>
      <c r="B73" s="1">
        <f t="shared" si="12"/>
        <v>4350</v>
      </c>
      <c r="C73" s="1">
        <v>0.30604999999999999</v>
      </c>
      <c r="D73" s="1">
        <v>1.1194299999999999</v>
      </c>
      <c r="H73" s="1">
        <f t="shared" si="13"/>
        <v>3.825625E-3</v>
      </c>
      <c r="I73" s="1">
        <f t="shared" si="14"/>
        <v>13.77225</v>
      </c>
      <c r="J73">
        <f t="shared" si="15"/>
        <v>7.1775411391427303E-3</v>
      </c>
      <c r="K73">
        <f t="shared" si="16"/>
        <v>7.2225001203808448E-3</v>
      </c>
      <c r="L73">
        <f t="shared" si="17"/>
        <v>93.011516415999992</v>
      </c>
      <c r="M73">
        <f t="shared" si="18"/>
        <v>42374.523350490701</v>
      </c>
      <c r="N73">
        <f t="shared" si="19"/>
        <v>42.374523350490698</v>
      </c>
      <c r="O73">
        <f t="shared" si="20"/>
        <v>734903.46971466893</v>
      </c>
      <c r="P73">
        <f t="shared" si="21"/>
        <v>42.639950655379167</v>
      </c>
      <c r="Q73">
        <f t="shared" si="22"/>
        <v>25.331541581369155</v>
      </c>
    </row>
    <row r="74" spans="1:17" x14ac:dyDescent="0.25">
      <c r="A74" s="1">
        <v>113.871</v>
      </c>
      <c r="B74" s="1">
        <f t="shared" si="12"/>
        <v>4400</v>
      </c>
      <c r="C74" s="1">
        <v>0.30919999999999997</v>
      </c>
      <c r="D74" s="1">
        <v>1.1198600000000001</v>
      </c>
      <c r="H74" s="1">
        <f t="shared" si="13"/>
        <v>3.8649999999999999E-3</v>
      </c>
      <c r="I74" s="1">
        <f t="shared" si="14"/>
        <v>13.914</v>
      </c>
      <c r="J74">
        <f t="shared" si="15"/>
        <v>7.1781418834750048E-3</v>
      </c>
      <c r="K74">
        <f t="shared" si="16"/>
        <v>7.2231046276804971E-3</v>
      </c>
      <c r="L74">
        <f t="shared" si="17"/>
        <v>92.893228895999997</v>
      </c>
      <c r="M74">
        <f t="shared" si="18"/>
        <v>42807.077557076882</v>
      </c>
      <c r="N74">
        <f t="shared" si="19"/>
        <v>42.80707755707688</v>
      </c>
      <c r="O74">
        <f t="shared" si="20"/>
        <v>733968.8552473255</v>
      </c>
      <c r="P74">
        <f t="shared" si="21"/>
        <v>43.075214313026841</v>
      </c>
      <c r="Q74">
        <f t="shared" si="22"/>
        <v>25.329421564757638</v>
      </c>
    </row>
    <row r="75" spans="1:17" x14ac:dyDescent="0.25">
      <c r="A75" s="1">
        <v>113.985</v>
      </c>
      <c r="B75" s="1">
        <f t="shared" si="12"/>
        <v>4450</v>
      </c>
      <c r="C75" s="1">
        <v>0.30990000000000001</v>
      </c>
      <c r="D75" s="1">
        <v>1.11873</v>
      </c>
      <c r="H75" s="1">
        <f t="shared" si="13"/>
        <v>3.8737500000000005E-3</v>
      </c>
      <c r="I75" s="1">
        <f t="shared" si="14"/>
        <v>13.945500000000001</v>
      </c>
      <c r="J75">
        <f t="shared" si="15"/>
        <v>7.1064421642245117E-3</v>
      </c>
      <c r="K75">
        <f t="shared" si="16"/>
        <v>7.15095579274121E-3</v>
      </c>
      <c r="L75">
        <f t="shared" si="17"/>
        <v>92.986227359999987</v>
      </c>
      <c r="M75">
        <f t="shared" si="18"/>
        <v>43336.864187382227</v>
      </c>
      <c r="N75">
        <f t="shared" si="19"/>
        <v>43.336864187382226</v>
      </c>
      <c r="O75">
        <f t="shared" si="20"/>
        <v>734703.65558716783</v>
      </c>
      <c r="P75">
        <f t="shared" si="21"/>
        <v>43.608319442900545</v>
      </c>
      <c r="Q75">
        <f t="shared" si="22"/>
        <v>25.584980165390913</v>
      </c>
    </row>
    <row r="76" spans="1:17" x14ac:dyDescent="0.25">
      <c r="A76" s="1">
        <v>113.306</v>
      </c>
      <c r="B76" s="1">
        <f t="shared" si="12"/>
        <v>4500</v>
      </c>
      <c r="C76" s="1">
        <v>0.31445000000000001</v>
      </c>
      <c r="D76" s="1">
        <v>1.1156299999999999</v>
      </c>
      <c r="H76" s="1">
        <f t="shared" si="13"/>
        <v>3.9306250000000001E-3</v>
      </c>
      <c r="I76" s="1">
        <f t="shared" si="14"/>
        <v>14.15025</v>
      </c>
      <c r="J76">
        <f t="shared" si="15"/>
        <v>7.1733916248580172E-3</v>
      </c>
      <c r="K76">
        <f t="shared" si="16"/>
        <v>7.2183246141956665E-3</v>
      </c>
      <c r="L76">
        <f t="shared" si="17"/>
        <v>92.432315455999998</v>
      </c>
      <c r="M76">
        <f t="shared" si="18"/>
        <v>43562.740221130793</v>
      </c>
      <c r="N76">
        <f t="shared" si="19"/>
        <v>43.562740221130795</v>
      </c>
      <c r="O76">
        <f t="shared" si="20"/>
        <v>730327.08163319423</v>
      </c>
      <c r="P76">
        <f t="shared" si="21"/>
        <v>43.835610328360389</v>
      </c>
      <c r="Q76">
        <f t="shared" si="22"/>
        <v>25.346194844308467</v>
      </c>
    </row>
    <row r="77" spans="1:17" x14ac:dyDescent="0.25">
      <c r="A77" s="1">
        <v>113.074</v>
      </c>
      <c r="B77" s="1">
        <f t="shared" si="12"/>
        <v>4550</v>
      </c>
      <c r="C77" s="1">
        <v>0.31709999999999999</v>
      </c>
      <c r="D77" s="1">
        <v>1.1095299999999999</v>
      </c>
      <c r="H77" s="1">
        <f t="shared" si="13"/>
        <v>3.9637500000000003E-3</v>
      </c>
      <c r="I77" s="1">
        <f t="shared" si="14"/>
        <v>14.269500000000001</v>
      </c>
      <c r="J77">
        <f t="shared" si="15"/>
        <v>7.1690309269796301E-3</v>
      </c>
      <c r="K77">
        <f t="shared" si="16"/>
        <v>7.2139366015962214E-3</v>
      </c>
      <c r="L77">
        <f t="shared" si="17"/>
        <v>92.243055423999991</v>
      </c>
      <c r="M77">
        <f t="shared" si="18"/>
        <v>43956.582586245015</v>
      </c>
      <c r="N77">
        <f t="shared" si="19"/>
        <v>43.956582586245013</v>
      </c>
      <c r="O77">
        <f t="shared" si="20"/>
        <v>728831.69848544477</v>
      </c>
      <c r="P77">
        <f t="shared" si="21"/>
        <v>44.231919659690568</v>
      </c>
      <c r="Q77">
        <f t="shared" si="22"/>
        <v>25.361612143969818</v>
      </c>
    </row>
    <row r="78" spans="1:17" x14ac:dyDescent="0.25">
      <c r="A78" s="1">
        <v>112.19499999999999</v>
      </c>
      <c r="B78" s="1">
        <f t="shared" si="12"/>
        <v>4600</v>
      </c>
      <c r="C78" s="1">
        <v>0.31940000000000002</v>
      </c>
      <c r="D78" s="1">
        <v>1.1056900000000001</v>
      </c>
      <c r="H78" s="1">
        <f t="shared" si="13"/>
        <v>3.9925000000000004E-3</v>
      </c>
      <c r="I78" s="1">
        <f t="shared" si="14"/>
        <v>14.373000000000001</v>
      </c>
      <c r="J78">
        <f t="shared" si="15"/>
        <v>7.1984988798468805E-3</v>
      </c>
      <c r="K78">
        <f t="shared" si="16"/>
        <v>7.2435891370544172E-3</v>
      </c>
      <c r="L78">
        <f t="shared" si="17"/>
        <v>91.525988319999982</v>
      </c>
      <c r="M78">
        <f t="shared" si="18"/>
        <v>44094.162984219591</v>
      </c>
      <c r="N78">
        <f t="shared" si="19"/>
        <v>44.094162984219594</v>
      </c>
      <c r="O78">
        <f t="shared" si="20"/>
        <v>723166.00112823863</v>
      </c>
      <c r="P78">
        <f t="shared" si="21"/>
        <v>44.370361839494237</v>
      </c>
      <c r="Q78">
        <f t="shared" si="22"/>
        <v>25.257791221890042</v>
      </c>
    </row>
    <row r="79" spans="1:17" x14ac:dyDescent="0.25">
      <c r="A79" s="1">
        <v>111.06100000000001</v>
      </c>
      <c r="B79" s="1">
        <f t="shared" si="12"/>
        <v>4650</v>
      </c>
      <c r="C79" s="1">
        <v>0.32055</v>
      </c>
      <c r="D79" s="1">
        <v>1.09782</v>
      </c>
      <c r="H79" s="1">
        <f t="shared" si="13"/>
        <v>4.006875E-3</v>
      </c>
      <c r="I79" s="1">
        <f t="shared" si="14"/>
        <v>14.42475</v>
      </c>
      <c r="J79">
        <f t="shared" si="15"/>
        <v>7.2197076675361042E-3</v>
      </c>
      <c r="K79">
        <f t="shared" si="16"/>
        <v>7.2649307732316282E-3</v>
      </c>
      <c r="L79">
        <f t="shared" si="17"/>
        <v>90.600898336</v>
      </c>
      <c r="M79">
        <f t="shared" si="18"/>
        <v>44122.925600488707</v>
      </c>
      <c r="N79">
        <f t="shared" si="19"/>
        <v>44.122925600488706</v>
      </c>
      <c r="O79">
        <f t="shared" si="20"/>
        <v>715856.67143191176</v>
      </c>
      <c r="P79">
        <f t="shared" si="21"/>
        <v>44.399304620237523</v>
      </c>
      <c r="Q79">
        <f t="shared" si="22"/>
        <v>25.183593324109143</v>
      </c>
    </row>
    <row r="80" spans="1:17" x14ac:dyDescent="0.25">
      <c r="A80" s="1">
        <v>109.973</v>
      </c>
      <c r="B80" s="1">
        <f t="shared" si="12"/>
        <v>4700</v>
      </c>
      <c r="C80" s="1">
        <v>0.32069999999999999</v>
      </c>
      <c r="D80" s="1">
        <v>1.09558</v>
      </c>
      <c r="H80" s="1">
        <f t="shared" si="13"/>
        <v>4.0087499999999993E-3</v>
      </c>
      <c r="I80" s="1">
        <f t="shared" si="14"/>
        <v>14.431499999999998</v>
      </c>
      <c r="J80">
        <f t="shared" si="15"/>
        <v>7.2169449682740697E-3</v>
      </c>
      <c r="K80">
        <f t="shared" si="16"/>
        <v>7.2621507688588492E-3</v>
      </c>
      <c r="L80">
        <f t="shared" si="17"/>
        <v>89.713334047999993</v>
      </c>
      <c r="M80">
        <f t="shared" si="18"/>
        <v>44160.471216765131</v>
      </c>
      <c r="N80">
        <f t="shared" si="19"/>
        <v>44.160471216765131</v>
      </c>
      <c r="O80">
        <f t="shared" si="20"/>
        <v>708843.84011832788</v>
      </c>
      <c r="P80">
        <f t="shared" si="21"/>
        <v>44.437085416309515</v>
      </c>
      <c r="Q80">
        <f t="shared" si="22"/>
        <v>25.193233787629065</v>
      </c>
    </row>
    <row r="81" spans="1:17" x14ac:dyDescent="0.25">
      <c r="A81" s="1">
        <v>108.654</v>
      </c>
      <c r="B81" s="1">
        <f t="shared" si="12"/>
        <v>4750</v>
      </c>
      <c r="C81" s="1">
        <v>0.32485000000000003</v>
      </c>
      <c r="D81" s="1">
        <v>1.0882700000000001</v>
      </c>
      <c r="H81" s="1">
        <f t="shared" si="13"/>
        <v>4.0606250000000009E-3</v>
      </c>
      <c r="I81" s="1">
        <f t="shared" si="14"/>
        <v>14.618250000000003</v>
      </c>
      <c r="J81">
        <f t="shared" si="15"/>
        <v>7.3211938555682145E-3</v>
      </c>
      <c r="K81">
        <f t="shared" si="16"/>
        <v>7.3670526546767354E-3</v>
      </c>
      <c r="L81">
        <f t="shared" si="17"/>
        <v>88.637325503999989</v>
      </c>
      <c r="M81">
        <f t="shared" si="18"/>
        <v>44094.974642780588</v>
      </c>
      <c r="N81">
        <f t="shared" si="19"/>
        <v>44.094974642780585</v>
      </c>
      <c r="O81">
        <f t="shared" si="20"/>
        <v>700342.07127401093</v>
      </c>
      <c r="P81">
        <f t="shared" si="21"/>
        <v>44.371178582155942</v>
      </c>
      <c r="Q81">
        <f t="shared" si="22"/>
        <v>24.834499045520829</v>
      </c>
    </row>
    <row r="82" spans="1:17" x14ac:dyDescent="0.25">
      <c r="A82" s="1">
        <v>107.07599999999999</v>
      </c>
      <c r="B82" s="1">
        <f t="shared" si="12"/>
        <v>4800</v>
      </c>
      <c r="C82" s="1">
        <v>0.32455000000000001</v>
      </c>
      <c r="D82" s="1">
        <v>1.08396</v>
      </c>
      <c r="H82" s="1">
        <f t="shared" si="13"/>
        <v>4.0568749999999997E-3</v>
      </c>
      <c r="I82" s="1">
        <f t="shared" si="14"/>
        <v>14.604749999999999</v>
      </c>
      <c r="J82">
        <f t="shared" si="15"/>
        <v>7.3449120745500253E-3</v>
      </c>
      <c r="K82">
        <f t="shared" si="16"/>
        <v>7.3909194408268196E-3</v>
      </c>
      <c r="L82">
        <f t="shared" si="17"/>
        <v>87.350030975999985</v>
      </c>
      <c r="M82">
        <f t="shared" si="18"/>
        <v>43911.992628036642</v>
      </c>
      <c r="N82">
        <f t="shared" si="19"/>
        <v>43.911992628036643</v>
      </c>
      <c r="O82">
        <f t="shared" si="20"/>
        <v>690170.8876225081</v>
      </c>
      <c r="P82">
        <f t="shared" si="21"/>
        <v>44.187050397044139</v>
      </c>
      <c r="Q82">
        <f t="shared" si="22"/>
        <v>24.754303383450729</v>
      </c>
    </row>
    <row r="83" spans="1:17" x14ac:dyDescent="0.25">
      <c r="A83" s="1">
        <v>105.24</v>
      </c>
      <c r="B83" s="1">
        <f t="shared" si="12"/>
        <v>4850</v>
      </c>
      <c r="C83" s="1">
        <v>0.32569999999999999</v>
      </c>
      <c r="D83" s="1">
        <v>1.0822099999999999</v>
      </c>
      <c r="H83" s="1">
        <f t="shared" si="13"/>
        <v>4.0712499999999993E-3</v>
      </c>
      <c r="I83" s="1">
        <f t="shared" si="14"/>
        <v>14.656499999999998</v>
      </c>
      <c r="J83">
        <f t="shared" si="15"/>
        <v>7.4222152442919099E-3</v>
      </c>
      <c r="K83">
        <f t="shared" si="16"/>
        <v>7.4687068253841537E-3</v>
      </c>
      <c r="L83">
        <f t="shared" si="17"/>
        <v>85.852266239999992</v>
      </c>
      <c r="M83">
        <f t="shared" si="18"/>
        <v>43608.620289262406</v>
      </c>
      <c r="N83">
        <f t="shared" si="19"/>
        <v>43.608620289262404</v>
      </c>
      <c r="O83">
        <f t="shared" si="20"/>
        <v>678336.73478083569</v>
      </c>
      <c r="P83">
        <f t="shared" si="21"/>
        <v>43.881777781974343</v>
      </c>
      <c r="Q83">
        <f t="shared" si="22"/>
        <v>24.496484652342843</v>
      </c>
    </row>
    <row r="84" spans="1:17" x14ac:dyDescent="0.25">
      <c r="A84" s="1">
        <v>103.63200000000001</v>
      </c>
      <c r="B84" s="1">
        <f t="shared" si="12"/>
        <v>4900</v>
      </c>
      <c r="C84" s="1">
        <v>0.32769999999999999</v>
      </c>
      <c r="D84" s="1">
        <v>1.0846</v>
      </c>
      <c r="H84" s="1">
        <f t="shared" si="13"/>
        <v>4.0962500000000001E-3</v>
      </c>
      <c r="I84" s="1">
        <f t="shared" si="14"/>
        <v>14.746499999999999</v>
      </c>
      <c r="J84">
        <f t="shared" si="15"/>
        <v>7.506281475321481E-3</v>
      </c>
      <c r="K84">
        <f t="shared" si="16"/>
        <v>7.5532996339742493E-3</v>
      </c>
      <c r="L84">
        <f t="shared" si="17"/>
        <v>84.540498431999993</v>
      </c>
      <c r="M84">
        <f t="shared" si="18"/>
        <v>43385.012627597447</v>
      </c>
      <c r="N84">
        <f t="shared" si="19"/>
        <v>43.385012627597447</v>
      </c>
      <c r="O84">
        <f t="shared" si="20"/>
        <v>667972.18261884793</v>
      </c>
      <c r="P84">
        <f t="shared" si="21"/>
        <v>43.656769477321681</v>
      </c>
      <c r="Q84">
        <f t="shared" si="22"/>
        <v>24.222137474586887</v>
      </c>
    </row>
    <row r="85" spans="1:17" x14ac:dyDescent="0.25">
      <c r="A85" s="1">
        <v>102.33499999999999</v>
      </c>
      <c r="B85" s="1">
        <f t="shared" si="12"/>
        <v>4950</v>
      </c>
      <c r="C85" s="1">
        <v>0.32845000000000002</v>
      </c>
      <c r="D85" s="1">
        <v>1.08823</v>
      </c>
      <c r="H85" s="1">
        <f t="shared" si="13"/>
        <v>4.1056249999999999E-3</v>
      </c>
      <c r="I85" s="1">
        <f t="shared" si="14"/>
        <v>14.780250000000001</v>
      </c>
      <c r="J85">
        <f t="shared" si="15"/>
        <v>7.5418560275750052E-3</v>
      </c>
      <c r="K85">
        <f t="shared" si="16"/>
        <v>7.5890970195903852E-3</v>
      </c>
      <c r="L85">
        <f t="shared" si="17"/>
        <v>83.482436959999987</v>
      </c>
      <c r="M85">
        <f t="shared" si="18"/>
        <v>43279.193710680462</v>
      </c>
      <c r="N85">
        <f t="shared" si="19"/>
        <v>43.27919371068046</v>
      </c>
      <c r="O85">
        <f t="shared" si="20"/>
        <v>659612.21734888642</v>
      </c>
      <c r="P85">
        <f t="shared" si="21"/>
        <v>43.550287727463981</v>
      </c>
      <c r="Q85">
        <f t="shared" si="22"/>
        <v>24.10788288100526</v>
      </c>
    </row>
    <row r="86" spans="1:17" x14ac:dyDescent="0.25">
      <c r="A86" s="1">
        <v>101.10599999999999</v>
      </c>
      <c r="B86" s="1">
        <f t="shared" si="12"/>
        <v>5000</v>
      </c>
      <c r="C86" s="1">
        <v>0.32869999999999999</v>
      </c>
      <c r="D86" s="1">
        <v>1.08687</v>
      </c>
      <c r="H86" s="1">
        <f t="shared" si="13"/>
        <v>4.1087500000000004E-3</v>
      </c>
      <c r="I86" s="1">
        <f t="shared" si="14"/>
        <v>14.791500000000001</v>
      </c>
      <c r="J86">
        <f t="shared" si="15"/>
        <v>7.5629483586558367E-3</v>
      </c>
      <c r="K86">
        <f t="shared" si="16"/>
        <v>7.6103214696934488E-3</v>
      </c>
      <c r="L86">
        <f t="shared" si="17"/>
        <v>82.479848255999997</v>
      </c>
      <c r="M86">
        <f t="shared" si="18"/>
        <v>43191.34235117145</v>
      </c>
      <c r="N86">
        <f t="shared" si="19"/>
        <v>43.19134235117145</v>
      </c>
      <c r="O86">
        <f t="shared" si="20"/>
        <v>651690.55403602403</v>
      </c>
      <c r="P86">
        <f t="shared" si="21"/>
        <v>43.461886080948972</v>
      </c>
      <c r="Q86">
        <f t="shared" si="22"/>
        <v>24.040648328649482</v>
      </c>
    </row>
    <row r="87" spans="1:17" x14ac:dyDescent="0.25">
      <c r="A87" s="1">
        <v>99.314899999999994</v>
      </c>
      <c r="B87" s="1">
        <f t="shared" si="12"/>
        <v>5050</v>
      </c>
      <c r="C87" s="1">
        <v>0.32984999999999998</v>
      </c>
      <c r="D87" s="1">
        <v>1.0891</v>
      </c>
      <c r="H87" s="1">
        <f t="shared" si="13"/>
        <v>4.1231249999999992E-3</v>
      </c>
      <c r="I87" s="1">
        <f t="shared" si="14"/>
        <v>14.843249999999998</v>
      </c>
      <c r="J87">
        <f t="shared" si="15"/>
        <v>7.6497821028053414E-3</v>
      </c>
      <c r="K87">
        <f t="shared" si="16"/>
        <v>7.6976991266674661E-3</v>
      </c>
      <c r="L87">
        <f t="shared" si="17"/>
        <v>81.018711862399996</v>
      </c>
      <c r="M87">
        <f t="shared" si="18"/>
        <v>42850.46668780371</v>
      </c>
      <c r="N87">
        <f t="shared" si="19"/>
        <v>42.85046668780371</v>
      </c>
      <c r="O87">
        <f t="shared" si="20"/>
        <v>640145.8093983772</v>
      </c>
      <c r="P87">
        <f t="shared" si="21"/>
        <v>43.118875226398515</v>
      </c>
      <c r="Q87">
        <f t="shared" si="22"/>
        <v>23.767759574681893</v>
      </c>
    </row>
    <row r="88" spans="1:17" x14ac:dyDescent="0.25">
      <c r="A88" s="1">
        <v>97.581500000000005</v>
      </c>
      <c r="B88" s="1">
        <f t="shared" si="12"/>
        <v>5100</v>
      </c>
      <c r="C88" s="1">
        <v>0.32969999999999999</v>
      </c>
      <c r="D88" s="1">
        <v>1.09185</v>
      </c>
      <c r="H88" s="1">
        <f t="shared" si="13"/>
        <v>4.1212499999999999E-3</v>
      </c>
      <c r="I88" s="1">
        <f t="shared" si="14"/>
        <v>14.836500000000001</v>
      </c>
      <c r="J88">
        <f t="shared" si="15"/>
        <v>7.7058339357659947E-3</v>
      </c>
      <c r="K88">
        <f t="shared" si="16"/>
        <v>7.7541020594348075E-3</v>
      </c>
      <c r="L88">
        <f t="shared" si="17"/>
        <v>79.604645743999995</v>
      </c>
      <c r="M88">
        <f t="shared" si="18"/>
        <v>42519.430034949997</v>
      </c>
      <c r="N88">
        <f t="shared" si="19"/>
        <v>42.519430034949998</v>
      </c>
      <c r="O88">
        <f t="shared" si="20"/>
        <v>628972.97686256282</v>
      </c>
      <c r="P88">
        <f t="shared" si="21"/>
        <v>42.785765012366092</v>
      </c>
      <c r="Q88">
        <f t="shared" si="22"/>
        <v>23.594874134814621</v>
      </c>
    </row>
    <row r="89" spans="1:17" x14ac:dyDescent="0.25">
      <c r="A89" s="1">
        <v>95.848600000000005</v>
      </c>
      <c r="B89" s="1">
        <f t="shared" si="12"/>
        <v>5150</v>
      </c>
      <c r="C89" s="1">
        <v>0.33095000000000002</v>
      </c>
      <c r="D89" s="1">
        <v>1.0940700000000001</v>
      </c>
      <c r="H89" s="1">
        <f t="shared" si="13"/>
        <v>4.1368750000000008E-3</v>
      </c>
      <c r="I89" s="1">
        <f t="shared" si="14"/>
        <v>14.892750000000003</v>
      </c>
      <c r="J89">
        <f t="shared" si="15"/>
        <v>7.7984402095581228E-3</v>
      </c>
      <c r="K89">
        <f t="shared" si="16"/>
        <v>7.847288404263136E-3</v>
      </c>
      <c r="L89">
        <f t="shared" si="17"/>
        <v>78.190987513599993</v>
      </c>
      <c r="M89">
        <f t="shared" si="18"/>
        <v>42173.803605868161</v>
      </c>
      <c r="N89">
        <f t="shared" si="19"/>
        <v>42.173803605868159</v>
      </c>
      <c r="O89">
        <f t="shared" si="20"/>
        <v>617803.36713525653</v>
      </c>
      <c r="P89">
        <f t="shared" si="21"/>
        <v>42.437973634057315</v>
      </c>
      <c r="Q89">
        <f t="shared" si="22"/>
        <v>23.314685620765182</v>
      </c>
    </row>
    <row r="90" spans="1:17" x14ac:dyDescent="0.25">
      <c r="A90" s="1">
        <v>94.803299999999993</v>
      </c>
      <c r="B90" s="1">
        <f t="shared" si="12"/>
        <v>5200</v>
      </c>
      <c r="C90" s="1">
        <v>0.33379999999999999</v>
      </c>
      <c r="D90" s="1">
        <v>1.0934600000000001</v>
      </c>
      <c r="H90" s="1">
        <f t="shared" si="13"/>
        <v>4.1725E-3</v>
      </c>
      <c r="I90" s="1">
        <f t="shared" si="14"/>
        <v>15.020999999999999</v>
      </c>
      <c r="J90">
        <f t="shared" si="15"/>
        <v>7.875858374936583E-3</v>
      </c>
      <c r="K90">
        <f t="shared" si="16"/>
        <v>7.9251915047715039E-3</v>
      </c>
      <c r="L90">
        <f t="shared" si="17"/>
        <v>77.338256860799987</v>
      </c>
      <c r="M90">
        <f t="shared" si="18"/>
        <v>42118.856030044153</v>
      </c>
      <c r="N90">
        <f t="shared" si="19"/>
        <v>42.118856030044157</v>
      </c>
      <c r="O90">
        <f t="shared" si="20"/>
        <v>611065.76366826287</v>
      </c>
      <c r="P90">
        <f t="shared" si="21"/>
        <v>42.382681875318482</v>
      </c>
      <c r="Q90">
        <f t="shared" si="22"/>
        <v>23.085506767971285</v>
      </c>
    </row>
    <row r="91" spans="1:17" x14ac:dyDescent="0.25">
      <c r="A91" s="1">
        <v>93.0976</v>
      </c>
      <c r="B91" s="1">
        <f t="shared" si="12"/>
        <v>5250</v>
      </c>
      <c r="C91" s="1">
        <v>0.33129999999999998</v>
      </c>
      <c r="D91" s="1">
        <v>1.0880399999999999</v>
      </c>
      <c r="H91" s="1">
        <f t="shared" si="13"/>
        <v>4.14125E-3</v>
      </c>
      <c r="I91" s="1">
        <f t="shared" si="14"/>
        <v>14.9085</v>
      </c>
      <c r="J91">
        <f t="shared" si="15"/>
        <v>7.8842794935311215E-3</v>
      </c>
      <c r="K91">
        <f t="shared" si="16"/>
        <v>7.9336653719195606E-3</v>
      </c>
      <c r="L91">
        <f t="shared" si="17"/>
        <v>75.94678773759999</v>
      </c>
      <c r="M91">
        <f t="shared" si="18"/>
        <v>41758.756447253778</v>
      </c>
      <c r="N91">
        <f t="shared" si="19"/>
        <v>41.758756447253781</v>
      </c>
      <c r="O91">
        <f t="shared" si="20"/>
        <v>600071.47472379624</v>
      </c>
      <c r="P91">
        <f t="shared" si="21"/>
        <v>42.020326685757951</v>
      </c>
      <c r="Q91">
        <f t="shared" si="22"/>
        <v>23.060849373409408</v>
      </c>
    </row>
    <row r="92" spans="1:17" x14ac:dyDescent="0.25">
      <c r="A92" s="1">
        <v>91.788600000000002</v>
      </c>
      <c r="B92" s="1">
        <f t="shared" si="12"/>
        <v>5300</v>
      </c>
      <c r="C92" s="1">
        <v>0.33239999999999997</v>
      </c>
      <c r="D92" s="1">
        <v>1.0833900000000001</v>
      </c>
      <c r="H92" s="1">
        <f t="shared" si="13"/>
        <v>4.1549999999999998E-3</v>
      </c>
      <c r="I92" s="1">
        <f t="shared" si="14"/>
        <v>14.957999999999998</v>
      </c>
      <c r="J92">
        <f t="shared" si="15"/>
        <v>7.9475773582956735E-3</v>
      </c>
      <c r="K92">
        <f t="shared" si="16"/>
        <v>7.9973597244867179E-3</v>
      </c>
      <c r="L92">
        <f t="shared" si="17"/>
        <v>74.878936953600004</v>
      </c>
      <c r="M92">
        <f t="shared" si="18"/>
        <v>41563.717458180727</v>
      </c>
      <c r="N92">
        <f t="shared" si="19"/>
        <v>41.563717458180726</v>
      </c>
      <c r="O92">
        <f t="shared" si="20"/>
        <v>591634.1620496409</v>
      </c>
      <c r="P92">
        <f t="shared" si="21"/>
        <v>41.824066003338885</v>
      </c>
      <c r="Q92">
        <f t="shared" si="22"/>
        <v>22.877183023377576</v>
      </c>
    </row>
    <row r="93" spans="1:17" x14ac:dyDescent="0.25">
      <c r="A93" s="1">
        <v>90.593800000000002</v>
      </c>
      <c r="B93" s="1">
        <f t="shared" si="12"/>
        <v>5350</v>
      </c>
      <c r="C93" s="1">
        <v>0.33079999999999998</v>
      </c>
      <c r="D93" s="1">
        <v>1.0800700000000001</v>
      </c>
      <c r="H93" s="1">
        <f t="shared" si="13"/>
        <v>4.1349999999999998E-3</v>
      </c>
      <c r="I93" s="1">
        <f t="shared" si="14"/>
        <v>14.885999999999999</v>
      </c>
      <c r="J93">
        <f t="shared" si="15"/>
        <v>7.9387405050643269E-3</v>
      </c>
      <c r="K93">
        <f t="shared" si="16"/>
        <v>7.9884675186059143E-3</v>
      </c>
      <c r="L93">
        <f t="shared" si="17"/>
        <v>73.904247788799992</v>
      </c>
      <c r="M93">
        <f t="shared" si="18"/>
        <v>41409.694566515391</v>
      </c>
      <c r="N93">
        <f t="shared" si="19"/>
        <v>41.409694566515391</v>
      </c>
      <c r="O93">
        <f t="shared" si="20"/>
        <v>583932.93883873115</v>
      </c>
      <c r="P93">
        <f t="shared" si="21"/>
        <v>41.669078336667404</v>
      </c>
      <c r="Q93">
        <f t="shared" si="22"/>
        <v>22.902648310798838</v>
      </c>
    </row>
    <row r="94" spans="1:17" x14ac:dyDescent="0.25">
      <c r="A94" s="1">
        <v>89.6374</v>
      </c>
      <c r="B94" s="1">
        <f t="shared" si="12"/>
        <v>5400</v>
      </c>
      <c r="C94" s="1">
        <v>0.33879999999999999</v>
      </c>
      <c r="D94" s="1">
        <v>1.0789500000000001</v>
      </c>
      <c r="H94" s="1">
        <f t="shared" si="13"/>
        <v>4.235E-3</v>
      </c>
      <c r="I94" s="1">
        <f t="shared" si="14"/>
        <v>15.245999999999999</v>
      </c>
      <c r="J94">
        <f t="shared" si="15"/>
        <v>8.1413936668987153E-3</v>
      </c>
      <c r="K94">
        <f t="shared" si="16"/>
        <v>8.1923900677589034E-3</v>
      </c>
      <c r="L94">
        <f t="shared" si="17"/>
        <v>73.124039622399991</v>
      </c>
      <c r="M94">
        <f t="shared" si="18"/>
        <v>41355.452706450727</v>
      </c>
      <c r="N94">
        <f t="shared" si="19"/>
        <v>41.355452706450727</v>
      </c>
      <c r="O94">
        <f t="shared" si="20"/>
        <v>577768.35072447429</v>
      </c>
      <c r="P94">
        <f t="shared" si="21"/>
        <v>41.614496714179694</v>
      </c>
      <c r="Q94">
        <f t="shared" si="22"/>
        <v>22.332562366738056</v>
      </c>
    </row>
    <row r="95" spans="1:17" x14ac:dyDescent="0.25">
      <c r="A95" s="1">
        <v>88.925600000000003</v>
      </c>
      <c r="B95" s="1">
        <f t="shared" si="12"/>
        <v>5450</v>
      </c>
      <c r="C95" s="1">
        <v>0.34379999999999999</v>
      </c>
      <c r="D95" s="1">
        <v>1.0792299999999999</v>
      </c>
      <c r="H95" s="1">
        <f t="shared" si="13"/>
        <v>4.2975000000000001E-3</v>
      </c>
      <c r="I95" s="1">
        <f t="shared" si="14"/>
        <v>15.471</v>
      </c>
      <c r="J95">
        <f t="shared" si="15"/>
        <v>8.2512725019072367E-3</v>
      </c>
      <c r="K95">
        <f t="shared" si="16"/>
        <v>8.3029571663922278E-3</v>
      </c>
      <c r="L95">
        <f t="shared" si="17"/>
        <v>72.543370265600004</v>
      </c>
      <c r="M95">
        <f t="shared" si="18"/>
        <v>41406.934073030607</v>
      </c>
      <c r="N95">
        <f t="shared" si="19"/>
        <v>41.406934073030605</v>
      </c>
      <c r="O95">
        <f t="shared" si="20"/>
        <v>573180.36053237063</v>
      </c>
      <c r="P95">
        <f t="shared" si="21"/>
        <v>41.666300551888511</v>
      </c>
      <c r="Q95">
        <f t="shared" si="22"/>
        <v>22.035168730175318</v>
      </c>
    </row>
    <row r="96" spans="1:17" x14ac:dyDescent="0.25">
      <c r="A96" s="1">
        <v>88.647400000000005</v>
      </c>
      <c r="B96" s="1">
        <f t="shared" si="12"/>
        <v>5500</v>
      </c>
      <c r="C96" s="1">
        <v>0.3488</v>
      </c>
      <c r="D96" s="1">
        <v>1.0836600000000001</v>
      </c>
      <c r="H96" s="1">
        <f t="shared" si="13"/>
        <v>4.3600000000000002E-3</v>
      </c>
      <c r="I96" s="1">
        <f t="shared" si="14"/>
        <v>15.696000000000002</v>
      </c>
      <c r="J96">
        <f t="shared" si="15"/>
        <v>8.3212036049969233E-3</v>
      </c>
      <c r="K96">
        <f t="shared" si="16"/>
        <v>8.3733263068391118E-3</v>
      </c>
      <c r="L96">
        <f t="shared" si="17"/>
        <v>72.316421382399994</v>
      </c>
      <c r="M96">
        <f t="shared" si="18"/>
        <v>41656.085911175986</v>
      </c>
      <c r="N96">
        <f t="shared" si="19"/>
        <v>41.656085911175985</v>
      </c>
      <c r="O96">
        <f t="shared" si="20"/>
        <v>571387.18987847446</v>
      </c>
      <c r="P96">
        <f t="shared" si="21"/>
        <v>41.917013037698524</v>
      </c>
      <c r="Q96">
        <f t="shared" si="22"/>
        <v>21.8499859454225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GrE HnD BsC</vt:lpstr>
      <vt:lpstr>Chart1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Alex Griffiths (2104310)</cp:lastModifiedBy>
  <cp:revision/>
  <dcterms:created xsi:type="dcterms:W3CDTF">2019-10-18T15:00:30Z</dcterms:created>
  <dcterms:modified xsi:type="dcterms:W3CDTF">2023-03-23T15:16:29Z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