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Cmdr Oreos\Desktop\"/>
    </mc:Choice>
  </mc:AlternateContent>
  <xr:revisionPtr revIDLastSave="0" documentId="13_ncr:1_{4CA9A032-5084-4BCC-A90F-3964E398DD77}" xr6:coauthVersionLast="47" xr6:coauthVersionMax="47" xr10:uidLastSave="{00000000-0000-0000-0000-000000000000}"/>
  <bookViews>
    <workbookView xWindow="0" yWindow="5565" windowWidth="23220" windowHeight="15435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 l="1"/>
  <c r="J6" i="1"/>
  <c r="J7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O7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<sst xmlns="http://schemas.openxmlformats.org/spreadsheetml/2006/main" count="30" uniqueCount="28">
  <si>
    <t>Baro</t>
  </si>
  <si>
    <t>Humidity</t>
  </si>
  <si>
    <t>Ambient temp</t>
  </si>
  <si>
    <t>%</t>
  </si>
  <si>
    <t>Deg C</t>
  </si>
  <si>
    <t>Load</t>
  </si>
  <si>
    <t>Dyno Speed</t>
  </si>
  <si>
    <t>Fuel Flow Rate</t>
  </si>
  <si>
    <t>Lambda</t>
  </si>
  <si>
    <t>Corrected Power</t>
  </si>
  <si>
    <t>Brake Power</t>
  </si>
  <si>
    <t>torque</t>
  </si>
  <si>
    <t>BMEP</t>
  </si>
  <si>
    <t>SFC</t>
  </si>
  <si>
    <t>Overall Thermal Efficiency</t>
  </si>
  <si>
    <t>arm lenth</t>
  </si>
  <si>
    <t>Newtons</t>
  </si>
  <si>
    <t>rpm</t>
  </si>
  <si>
    <t>l/min</t>
  </si>
  <si>
    <t>kw</t>
  </si>
  <si>
    <t>Nm</t>
  </si>
  <si>
    <t>Kg/Wh</t>
  </si>
  <si>
    <t>stoke</t>
  </si>
  <si>
    <t>bore</t>
  </si>
  <si>
    <t>area</t>
  </si>
  <si>
    <t>radius</t>
  </si>
  <si>
    <t>kPa</t>
  </si>
  <si>
    <t>CV petrol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</si>
</sst>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&quot;kJ/kg&quot;"/>
    <numFmt numFmtId="165" formatCode="#.#####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4" borderId="0" xfId="0" applyFill="1"/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341477542547719"/>
          <c:y val="0.22459478280041084"/>
          <c:w val="0.8328265857858409"/>
          <c:h val="0.69097867793621937"/>
        </c:manualLayout>
      </c:layout>
      <c:lineChart>
        <c:grouping val="standard"/>
        <c:varyColors val="0"/>
        <c:ser>
          <c:idx val="0"/>
          <c:order val="0"/>
          <c:tx>
            <c:v>bp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0.00</c:formatCode>
                <c:ptCount val="91"/>
                <c:pt idx="0">
                  <c:v>8.7374060529898419</c:v>
                </c:pt>
                <c:pt idx="1">
                  <c:v>9.2174230378887856</c:v>
                </c:pt>
                <c:pt idx="2">
                  <c:v>9.7440252833176242</c:v>
                </c:pt>
                <c:pt idx="3">
                  <c:v>10.238022972206513</c:v>
                </c:pt>
                <c:pt idx="4">
                  <c:v>10.847386030285893</c:v>
                </c:pt>
                <c:pt idx="5">
                  <c:v>11.480793507173527</c:v>
                </c:pt>
                <c:pt idx="6">
                  <c:v>12.159701277034243</c:v>
                </c:pt>
                <c:pt idx="7">
                  <c:v>12.893681829217718</c:v>
                </c:pt>
                <c:pt idx="8">
                  <c:v>13.666763928704576</c:v>
                </c:pt>
                <c:pt idx="9">
                  <c:v>14.34253212709184</c:v>
                </c:pt>
                <c:pt idx="10">
                  <c:v>14.99113342130066</c:v>
                </c:pt>
                <c:pt idx="11">
                  <c:v>15.597168960770761</c:v>
                </c:pt>
                <c:pt idx="12">
                  <c:v>16.19366191157189</c:v>
                </c:pt>
                <c:pt idx="13">
                  <c:v>16.742142912221176</c:v>
                </c:pt>
                <c:pt idx="14">
                  <c:v>17.232633678416587</c:v>
                </c:pt>
                <c:pt idx="15">
                  <c:v>17.770124043145877</c:v>
                </c:pt>
                <c:pt idx="16">
                  <c:v>18.389021146842598</c:v>
                </c:pt>
                <c:pt idx="17">
                  <c:v>18.955143549104616</c:v>
                </c:pt>
                <c:pt idx="18">
                  <c:v>19.506725677495027</c:v>
                </c:pt>
                <c:pt idx="19">
                  <c:v>20.148667662959472</c:v>
                </c:pt>
                <c:pt idx="20">
                  <c:v>20.871871155513663</c:v>
                </c:pt>
                <c:pt idx="21">
                  <c:v>21.514159134569063</c:v>
                </c:pt>
                <c:pt idx="22">
                  <c:v>22.209508007288722</c:v>
                </c:pt>
                <c:pt idx="23">
                  <c:v>22.921614075777565</c:v>
                </c:pt>
                <c:pt idx="24">
                  <c:v>23.519140735825736</c:v>
                </c:pt>
                <c:pt idx="25">
                  <c:v>24.22493348916117</c:v>
                </c:pt>
                <c:pt idx="26">
                  <c:v>24.8874471429469</c:v>
                </c:pt>
                <c:pt idx="27">
                  <c:v>25.461002000125667</c:v>
                </c:pt>
                <c:pt idx="28">
                  <c:v>25.975661059377945</c:v>
                </c:pt>
                <c:pt idx="29">
                  <c:v>26.487936607225887</c:v>
                </c:pt>
                <c:pt idx="30">
                  <c:v>27.004159044926169</c:v>
                </c:pt>
                <c:pt idx="31">
                  <c:v>27.500890510336159</c:v>
                </c:pt>
                <c:pt idx="32">
                  <c:v>28.022798348895172</c:v>
                </c:pt>
                <c:pt idx="33">
                  <c:v>28.490611584542879</c:v>
                </c:pt>
                <c:pt idx="34">
                  <c:v>28.812270292931196</c:v>
                </c:pt>
                <c:pt idx="35">
                  <c:v>29.114655876845742</c:v>
                </c:pt>
                <c:pt idx="36">
                  <c:v>29.587082360372808</c:v>
                </c:pt>
                <c:pt idx="37">
                  <c:v>30.042380025384855</c:v>
                </c:pt>
                <c:pt idx="38">
                  <c:v>30.353898131490201</c:v>
                </c:pt>
                <c:pt idx="39">
                  <c:v>30.705363547010158</c:v>
                </c:pt>
                <c:pt idx="40">
                  <c:v>31.192988119384228</c:v>
                </c:pt>
                <c:pt idx="41">
                  <c:v>31.560181292952137</c:v>
                </c:pt>
                <c:pt idx="42">
                  <c:v>32.077826148748557</c:v>
                </c:pt>
                <c:pt idx="43">
                  <c:v>32.521744468991514</c:v>
                </c:pt>
                <c:pt idx="44">
                  <c:v>32.968251333877895</c:v>
                </c:pt>
                <c:pt idx="45">
                  <c:v>33.551126660383289</c:v>
                </c:pt>
                <c:pt idx="46">
                  <c:v>34.290860957838518</c:v>
                </c:pt>
                <c:pt idx="47">
                  <c:v>34.967252798994657</c:v>
                </c:pt>
                <c:pt idx="48">
                  <c:v>35.707580838538064</c:v>
                </c:pt>
                <c:pt idx="49">
                  <c:v>36.392438843857995</c:v>
                </c:pt>
                <c:pt idx="50">
                  <c:v>36.905812173840189</c:v>
                </c:pt>
                <c:pt idx="51">
                  <c:v>37.668685326631056</c:v>
                </c:pt>
                <c:pt idx="52">
                  <c:v>38.156480760037695</c:v>
                </c:pt>
                <c:pt idx="53">
                  <c:v>38.65556156464551</c:v>
                </c:pt>
                <c:pt idx="54">
                  <c:v>39.137043682898728</c:v>
                </c:pt>
                <c:pt idx="55">
                  <c:v>39.650545158655348</c:v>
                </c:pt>
                <c:pt idx="56">
                  <c:v>40.09546301593884</c:v>
                </c:pt>
                <c:pt idx="57">
                  <c:v>40.347739330526757</c:v>
                </c:pt>
                <c:pt idx="58">
                  <c:v>40.700148753251639</c:v>
                </c:pt>
                <c:pt idx="59">
                  <c:v>40.893606157377732</c:v>
                </c:pt>
                <c:pt idx="60">
                  <c:v>41.008014704785836</c:v>
                </c:pt>
                <c:pt idx="61">
                  <c:v>41.081203028086712</c:v>
                </c:pt>
                <c:pt idx="62">
                  <c:v>41.13583584325059</c:v>
                </c:pt>
                <c:pt idx="63">
                  <c:v>41.303518860613678</c:v>
                </c:pt>
                <c:pt idx="64">
                  <c:v>41.596989770153932</c:v>
                </c:pt>
                <c:pt idx="65">
                  <c:v>41.766509543617126</c:v>
                </c:pt>
                <c:pt idx="66">
                  <c:v>42.021673409655463</c:v>
                </c:pt>
                <c:pt idx="67">
                  <c:v>42.370938989381081</c:v>
                </c:pt>
                <c:pt idx="68">
                  <c:v>42.803456607225883</c:v>
                </c:pt>
                <c:pt idx="69">
                  <c:v>43.33319842412817</c:v>
                </c:pt>
                <c:pt idx="70">
                  <c:v>43.559055351555138</c:v>
                </c:pt>
                <c:pt idx="71">
                  <c:v>43.952864402471462</c:v>
                </c:pt>
                <c:pt idx="72">
                  <c:v>44.090433162844263</c:v>
                </c:pt>
                <c:pt idx="73">
                  <c:v>44.119193346151427</c:v>
                </c:pt>
                <c:pt idx="74">
                  <c:v>44.156735786532614</c:v>
                </c:pt>
                <c:pt idx="75">
                  <c:v>44.091244752748977</c:v>
                </c:pt>
                <c:pt idx="76">
                  <c:v>43.908278216022609</c:v>
                </c:pt>
                <c:pt idx="77">
                  <c:v>43.604931538799867</c:v>
                </c:pt>
                <c:pt idx="78">
                  <c:v>43.381342791580266</c:v>
                </c:pt>
                <c:pt idx="79">
                  <c:v>43.275532825636184</c:v>
                </c:pt>
                <c:pt idx="80">
                  <c:v>43.187688897266725</c:v>
                </c:pt>
                <c:pt idx="81">
                  <c:v>42.84684206776835</c:v>
                </c:pt>
                <c:pt idx="82">
                  <c:v>42.51583341652529</c:v>
                </c:pt>
                <c:pt idx="83">
                  <c:v>42.170236223168914</c:v>
                </c:pt>
                <c:pt idx="84">
                  <c:v>42.115293295230906</c:v>
                </c:pt>
                <c:pt idx="85">
                  <c:v>41.755224172415957</c:v>
                </c:pt>
                <c:pt idx="86">
                  <c:v>41.560201681231547</c:v>
                </c:pt>
                <c:pt idx="87">
                  <c:v>41.406191817999783</c:v>
                </c:pt>
                <c:pt idx="88">
                  <c:v>41.351954546126294</c:v>
                </c:pt>
                <c:pt idx="89">
                  <c:v>41.403431558018646</c:v>
                </c:pt>
                <c:pt idx="90">
                  <c:v>41.652562320996964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176-4A86-A9A3-C826E2017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074207"/>
        <c:axId val="842073247"/>
      </c:lineChart>
      <c:catAx>
        <c:axId val="84207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073247"/>
        <c:crosses val="autoZero"/>
        <c:auto val="1"/>
        <c:lblAlgn val="ctr"/>
        <c:lblOffset val="100"/>
        <c:noMultiLvlLbl val="0"/>
      </c:catAx>
      <c:valAx>
        <c:axId val="842073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0742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sfc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0.00</c:formatCode>
                <c:ptCount val="91"/>
                <c:pt idx="0">
                  <c:v>362.57900580412496</c:v>
                </c:pt>
                <c:pt idx="1">
                  <c:v>353.46104725884771</c:v>
                </c:pt>
                <c:pt idx="2">
                  <c:v>340.36241733465664</c:v>
                </c:pt>
                <c:pt idx="3">
                  <c:v>319.98365396263137</c:v>
                </c:pt>
                <c:pt idx="4">
                  <c:v>308.64578716498028</c:v>
                </c:pt>
                <c:pt idx="5">
                  <c:v>309.45160696254493</c:v>
                </c:pt>
                <c:pt idx="6">
                  <c:v>292.35915578898715</c:v>
                </c:pt>
                <c:pt idx="7">
                  <c:v>277.81048481303543</c:v>
                </c:pt>
                <c:pt idx="8">
                  <c:v>274.93706773613377</c:v>
                </c:pt>
                <c:pt idx="9">
                  <c:v>265.74805384611244</c:v>
                </c:pt>
                <c:pt idx="10">
                  <c:v>266.10729741966935</c:v>
                </c:pt>
                <c:pt idx="11">
                  <c:v>268.89495206139941</c:v>
                </c:pt>
                <c:pt idx="12">
                  <c:v>266.4931516765933</c:v>
                </c:pt>
                <c:pt idx="13">
                  <c:v>265.42301205398377</c:v>
                </c:pt>
                <c:pt idx="14">
                  <c:v>261.26302479457615</c:v>
                </c:pt>
                <c:pt idx="15">
                  <c:v>260.95766066352451</c:v>
                </c:pt>
                <c:pt idx="16">
                  <c:v>267.46937538023923</c:v>
                </c:pt>
                <c:pt idx="17">
                  <c:v>270.99504610412959</c:v>
                </c:pt>
                <c:pt idx="18">
                  <c:v>270.94501083273087</c:v>
                </c:pt>
                <c:pt idx="19">
                  <c:v>269.23616443248255</c:v>
                </c:pt>
                <c:pt idx="20">
                  <c:v>270.68727848617061</c:v>
                </c:pt>
                <c:pt idx="21">
                  <c:v>267.41691199799891</c:v>
                </c:pt>
                <c:pt idx="22">
                  <c:v>265.22424531272162</c:v>
                </c:pt>
                <c:pt idx="23">
                  <c:v>263.75760363179882</c:v>
                </c:pt>
                <c:pt idx="24">
                  <c:v>263.46625795563722</c:v>
                </c:pt>
                <c:pt idx="25">
                  <c:v>262.01310326981564</c:v>
                </c:pt>
                <c:pt idx="26">
                  <c:v>262.08995894737825</c:v>
                </c:pt>
                <c:pt idx="27">
                  <c:v>264.84621461349866</c:v>
                </c:pt>
                <c:pt idx="28">
                  <c:v>266.26848818936787</c:v>
                </c:pt>
                <c:pt idx="29">
                  <c:v>264.43169597775488</c:v>
                </c:pt>
                <c:pt idx="30">
                  <c:v>265.95903201619711</c:v>
                </c:pt>
                <c:pt idx="31">
                  <c:v>266.06411153303992</c:v>
                </c:pt>
                <c:pt idx="32">
                  <c:v>269.86062940063766</c:v>
                </c:pt>
                <c:pt idx="33">
                  <c:v>270.79973264546499</c:v>
                </c:pt>
                <c:pt idx="34">
                  <c:v>272.77440896173283</c:v>
                </c:pt>
                <c:pt idx="35">
                  <c:v>275.73741671405071</c:v>
                </c:pt>
                <c:pt idx="36">
                  <c:v>273.84416960462704</c:v>
                </c:pt>
                <c:pt idx="37">
                  <c:v>274.26255819405401</c:v>
                </c:pt>
                <c:pt idx="38">
                  <c:v>278.5638919710272</c:v>
                </c:pt>
                <c:pt idx="39">
                  <c:v>282.19011270569064</c:v>
                </c:pt>
                <c:pt idx="40">
                  <c:v>287.08374990323881</c:v>
                </c:pt>
                <c:pt idx="41">
                  <c:v>293.79584083918536</c:v>
                </c:pt>
                <c:pt idx="42">
                  <c:v>294.66616460133031</c:v>
                </c:pt>
                <c:pt idx="43">
                  <c:v>298.94614076652209</c:v>
                </c:pt>
                <c:pt idx="44">
                  <c:v>297.49075559617688</c:v>
                </c:pt>
                <c:pt idx="45">
                  <c:v>299.16282995801288</c:v>
                </c:pt>
                <c:pt idx="46">
                  <c:v>295.92432842315071</c:v>
                </c:pt>
                <c:pt idx="47">
                  <c:v>294.06084770536029</c:v>
                </c:pt>
                <c:pt idx="48">
                  <c:v>295.14740994790634</c:v>
                </c:pt>
                <c:pt idx="49">
                  <c:v>291.88068558897186</c:v>
                </c:pt>
                <c:pt idx="50">
                  <c:v>295.01450743624395</c:v>
                </c:pt>
                <c:pt idx="51">
                  <c:v>293.22101114559507</c:v>
                </c:pt>
                <c:pt idx="52">
                  <c:v>300.7942496630987</c:v>
                </c:pt>
                <c:pt idx="53">
                  <c:v>299.82102266495122</c:v>
                </c:pt>
                <c:pt idx="54">
                  <c:v>304.0661450164647</c:v>
                </c:pt>
                <c:pt idx="55">
                  <c:v>300.86597680475779</c:v>
                </c:pt>
                <c:pt idx="56">
                  <c:v>302.24117863865604</c:v>
                </c:pt>
                <c:pt idx="57">
                  <c:v>305.31450347404569</c:v>
                </c:pt>
                <c:pt idx="58">
                  <c:v>305.04802513794476</c:v>
                </c:pt>
                <c:pt idx="59">
                  <c:v>311.25281421784462</c:v>
                </c:pt>
                <c:pt idx="60">
                  <c:v>312.2499368033445</c:v>
                </c:pt>
                <c:pt idx="61">
                  <c:v>314.48689540973515</c:v>
                </c:pt>
                <c:pt idx="62">
                  <c:v>316.09300585376195</c:v>
                </c:pt>
                <c:pt idx="63">
                  <c:v>319.27667094183425</c:v>
                </c:pt>
                <c:pt idx="64">
                  <c:v>319.02548894347285</c:v>
                </c:pt>
                <c:pt idx="65">
                  <c:v>320.15483568325874</c:v>
                </c:pt>
                <c:pt idx="66">
                  <c:v>323.61871616648449</c:v>
                </c:pt>
                <c:pt idx="67">
                  <c:v>325.03999978503128</c:v>
                </c:pt>
                <c:pt idx="68">
                  <c:v>325.06720491473351</c:v>
                </c:pt>
                <c:pt idx="69">
                  <c:v>321.82023268873382</c:v>
                </c:pt>
                <c:pt idx="70">
                  <c:v>324.85208611152331</c:v>
                </c:pt>
                <c:pt idx="71">
                  <c:v>324.65460884041107</c:v>
                </c:pt>
                <c:pt idx="72">
                  <c:v>325.98908581629371</c:v>
                </c:pt>
                <c:pt idx="73">
                  <c:v>326.94954068688315</c:v>
                </c:pt>
                <c:pt idx="74">
                  <c:v>326.82442990728197</c:v>
                </c:pt>
                <c:pt idx="75">
                  <c:v>331.54541410601911</c:v>
                </c:pt>
                <c:pt idx="76">
                  <c:v>332.61951033804297</c:v>
                </c:pt>
                <c:pt idx="77">
                  <c:v>336.12023876149368</c:v>
                </c:pt>
                <c:pt idx="78">
                  <c:v>339.92723717307558</c:v>
                </c:pt>
                <c:pt idx="79">
                  <c:v>341.53825579807216</c:v>
                </c:pt>
                <c:pt idx="80">
                  <c:v>342.49343684922513</c:v>
                </c:pt>
                <c:pt idx="81">
                  <c:v>346.42576403934959</c:v>
                </c:pt>
                <c:pt idx="82">
                  <c:v>348.96411072664677</c:v>
                </c:pt>
                <c:pt idx="83">
                  <c:v>353.15785098253065</c:v>
                </c:pt>
                <c:pt idx="84">
                  <c:v>356.66378706428151</c:v>
                </c:pt>
                <c:pt idx="85">
                  <c:v>357.04514334397339</c:v>
                </c:pt>
                <c:pt idx="86">
                  <c:v>359.91163167899117</c:v>
                </c:pt>
                <c:pt idx="87">
                  <c:v>359.51144856380807</c:v>
                </c:pt>
                <c:pt idx="88">
                  <c:v>368.68873956111923</c:v>
                </c:pt>
                <c:pt idx="89">
                  <c:v>373.66467990269069</c:v>
                </c:pt>
                <c:pt idx="90">
                  <c:v>376.83155910165175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56-4523-B18D-C3DBEAEB42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1739023"/>
        <c:axId val="747346143"/>
      </c:lineChart>
      <c:catAx>
        <c:axId val="67173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7346143"/>
        <c:crosses val="autoZero"/>
        <c:auto val="1"/>
        <c:lblAlgn val="ctr"/>
        <c:lblOffset val="100"/>
        <c:noMultiLvlLbl val="0"/>
      </c:catAx>
      <c:valAx>
        <c:axId val="747346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1739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FA-4AF8-875B-1FBA3E885F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7621327"/>
        <c:axId val="667620367"/>
      </c:lineChart>
      <c:catAx>
        <c:axId val="6676213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7620367"/>
        <c:crosses val="autoZero"/>
        <c:auto val="1"/>
        <c:lblAlgn val="ctr"/>
        <c:lblOffset val="100"/>
        <c:noMultiLvlLbl val="0"/>
      </c:catAx>
      <c:valAx>
        <c:axId val="667620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76213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432089</xdr:colOff>
      <xdr:row>73</xdr:row>
      <xdr:rowOff>17318</xdr:rowOff>
    </xdr:from>
    <xdr:to>
      <xdr:col>23</xdr:col>
      <xdr:colOff>34636</xdr:colOff>
      <xdr:row>95</xdr:row>
      <xdr:rowOff>130753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02514FB-9381-83F2-7526-9B328A43BD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473974</xdr:colOff>
      <xdr:row>30</xdr:row>
      <xdr:rowOff>0</xdr:rowOff>
    </xdr:from>
    <xdr:to>
      <xdr:col>23</xdr:col>
      <xdr:colOff>34636</xdr:colOff>
      <xdr:row>49</xdr:row>
      <xdr:rowOff>170287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4F7AAF2-0D1B-E787-DD93-0E8135486C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444237</xdr:colOff>
      <xdr:row>50</xdr:row>
      <xdr:rowOff>0</xdr:rowOff>
    </xdr:from>
    <xdr:to>
      <xdr:col>23</xdr:col>
      <xdr:colOff>34636</xdr:colOff>
      <xdr:row>73</xdr:row>
      <xdr:rowOff>5912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CEDB5FC-ED2F-4EBC-7AC2-651AF6674C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7"/>
  <sheetViews>
    <sheetView tabSelected="1" zoomScale="55" zoomScaleNormal="55" workbookViewId="0">
      <selection activeCell="AA24" sqref="AA24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5" max="5" width="16" style="1" customWidth="1"/>
    <col min="6" max="6" width="17.28515625" customWidth="1"/>
    <col min="8" max="9" width="9.140625" style="1"/>
    <col min="10" max="10" width="24.42578125" style="1" customWidth="1"/>
    <col min="15" max="15" width="11" bestFit="1" customWidth="1"/>
  </cols>
  <sheetData>
    <row r="1" spans="1:15" x14ac:dyDescent="0.25">
      <c r="A1"/>
      <c r="B1"/>
      <c r="H1" s="2" t="s">
        <v>0</v>
      </c>
      <c r="I1" s="2" t="s">
        <v>1</v>
      </c>
      <c r="J1" s="2" t="s">
        <v>2</v>
      </c>
      <c r="K1" s="2"/>
      <c r="L1" s="2"/>
    </row>
    <row r="2" spans="1:15" x14ac:dyDescent="0.25">
      <c r="C2" s="1"/>
      <c r="H2" s="2" t="s">
        <v>26</v>
      </c>
      <c r="I2" s="2" t="s">
        <v>3</v>
      </c>
      <c r="J2" s="2" t="s">
        <v>4</v>
      </c>
    </row>
    <row r="3" spans="1:15" x14ac:dyDescent="0.25">
      <c r="C3" s="1"/>
      <c r="H3" s="15">
        <v>101.89</v>
      </c>
      <c r="I3" s="15">
        <v>46</v>
      </c>
      <c r="J3" s="15">
        <v>27</v>
      </c>
      <c r="N3" t="s">
        <v>27</v>
      </c>
      <c r="O3" s="13">
        <v>44000</v>
      </c>
    </row>
    <row r="4" spans="1:15" x14ac:dyDescent="0.25">
      <c r="A4" s="4" t="s">
        <v>5</v>
      </c>
      <c r="B4" s="4" t="s">
        <v>6</v>
      </c>
      <c r="C4" s="4" t="s">
        <v>7</v>
      </c>
      <c r="D4" s="4" t="s">
        <v>8</v>
      </c>
      <c r="E4" s="5" t="s">
        <v>9</v>
      </c>
      <c r="F4" s="5" t="s">
        <v>10</v>
      </c>
      <c r="G4" s="5" t="s">
        <v>11</v>
      </c>
      <c r="H4" s="6" t="s">
        <v>12</v>
      </c>
      <c r="I4" s="6" t="s">
        <v>13</v>
      </c>
      <c r="J4" s="6" t="s">
        <v>14</v>
      </c>
      <c r="N4" t="s">
        <v>15</v>
      </c>
      <c r="O4">
        <v>0.81577599999999995</v>
      </c>
    </row>
    <row r="5" spans="1:15" x14ac:dyDescent="0.25">
      <c r="A5" s="8" t="s">
        <v>16</v>
      </c>
      <c r="B5" s="8" t="s">
        <v>17</v>
      </c>
      <c r="C5" s="8" t="s">
        <v>18</v>
      </c>
      <c r="D5" s="8" t="s">
        <v>8</v>
      </c>
      <c r="E5" s="11"/>
      <c r="F5" s="7" t="s">
        <v>19</v>
      </c>
      <c r="G5" s="8" t="s">
        <v>20</v>
      </c>
      <c r="H5" s="7"/>
      <c r="I5" s="7" t="s">
        <v>21</v>
      </c>
      <c r="J5" s="7" t="s">
        <v>3</v>
      </c>
      <c r="N5" t="s">
        <v>22</v>
      </c>
      <c r="O5">
        <v>0.09</v>
      </c>
    </row>
    <row r="6" spans="1:15" x14ac:dyDescent="0.25">
      <c r="A6" s="7">
        <v>102.27500000000001</v>
      </c>
      <c r="B6" s="7">
        <v>1000</v>
      </c>
      <c r="C6" s="7">
        <v>7.0400000000000004E-2</v>
      </c>
      <c r="D6" s="7">
        <v>1.2658</v>
      </c>
      <c r="E6" s="12">
        <f>F6*(($H$3)/101.325)*SQRT(298/300.15)</f>
        <v>8.7546024048927631</v>
      </c>
      <c r="F6" s="9">
        <f t="shared" ref="F6:F37" si="0">((G6*B6)/9549)</f>
        <v>8.7374060529898419</v>
      </c>
      <c r="G6" s="10">
        <f>A6*$O$4</f>
        <v>83.433490399999997</v>
      </c>
      <c r="H6" s="7">
        <f>(1200*G6)/(1.6*4)</f>
        <v>15643.779449999998</v>
      </c>
      <c r="I6" s="9">
        <f>((0.75*(C6*60))/F6)/10^-3</f>
        <v>362.57900580412496</v>
      </c>
      <c r="J6" s="14">
        <f>(F6/((C6*60)*$O$3))*100000</f>
        <v>4.7011697513073791</v>
      </c>
      <c r="N6" t="s">
        <v>23</v>
      </c>
      <c r="O6">
        <v>7.4999999999999997E-2</v>
      </c>
    </row>
    <row r="7" spans="1:15" x14ac:dyDescent="0.25">
      <c r="A7" s="7">
        <v>102.756</v>
      </c>
      <c r="B7" s="7">
        <f t="shared" ref="B7:B38" si="1">B6+50</f>
        <v>1050</v>
      </c>
      <c r="C7" s="7">
        <v>7.2400000000000006E-2</v>
      </c>
      <c r="D7" s="7">
        <v>1.26783</v>
      </c>
      <c r="E7" s="12">
        <f t="shared" ref="E7:E70" si="2">F7*(($H$3)/101.325)*SQRT(298/300.15)</f>
        <v>9.2355641256711696</v>
      </c>
      <c r="F7" s="9">
        <f t="shared" si="0"/>
        <v>9.2174230378887856</v>
      </c>
      <c r="G7" s="10">
        <f t="shared" ref="G7:G70" si="3">A7*$O$4</f>
        <v>83.825878656</v>
      </c>
      <c r="H7" s="7">
        <f t="shared" ref="H7:H70" si="4">(1200*G7)/(1.6*4)</f>
        <v>15717.352247999999</v>
      </c>
      <c r="I7" s="9">
        <f t="shared" ref="I7:I70" si="5">((0.75*(C7*60))/F7)/10^-3</f>
        <v>353.46104725884771</v>
      </c>
      <c r="J7" s="14">
        <f>(F7/((C7*60)*$O$3))*100000</f>
        <v>4.8224421552657715</v>
      </c>
      <c r="N7" t="s">
        <v>24</v>
      </c>
      <c r="O7">
        <f>(3.14159*(O6^2))/4</f>
        <v>4.4178609374999995E-3</v>
      </c>
    </row>
    <row r="8" spans="1:15" x14ac:dyDescent="0.25">
      <c r="A8" s="7">
        <v>103.68899999999999</v>
      </c>
      <c r="B8" s="7">
        <f t="shared" si="1"/>
        <v>1100</v>
      </c>
      <c r="C8" s="7">
        <v>7.3700000000000002E-2</v>
      </c>
      <c r="D8" s="7">
        <v>1.2734399999999999</v>
      </c>
      <c r="E8" s="12">
        <f t="shared" si="2"/>
        <v>9.7632027928332263</v>
      </c>
      <c r="F8" s="9">
        <f t="shared" si="0"/>
        <v>9.7440252833176242</v>
      </c>
      <c r="G8" s="10">
        <f t="shared" si="3"/>
        <v>84.586997663999995</v>
      </c>
      <c r="H8" s="7">
        <f t="shared" si="4"/>
        <v>15860.062061999999</v>
      </c>
      <c r="I8" s="9">
        <f t="shared" si="5"/>
        <v>340.36241733465664</v>
      </c>
      <c r="J8" s="14">
        <f t="shared" ref="J8:J70" si="6">(F8/((C8*60)*$O$3))*100000</f>
        <v>5.0080307570194611</v>
      </c>
      <c r="N8" t="s">
        <v>25</v>
      </c>
      <c r="O8">
        <v>0.32500000000000001</v>
      </c>
    </row>
    <row r="9" spans="1:15" x14ac:dyDescent="0.25">
      <c r="A9" s="7">
        <v>104.209</v>
      </c>
      <c r="B9" s="7">
        <f t="shared" si="1"/>
        <v>1150</v>
      </c>
      <c r="C9" s="7">
        <v>7.2800000000000004E-2</v>
      </c>
      <c r="D9" s="7">
        <v>1.2847599999999999</v>
      </c>
      <c r="E9" s="12">
        <f t="shared" si="2"/>
        <v>10.258172733446006</v>
      </c>
      <c r="F9" s="9">
        <f t="shared" si="0"/>
        <v>10.238022972206513</v>
      </c>
      <c r="G9" s="10">
        <f t="shared" si="3"/>
        <v>85.011201184000001</v>
      </c>
      <c r="H9" s="7">
        <f t="shared" si="4"/>
        <v>15939.600221999999</v>
      </c>
      <c r="I9" s="9">
        <f t="shared" si="5"/>
        <v>319.98365396263137</v>
      </c>
      <c r="J9" s="14">
        <f t="shared" si="6"/>
        <v>5.3269766547028565</v>
      </c>
    </row>
    <row r="10" spans="1:15" x14ac:dyDescent="0.25">
      <c r="A10" s="7">
        <v>105.81100000000001</v>
      </c>
      <c r="B10" s="7">
        <f t="shared" si="1"/>
        <v>1200</v>
      </c>
      <c r="C10" s="7">
        <v>7.4399999999999994E-2</v>
      </c>
      <c r="D10" s="7">
        <v>1.2918099999999999</v>
      </c>
      <c r="E10" s="12">
        <f t="shared" si="2"/>
        <v>10.868735097305594</v>
      </c>
      <c r="F10" s="9">
        <f t="shared" si="0"/>
        <v>10.847386030285893</v>
      </c>
      <c r="G10" s="10">
        <f t="shared" si="3"/>
        <v>86.318074335999995</v>
      </c>
      <c r="H10" s="7">
        <f t="shared" si="4"/>
        <v>16184.638937999998</v>
      </c>
      <c r="I10" s="9">
        <f t="shared" si="5"/>
        <v>308.64578716498028</v>
      </c>
      <c r="J10" s="14">
        <f t="shared" si="6"/>
        <v>5.5226590655984715</v>
      </c>
    </row>
    <row r="11" spans="1:15" x14ac:dyDescent="0.25">
      <c r="A11" s="7">
        <v>107.51</v>
      </c>
      <c r="B11" s="7">
        <f t="shared" si="1"/>
        <v>1250</v>
      </c>
      <c r="C11" s="7">
        <v>7.8950000000000006E-2</v>
      </c>
      <c r="D11" s="7">
        <v>1.2972900000000001</v>
      </c>
      <c r="E11" s="12">
        <f t="shared" si="2"/>
        <v>11.503389202517978</v>
      </c>
      <c r="F11" s="9">
        <f t="shared" si="0"/>
        <v>11.480793507173527</v>
      </c>
      <c r="G11" s="10">
        <f t="shared" si="3"/>
        <v>87.704077760000004</v>
      </c>
      <c r="H11" s="7">
        <f t="shared" si="4"/>
        <v>16444.514579999999</v>
      </c>
      <c r="I11" s="9">
        <f t="shared" si="5"/>
        <v>309.45160696254493</v>
      </c>
      <c r="J11" s="14">
        <f t="shared" si="6"/>
        <v>5.5082779219555569</v>
      </c>
    </row>
    <row r="12" spans="1:15" x14ac:dyDescent="0.25">
      <c r="A12" s="7">
        <v>109.488</v>
      </c>
      <c r="B12" s="7">
        <f t="shared" si="1"/>
        <v>1300</v>
      </c>
      <c r="C12" s="7">
        <v>7.9000000000000001E-2</v>
      </c>
      <c r="D12" s="7">
        <v>1.29895</v>
      </c>
      <c r="E12" s="12">
        <f t="shared" si="2"/>
        <v>12.183633151199885</v>
      </c>
      <c r="F12" s="9">
        <f t="shared" si="0"/>
        <v>12.159701277034243</v>
      </c>
      <c r="G12" s="10">
        <f t="shared" si="3"/>
        <v>89.317682687999991</v>
      </c>
      <c r="H12" s="7">
        <f t="shared" si="4"/>
        <v>16747.065503999995</v>
      </c>
      <c r="I12" s="9">
        <f t="shared" si="5"/>
        <v>292.35915578898715</v>
      </c>
      <c r="J12" s="14">
        <f t="shared" si="6"/>
        <v>5.830313232179825</v>
      </c>
    </row>
    <row r="13" spans="1:15" x14ac:dyDescent="0.25">
      <c r="A13" s="7">
        <v>111.797</v>
      </c>
      <c r="B13" s="7">
        <f t="shared" si="1"/>
        <v>1350</v>
      </c>
      <c r="C13" s="7">
        <v>7.9600000000000004E-2</v>
      </c>
      <c r="D13" s="7">
        <v>1.2946899999999999</v>
      </c>
      <c r="E13" s="12">
        <f t="shared" si="2"/>
        <v>12.919058272605472</v>
      </c>
      <c r="F13" s="9">
        <f t="shared" si="0"/>
        <v>12.893681829217718</v>
      </c>
      <c r="G13" s="10">
        <f t="shared" si="3"/>
        <v>91.201309471999991</v>
      </c>
      <c r="H13" s="7">
        <f t="shared" si="4"/>
        <v>17100.245525999999</v>
      </c>
      <c r="I13" s="9">
        <f t="shared" si="5"/>
        <v>277.81048481303543</v>
      </c>
      <c r="J13" s="14">
        <f t="shared" si="6"/>
        <v>6.1356411932854229</v>
      </c>
    </row>
    <row r="14" spans="1:15" x14ac:dyDescent="0.25">
      <c r="A14" s="7">
        <v>114.268</v>
      </c>
      <c r="B14" s="7">
        <f t="shared" si="1"/>
        <v>1400</v>
      </c>
      <c r="C14" s="7">
        <v>8.3500000000000005E-2</v>
      </c>
      <c r="D14" s="7">
        <v>1.2855000000000001</v>
      </c>
      <c r="E14" s="12">
        <f t="shared" si="2"/>
        <v>13.693661898246889</v>
      </c>
      <c r="F14" s="9">
        <f t="shared" si="0"/>
        <v>13.666763928704576</v>
      </c>
      <c r="G14" s="10">
        <f t="shared" si="3"/>
        <v>93.217091967999991</v>
      </c>
      <c r="H14" s="7">
        <f t="shared" si="4"/>
        <v>17478.204743999995</v>
      </c>
      <c r="I14" s="9">
        <f t="shared" si="5"/>
        <v>274.93706773613377</v>
      </c>
      <c r="J14" s="14">
        <f t="shared" si="6"/>
        <v>6.1997658903577273</v>
      </c>
    </row>
    <row r="15" spans="1:15" x14ac:dyDescent="0.25">
      <c r="A15" s="7">
        <v>115.783</v>
      </c>
      <c r="B15" s="7">
        <f t="shared" si="1"/>
        <v>1450</v>
      </c>
      <c r="C15" s="7">
        <v>8.4699999999999998E-2</v>
      </c>
      <c r="D15" s="7">
        <v>1.2781800000000001</v>
      </c>
      <c r="E15" s="12">
        <f t="shared" si="2"/>
        <v>14.370760096370207</v>
      </c>
      <c r="F15" s="9">
        <f t="shared" si="0"/>
        <v>14.34253212709184</v>
      </c>
      <c r="G15" s="10">
        <f t="shared" si="3"/>
        <v>94.452992607999988</v>
      </c>
      <c r="H15" s="7">
        <f t="shared" si="4"/>
        <v>17709.936113999996</v>
      </c>
      <c r="I15" s="9">
        <f t="shared" si="5"/>
        <v>265.74805384611244</v>
      </c>
      <c r="J15" s="14">
        <f t="shared" si="6"/>
        <v>6.4141408746967192</v>
      </c>
    </row>
    <row r="16" spans="1:15" x14ac:dyDescent="0.25">
      <c r="A16" s="7">
        <v>116.985</v>
      </c>
      <c r="B16" s="7">
        <f t="shared" si="1"/>
        <v>1500</v>
      </c>
      <c r="C16" s="7">
        <v>8.8650000000000007E-2</v>
      </c>
      <c r="D16" s="7">
        <v>1.2795000000000001</v>
      </c>
      <c r="E16" s="12">
        <f t="shared" si="2"/>
        <v>15.020637922313075</v>
      </c>
      <c r="F16" s="9">
        <f t="shared" si="0"/>
        <v>14.99113342130066</v>
      </c>
      <c r="G16" s="10">
        <f t="shared" si="3"/>
        <v>95.43355536</v>
      </c>
      <c r="H16" s="7">
        <f t="shared" si="4"/>
        <v>17893.79163</v>
      </c>
      <c r="I16" s="9">
        <f t="shared" si="5"/>
        <v>266.10729741966935</v>
      </c>
      <c r="J16" s="14">
        <f t="shared" si="6"/>
        <v>6.4054818153192921</v>
      </c>
    </row>
    <row r="17" spans="1:10" x14ac:dyDescent="0.25">
      <c r="A17" s="7">
        <v>117.788</v>
      </c>
      <c r="B17" s="7">
        <f t="shared" si="1"/>
        <v>1550</v>
      </c>
      <c r="C17" s="7">
        <v>9.3200000000000005E-2</v>
      </c>
      <c r="D17" s="7">
        <v>1.27766</v>
      </c>
      <c r="E17" s="12">
        <f t="shared" si="2"/>
        <v>15.627866218573828</v>
      </c>
      <c r="F17" s="9">
        <f t="shared" si="0"/>
        <v>15.597168960770761</v>
      </c>
      <c r="G17" s="10">
        <f t="shared" si="3"/>
        <v>96.088623487999996</v>
      </c>
      <c r="H17" s="7">
        <f t="shared" si="4"/>
        <v>18016.616903999999</v>
      </c>
      <c r="I17" s="9">
        <f t="shared" si="5"/>
        <v>268.89495206139941</v>
      </c>
      <c r="J17" s="14">
        <f t="shared" si="6"/>
        <v>6.3390756928610514</v>
      </c>
    </row>
    <row r="18" spans="1:10" x14ac:dyDescent="0.25">
      <c r="A18" s="7">
        <v>118.471</v>
      </c>
      <c r="B18" s="7">
        <f t="shared" si="1"/>
        <v>1600</v>
      </c>
      <c r="C18" s="7">
        <v>9.5899999999999999E-2</v>
      </c>
      <c r="D18" s="7">
        <v>1.2823500000000001</v>
      </c>
      <c r="E18" s="12">
        <f t="shared" si="2"/>
        <v>16.225533145109562</v>
      </c>
      <c r="F18" s="9">
        <f t="shared" si="0"/>
        <v>16.19366191157189</v>
      </c>
      <c r="G18" s="10">
        <f t="shared" si="3"/>
        <v>96.645798495999998</v>
      </c>
      <c r="H18" s="7">
        <f t="shared" si="4"/>
        <v>18121.087218000001</v>
      </c>
      <c r="I18" s="9">
        <f t="shared" si="5"/>
        <v>266.4931516765933</v>
      </c>
      <c r="J18" s="14">
        <f t="shared" si="6"/>
        <v>6.3962073464988363</v>
      </c>
    </row>
    <row r="19" spans="1:10" x14ac:dyDescent="0.25">
      <c r="A19" s="7">
        <v>118.77200000000001</v>
      </c>
      <c r="B19" s="7">
        <f t="shared" si="1"/>
        <v>1650</v>
      </c>
      <c r="C19" s="7">
        <v>9.8750000000000004E-2</v>
      </c>
      <c r="D19" s="7">
        <v>1.2902800000000001</v>
      </c>
      <c r="E19" s="12">
        <f t="shared" si="2"/>
        <v>16.7750936277289</v>
      </c>
      <c r="F19" s="9">
        <f t="shared" si="0"/>
        <v>16.742142912221176</v>
      </c>
      <c r="G19" s="10">
        <f t="shared" si="3"/>
        <v>96.891347072000002</v>
      </c>
      <c r="H19" s="7">
        <f t="shared" si="4"/>
        <v>18167.127575999999</v>
      </c>
      <c r="I19" s="9">
        <f t="shared" si="5"/>
        <v>265.42301205398377</v>
      </c>
      <c r="J19" s="14">
        <f t="shared" si="6"/>
        <v>6.421995746920282</v>
      </c>
    </row>
    <row r="20" spans="1:10" x14ac:dyDescent="0.25">
      <c r="A20" s="7">
        <v>118.65600000000001</v>
      </c>
      <c r="B20" s="7">
        <f t="shared" si="1"/>
        <v>1700</v>
      </c>
      <c r="C20" s="7">
        <v>0.10005</v>
      </c>
      <c r="D20" s="7">
        <v>1.29942</v>
      </c>
      <c r="E20" s="12">
        <f t="shared" si="2"/>
        <v>17.266549743568071</v>
      </c>
      <c r="F20" s="9">
        <f t="shared" si="0"/>
        <v>17.232633678416587</v>
      </c>
      <c r="G20" s="10">
        <f t="shared" si="3"/>
        <v>96.796717055999991</v>
      </c>
      <c r="H20" s="7">
        <f t="shared" si="4"/>
        <v>18149.384447999997</v>
      </c>
      <c r="I20" s="9">
        <f t="shared" si="5"/>
        <v>261.26302479457615</v>
      </c>
      <c r="J20" s="14">
        <f t="shared" si="6"/>
        <v>6.5242506316601503</v>
      </c>
    </row>
    <row r="21" spans="1:10" x14ac:dyDescent="0.25">
      <c r="A21" s="7">
        <v>118.861</v>
      </c>
      <c r="B21" s="7">
        <f t="shared" si="1"/>
        <v>1750</v>
      </c>
      <c r="C21" s="7">
        <v>0.10305</v>
      </c>
      <c r="D21" s="7">
        <v>1.31053</v>
      </c>
      <c r="E21" s="12">
        <f t="shared" si="2"/>
        <v>17.805097959265975</v>
      </c>
      <c r="F21" s="9">
        <f t="shared" si="0"/>
        <v>17.770124043145877</v>
      </c>
      <c r="G21" s="10">
        <f t="shared" si="3"/>
        <v>96.963951135999991</v>
      </c>
      <c r="H21" s="7">
        <f t="shared" si="4"/>
        <v>18180.740837999998</v>
      </c>
      <c r="I21" s="9">
        <f t="shared" si="5"/>
        <v>260.95766066352451</v>
      </c>
      <c r="J21" s="14">
        <f t="shared" si="6"/>
        <v>6.5318850966528013</v>
      </c>
    </row>
    <row r="22" spans="1:10" x14ac:dyDescent="0.25">
      <c r="A22" s="7">
        <v>119.584</v>
      </c>
      <c r="B22" s="7">
        <f t="shared" si="1"/>
        <v>1800</v>
      </c>
      <c r="C22" s="7">
        <v>0.10929999999999999</v>
      </c>
      <c r="D22" s="7">
        <v>1.3149</v>
      </c>
      <c r="E22" s="12">
        <f t="shared" si="2"/>
        <v>18.425213132985114</v>
      </c>
      <c r="F22" s="9">
        <f t="shared" si="0"/>
        <v>18.389021146842598</v>
      </c>
      <c r="G22" s="10">
        <f t="shared" si="3"/>
        <v>97.553757183999991</v>
      </c>
      <c r="H22" s="7">
        <f t="shared" si="4"/>
        <v>18291.329471999998</v>
      </c>
      <c r="I22" s="9">
        <f t="shared" si="5"/>
        <v>267.46937538023923</v>
      </c>
      <c r="J22" s="14">
        <f t="shared" si="6"/>
        <v>6.3728621346733343</v>
      </c>
    </row>
    <row r="23" spans="1:10" x14ac:dyDescent="0.25">
      <c r="A23" s="7">
        <v>119.934</v>
      </c>
      <c r="B23" s="7">
        <f t="shared" si="1"/>
        <v>1850</v>
      </c>
      <c r="C23" s="7">
        <v>0.11415</v>
      </c>
      <c r="D23" s="7">
        <v>1.3184899999999999</v>
      </c>
      <c r="E23" s="12">
        <f t="shared" si="2"/>
        <v>18.992449737790814</v>
      </c>
      <c r="F23" s="9">
        <f t="shared" si="0"/>
        <v>18.955143549104616</v>
      </c>
      <c r="G23" s="10">
        <f t="shared" si="3"/>
        <v>97.839278783999987</v>
      </c>
      <c r="H23" s="7">
        <f t="shared" si="4"/>
        <v>18344.864771999997</v>
      </c>
      <c r="I23" s="9">
        <f t="shared" si="5"/>
        <v>270.99504610412959</v>
      </c>
      <c r="J23" s="14">
        <f t="shared" si="6"/>
        <v>6.2899506062944219</v>
      </c>
    </row>
    <row r="24" spans="1:10" x14ac:dyDescent="0.25">
      <c r="A24" s="7">
        <v>120.176</v>
      </c>
      <c r="B24" s="7">
        <f t="shared" si="1"/>
        <v>1900</v>
      </c>
      <c r="C24" s="7">
        <v>0.11745</v>
      </c>
      <c r="D24" s="7">
        <v>1.3189200000000001</v>
      </c>
      <c r="E24" s="12">
        <f t="shared" si="2"/>
        <v>19.545117451574146</v>
      </c>
      <c r="F24" s="9">
        <f t="shared" si="0"/>
        <v>19.506725677495027</v>
      </c>
      <c r="G24" s="10">
        <f t="shared" si="3"/>
        <v>98.036696575999997</v>
      </c>
      <c r="H24" s="7">
        <f t="shared" si="4"/>
        <v>18381.880607999999</v>
      </c>
      <c r="I24" s="9">
        <f t="shared" si="5"/>
        <v>270.94501083273087</v>
      </c>
      <c r="J24" s="14">
        <f t="shared" si="6"/>
        <v>6.2911121681357081</v>
      </c>
    </row>
    <row r="25" spans="1:10" x14ac:dyDescent="0.25">
      <c r="A25" s="7">
        <v>120.94799999999999</v>
      </c>
      <c r="B25" s="7">
        <f t="shared" si="1"/>
        <v>1950</v>
      </c>
      <c r="C25" s="7">
        <v>0.12055</v>
      </c>
      <c r="D25" s="7">
        <v>1.31484</v>
      </c>
      <c r="E25" s="12">
        <f t="shared" si="2"/>
        <v>20.188322862386613</v>
      </c>
      <c r="F25" s="9">
        <f t="shared" si="0"/>
        <v>20.148667662959472</v>
      </c>
      <c r="G25" s="10">
        <f t="shared" si="3"/>
        <v>98.666475647999988</v>
      </c>
      <c r="H25" s="7">
        <f t="shared" si="4"/>
        <v>18499.964183999997</v>
      </c>
      <c r="I25" s="9">
        <f t="shared" si="5"/>
        <v>269.23616443248255</v>
      </c>
      <c r="J25" s="14">
        <f t="shared" si="6"/>
        <v>6.3310419613889222</v>
      </c>
    </row>
    <row r="26" spans="1:10" x14ac:dyDescent="0.25">
      <c r="A26" s="7">
        <v>122.157</v>
      </c>
      <c r="B26" s="7">
        <f t="shared" si="1"/>
        <v>2000</v>
      </c>
      <c r="C26" s="7">
        <v>0.12554999999999999</v>
      </c>
      <c r="D26" s="7">
        <v>1.31653</v>
      </c>
      <c r="E26" s="12">
        <f t="shared" si="2"/>
        <v>20.912949713507405</v>
      </c>
      <c r="F26" s="9">
        <f t="shared" si="0"/>
        <v>20.871871155513663</v>
      </c>
      <c r="G26" s="10">
        <f t="shared" si="3"/>
        <v>99.652748831999986</v>
      </c>
      <c r="H26" s="7">
        <f t="shared" si="4"/>
        <v>18684.890405999995</v>
      </c>
      <c r="I26" s="9">
        <f t="shared" si="5"/>
        <v>270.68727848617061</v>
      </c>
      <c r="J26" s="14">
        <f t="shared" si="6"/>
        <v>6.2971021914224874</v>
      </c>
    </row>
    <row r="27" spans="1:10" x14ac:dyDescent="0.25">
      <c r="A27" s="7">
        <v>122.845</v>
      </c>
      <c r="B27" s="7">
        <f t="shared" si="1"/>
        <v>2050</v>
      </c>
      <c r="C27" s="7">
        <v>0.12784999999999999</v>
      </c>
      <c r="D27" s="7">
        <v>1.32098</v>
      </c>
      <c r="E27" s="12">
        <f t="shared" si="2"/>
        <v>21.556501798871228</v>
      </c>
      <c r="F27" s="9">
        <f t="shared" si="0"/>
        <v>21.514159134569063</v>
      </c>
      <c r="G27" s="10">
        <f t="shared" si="3"/>
        <v>100.21400272</v>
      </c>
      <c r="H27" s="7">
        <f t="shared" si="4"/>
        <v>18790.125509999998</v>
      </c>
      <c r="I27" s="9">
        <f t="shared" si="5"/>
        <v>267.41691199799891</v>
      </c>
      <c r="J27" s="14">
        <f t="shared" si="6"/>
        <v>6.3741123992868838</v>
      </c>
    </row>
    <row r="28" spans="1:10" x14ac:dyDescent="0.25">
      <c r="A28" s="7">
        <v>123.79600000000001</v>
      </c>
      <c r="B28" s="7">
        <f t="shared" si="1"/>
        <v>2100</v>
      </c>
      <c r="C28" s="7">
        <v>0.13089999999999999</v>
      </c>
      <c r="D28" s="7">
        <v>1.32287</v>
      </c>
      <c r="E28" s="12">
        <f t="shared" si="2"/>
        <v>22.253219208641596</v>
      </c>
      <c r="F28" s="9">
        <f t="shared" si="0"/>
        <v>22.209508007288722</v>
      </c>
      <c r="G28" s="10">
        <f t="shared" si="3"/>
        <v>100.989805696</v>
      </c>
      <c r="H28" s="7">
        <f t="shared" si="4"/>
        <v>18935.588567999999</v>
      </c>
      <c r="I28" s="9">
        <f t="shared" si="5"/>
        <v>265.22424531272162</v>
      </c>
      <c r="J28" s="14">
        <f t="shared" si="6"/>
        <v>6.42680857677869</v>
      </c>
    </row>
    <row r="29" spans="1:10" x14ac:dyDescent="0.25">
      <c r="A29" s="7">
        <v>124.794</v>
      </c>
      <c r="B29" s="7">
        <f t="shared" si="1"/>
        <v>2150</v>
      </c>
      <c r="C29" s="7">
        <v>0.13435</v>
      </c>
      <c r="D29" s="7">
        <v>1.3216399999999999</v>
      </c>
      <c r="E29" s="12">
        <f t="shared" si="2"/>
        <v>22.966726794522636</v>
      </c>
      <c r="F29" s="9">
        <f t="shared" si="0"/>
        <v>22.921614075777565</v>
      </c>
      <c r="G29" s="10">
        <f t="shared" si="3"/>
        <v>101.80395014399998</v>
      </c>
      <c r="H29" s="7">
        <f t="shared" si="4"/>
        <v>19088.240651999997</v>
      </c>
      <c r="I29" s="9">
        <f t="shared" si="5"/>
        <v>263.75760363179882</v>
      </c>
      <c r="J29" s="14">
        <f t="shared" si="6"/>
        <v>6.4625452729126671</v>
      </c>
    </row>
    <row r="30" spans="1:10" x14ac:dyDescent="0.25">
      <c r="A30" s="7">
        <v>125.137</v>
      </c>
      <c r="B30" s="7">
        <f t="shared" si="1"/>
        <v>2200</v>
      </c>
      <c r="C30" s="7">
        <v>0.13769999999999999</v>
      </c>
      <c r="D30" s="7">
        <v>1.3165199999999999</v>
      </c>
      <c r="E30" s="12">
        <f t="shared" si="2"/>
        <v>23.565429464779701</v>
      </c>
      <c r="F30" s="9">
        <f t="shared" si="0"/>
        <v>23.519140735825736</v>
      </c>
      <c r="G30" s="10">
        <f t="shared" si="3"/>
        <v>102.08376131199999</v>
      </c>
      <c r="H30" s="7">
        <f t="shared" si="4"/>
        <v>19140.705245999998</v>
      </c>
      <c r="I30" s="9">
        <f t="shared" si="5"/>
        <v>263.46625795563722</v>
      </c>
      <c r="J30" s="14">
        <f t="shared" si="6"/>
        <v>6.4696916704698779</v>
      </c>
    </row>
    <row r="31" spans="1:10" x14ac:dyDescent="0.25">
      <c r="A31" s="7">
        <v>126.02800000000001</v>
      </c>
      <c r="B31" s="7">
        <f t="shared" si="1"/>
        <v>2250</v>
      </c>
      <c r="C31" s="7">
        <v>0.14105000000000001</v>
      </c>
      <c r="D31" s="7">
        <v>1.3046500000000001</v>
      </c>
      <c r="E31" s="12">
        <f t="shared" si="2"/>
        <v>24.272611310081704</v>
      </c>
      <c r="F31" s="9">
        <f t="shared" si="0"/>
        <v>24.22493348916117</v>
      </c>
      <c r="G31" s="10">
        <f t="shared" si="3"/>
        <v>102.810617728</v>
      </c>
      <c r="H31" s="7">
        <f t="shared" si="4"/>
        <v>19276.990823999997</v>
      </c>
      <c r="I31" s="9">
        <f t="shared" si="5"/>
        <v>262.01310326981564</v>
      </c>
      <c r="J31" s="14">
        <f t="shared" si="6"/>
        <v>6.5055733216141833</v>
      </c>
    </row>
    <row r="32" spans="1:10" x14ac:dyDescent="0.25">
      <c r="A32" s="7">
        <v>126.66</v>
      </c>
      <c r="B32" s="7">
        <f t="shared" si="1"/>
        <v>2300</v>
      </c>
      <c r="C32" s="7">
        <v>0.14495</v>
      </c>
      <c r="D32" s="7">
        <v>1.2964599999999999</v>
      </c>
      <c r="E32" s="12">
        <f t="shared" si="2"/>
        <v>24.936428876935214</v>
      </c>
      <c r="F32" s="9">
        <f t="shared" si="0"/>
        <v>24.8874471429469</v>
      </c>
      <c r="G32" s="10">
        <f t="shared" si="3"/>
        <v>103.32618815999999</v>
      </c>
      <c r="H32" s="7">
        <f t="shared" si="4"/>
        <v>19373.660279999996</v>
      </c>
      <c r="I32" s="9">
        <f t="shared" si="5"/>
        <v>262.08995894737825</v>
      </c>
      <c r="J32" s="14">
        <f t="shared" si="6"/>
        <v>6.5036656169177727</v>
      </c>
    </row>
    <row r="33" spans="1:10" x14ac:dyDescent="0.25">
      <c r="A33" s="7">
        <v>126.822</v>
      </c>
      <c r="B33" s="7">
        <f t="shared" si="1"/>
        <v>2350</v>
      </c>
      <c r="C33" s="7">
        <v>0.14985000000000001</v>
      </c>
      <c r="D33" s="7">
        <v>1.2822899999999999</v>
      </c>
      <c r="E33" s="12">
        <f t="shared" si="2"/>
        <v>25.511112564695949</v>
      </c>
      <c r="F33" s="9">
        <f t="shared" si="0"/>
        <v>25.461002000125667</v>
      </c>
      <c r="G33" s="10">
        <f t="shared" si="3"/>
        <v>103.458343872</v>
      </c>
      <c r="H33" s="7">
        <f t="shared" si="4"/>
        <v>19398.439476</v>
      </c>
      <c r="I33" s="9">
        <f t="shared" si="5"/>
        <v>264.84621461349866</v>
      </c>
      <c r="J33" s="14">
        <f t="shared" si="6"/>
        <v>6.4359819415692616</v>
      </c>
    </row>
    <row r="34" spans="1:10" x14ac:dyDescent="0.25">
      <c r="A34" s="7">
        <v>126.69</v>
      </c>
      <c r="B34" s="7">
        <f t="shared" si="1"/>
        <v>2400</v>
      </c>
      <c r="C34" s="7">
        <v>0.1537</v>
      </c>
      <c r="D34" s="7">
        <v>1.2730399999999999</v>
      </c>
      <c r="E34" s="12">
        <f t="shared" si="2"/>
        <v>26.026784539937164</v>
      </c>
      <c r="F34" s="9">
        <f t="shared" si="0"/>
        <v>25.975661059377945</v>
      </c>
      <c r="G34" s="10">
        <f t="shared" si="3"/>
        <v>103.35066144</v>
      </c>
      <c r="H34" s="7">
        <f t="shared" si="4"/>
        <v>19378.249019999996</v>
      </c>
      <c r="I34" s="9">
        <f t="shared" si="5"/>
        <v>266.26848818936787</v>
      </c>
      <c r="J34" s="14">
        <f t="shared" si="6"/>
        <v>6.4016041332431204</v>
      </c>
    </row>
    <row r="35" spans="1:10" x14ac:dyDescent="0.25">
      <c r="A35" s="7">
        <v>126.55200000000001</v>
      </c>
      <c r="B35" s="7">
        <f t="shared" si="1"/>
        <v>2450</v>
      </c>
      <c r="C35" s="7">
        <v>0.15565000000000001</v>
      </c>
      <c r="D35" s="7">
        <v>1.2698400000000001</v>
      </c>
      <c r="E35" s="12">
        <f t="shared" si="2"/>
        <v>26.540068312713494</v>
      </c>
      <c r="F35" s="9">
        <f t="shared" si="0"/>
        <v>26.487936607225887</v>
      </c>
      <c r="G35" s="10">
        <f t="shared" si="3"/>
        <v>103.238084352</v>
      </c>
      <c r="H35" s="7">
        <f t="shared" si="4"/>
        <v>19357.140815999999</v>
      </c>
      <c r="I35" s="9">
        <f t="shared" si="5"/>
        <v>264.43169597775488</v>
      </c>
      <c r="J35" s="14">
        <f t="shared" si="6"/>
        <v>6.4460708775579167</v>
      </c>
    </row>
    <row r="36" spans="1:10" x14ac:dyDescent="0.25">
      <c r="A36" s="7">
        <v>126.438</v>
      </c>
      <c r="B36" s="7">
        <f t="shared" si="1"/>
        <v>2500</v>
      </c>
      <c r="C36" s="7">
        <v>0.15959999999999999</v>
      </c>
      <c r="D36" s="7">
        <v>1.2744599999999999</v>
      </c>
      <c r="E36" s="12">
        <f t="shared" si="2"/>
        <v>27.057306743334905</v>
      </c>
      <c r="F36" s="9">
        <f t="shared" si="0"/>
        <v>27.004159044926169</v>
      </c>
      <c r="G36" s="10">
        <f t="shared" si="3"/>
        <v>103.145085888</v>
      </c>
      <c r="H36" s="7">
        <f t="shared" si="4"/>
        <v>19339.703603999998</v>
      </c>
      <c r="I36" s="9">
        <f t="shared" si="5"/>
        <v>265.95903201619711</v>
      </c>
      <c r="J36" s="14">
        <f t="shared" si="6"/>
        <v>6.4090527086955484</v>
      </c>
    </row>
    <row r="37" spans="1:10" x14ac:dyDescent="0.25">
      <c r="A37" s="7">
        <v>126.239</v>
      </c>
      <c r="B37" s="7">
        <f t="shared" si="1"/>
        <v>2550</v>
      </c>
      <c r="C37" s="7">
        <v>0.16259999999999999</v>
      </c>
      <c r="D37" s="7">
        <v>1.2787599999999999</v>
      </c>
      <c r="E37" s="12">
        <f t="shared" si="2"/>
        <v>27.555015840896662</v>
      </c>
      <c r="F37" s="9">
        <f t="shared" si="0"/>
        <v>27.500890510336159</v>
      </c>
      <c r="G37" s="10">
        <f t="shared" si="3"/>
        <v>102.982746464</v>
      </c>
      <c r="H37" s="7">
        <f t="shared" si="4"/>
        <v>19309.264961999997</v>
      </c>
      <c r="I37" s="9">
        <f t="shared" si="5"/>
        <v>266.06411153303992</v>
      </c>
      <c r="J37" s="14">
        <f t="shared" si="6"/>
        <v>6.4065215136457194</v>
      </c>
    </row>
    <row r="38" spans="1:10" x14ac:dyDescent="0.25">
      <c r="A38" s="7">
        <v>126.161</v>
      </c>
      <c r="B38" s="7">
        <f t="shared" si="1"/>
        <v>2600</v>
      </c>
      <c r="C38" s="7">
        <v>0.16805</v>
      </c>
      <c r="D38" s="7">
        <v>1.27634</v>
      </c>
      <c r="E38" s="12">
        <f t="shared" si="2"/>
        <v>28.077950861985403</v>
      </c>
      <c r="F38" s="9">
        <f t="shared" ref="F38:F69" si="7">((G38*B38)/9549)</f>
        <v>28.022798348895172</v>
      </c>
      <c r="G38" s="10">
        <f t="shared" si="3"/>
        <v>102.919115936</v>
      </c>
      <c r="H38" s="7">
        <f t="shared" si="4"/>
        <v>19297.334237999996</v>
      </c>
      <c r="I38" s="9">
        <f t="shared" si="5"/>
        <v>269.86062940063766</v>
      </c>
      <c r="J38" s="14">
        <f t="shared" si="6"/>
        <v>6.3163917550005797</v>
      </c>
    </row>
    <row r="39" spans="1:10" x14ac:dyDescent="0.25">
      <c r="A39" s="7">
        <v>125.84699999999999</v>
      </c>
      <c r="B39" s="7">
        <f t="shared" ref="B39:B70" si="8">B38+50</f>
        <v>2650</v>
      </c>
      <c r="C39" s="7">
        <v>0.17144999999999999</v>
      </c>
      <c r="D39" s="7">
        <v>1.28027</v>
      </c>
      <c r="E39" s="12">
        <f t="shared" si="2"/>
        <v>28.546684814946264</v>
      </c>
      <c r="F39" s="9">
        <f t="shared" si="7"/>
        <v>28.490611584542879</v>
      </c>
      <c r="G39" s="10">
        <f t="shared" si="3"/>
        <v>102.66296227199999</v>
      </c>
      <c r="H39" s="7">
        <f t="shared" si="4"/>
        <v>19249.305425999999</v>
      </c>
      <c r="I39" s="9">
        <f t="shared" si="5"/>
        <v>270.79973264546499</v>
      </c>
      <c r="J39" s="14">
        <f t="shared" si="6"/>
        <v>6.2944872134606964</v>
      </c>
    </row>
    <row r="40" spans="1:10" x14ac:dyDescent="0.25">
      <c r="A40" s="7">
        <v>124.911</v>
      </c>
      <c r="B40" s="7">
        <f t="shared" si="8"/>
        <v>2700</v>
      </c>
      <c r="C40" s="7">
        <v>0.17465</v>
      </c>
      <c r="D40" s="7">
        <v>1.2837099999999999</v>
      </c>
      <c r="E40" s="12">
        <f t="shared" si="2"/>
        <v>28.868976589522475</v>
      </c>
      <c r="F40" s="9">
        <f t="shared" si="7"/>
        <v>28.812270292931196</v>
      </c>
      <c r="G40" s="10">
        <f t="shared" si="3"/>
        <v>101.89939593599999</v>
      </c>
      <c r="H40" s="7">
        <f t="shared" si="4"/>
        <v>19106.136737999997</v>
      </c>
      <c r="I40" s="9">
        <f t="shared" si="5"/>
        <v>272.77440896173283</v>
      </c>
      <c r="J40" s="14">
        <f t="shared" si="6"/>
        <v>6.2489199812896778</v>
      </c>
    </row>
    <row r="41" spans="1:10" x14ac:dyDescent="0.25">
      <c r="A41" s="7">
        <v>123.92700000000001</v>
      </c>
      <c r="B41" s="7">
        <f t="shared" si="8"/>
        <v>2750</v>
      </c>
      <c r="C41" s="7">
        <v>0.1784</v>
      </c>
      <c r="D41" s="7">
        <v>1.2811999999999999</v>
      </c>
      <c r="E41" s="12">
        <f t="shared" si="2"/>
        <v>29.171957307608402</v>
      </c>
      <c r="F41" s="9">
        <f t="shared" si="7"/>
        <v>29.114655876845742</v>
      </c>
      <c r="G41" s="10">
        <f t="shared" si="3"/>
        <v>101.096672352</v>
      </c>
      <c r="H41" s="7">
        <f t="shared" si="4"/>
        <v>18955.626065999997</v>
      </c>
      <c r="I41" s="9">
        <f t="shared" si="5"/>
        <v>275.73741671405071</v>
      </c>
      <c r="J41" s="14">
        <f t="shared" si="6"/>
        <v>6.1817705948595556</v>
      </c>
    </row>
    <row r="42" spans="1:10" x14ac:dyDescent="0.25">
      <c r="A42" s="7">
        <v>123.68899999999999</v>
      </c>
      <c r="B42" s="7">
        <f t="shared" si="8"/>
        <v>2800</v>
      </c>
      <c r="C42" s="7">
        <v>0.18004999999999999</v>
      </c>
      <c r="D42" s="7">
        <v>1.2744800000000001</v>
      </c>
      <c r="E42" s="12">
        <f t="shared" si="2"/>
        <v>29.645313587920665</v>
      </c>
      <c r="F42" s="9">
        <f t="shared" si="7"/>
        <v>29.587082360372808</v>
      </c>
      <c r="G42" s="10">
        <f t="shared" si="3"/>
        <v>100.90251766399999</v>
      </c>
      <c r="H42" s="7">
        <f t="shared" si="4"/>
        <v>18919.222061999997</v>
      </c>
      <c r="I42" s="9">
        <f t="shared" si="5"/>
        <v>273.84416960462704</v>
      </c>
      <c r="J42" s="14">
        <f t="shared" si="6"/>
        <v>6.2245088402154298</v>
      </c>
    </row>
    <row r="43" spans="1:10" x14ac:dyDescent="0.25">
      <c r="A43" s="7">
        <v>123.389</v>
      </c>
      <c r="B43" s="7">
        <f t="shared" si="8"/>
        <v>2850</v>
      </c>
      <c r="C43" s="7">
        <v>0.18310000000000001</v>
      </c>
      <c r="D43" s="7">
        <v>1.2603599999999999</v>
      </c>
      <c r="E43" s="12">
        <f t="shared" si="2"/>
        <v>30.1015073379745</v>
      </c>
      <c r="F43" s="9">
        <f t="shared" si="7"/>
        <v>30.042380025384855</v>
      </c>
      <c r="G43" s="10">
        <f t="shared" si="3"/>
        <v>100.65778486399999</v>
      </c>
      <c r="H43" s="7">
        <f t="shared" si="4"/>
        <v>18873.334661999997</v>
      </c>
      <c r="I43" s="9">
        <f t="shared" si="5"/>
        <v>274.26255819405401</v>
      </c>
      <c r="J43" s="14">
        <f t="shared" si="6"/>
        <v>6.2150133279928292</v>
      </c>
    </row>
    <row r="44" spans="1:10" x14ac:dyDescent="0.25">
      <c r="A44" s="7">
        <v>122.51900000000001</v>
      </c>
      <c r="B44" s="7">
        <f t="shared" si="8"/>
        <v>2900</v>
      </c>
      <c r="C44" s="7">
        <v>0.18790000000000001</v>
      </c>
      <c r="D44" s="7">
        <v>1.2531000000000001</v>
      </c>
      <c r="E44" s="12">
        <f t="shared" si="2"/>
        <v>30.413638552243096</v>
      </c>
      <c r="F44" s="9">
        <f t="shared" si="7"/>
        <v>30.353898131490201</v>
      </c>
      <c r="G44" s="10">
        <f t="shared" si="3"/>
        <v>99.948059743999991</v>
      </c>
      <c r="H44" s="7">
        <f t="shared" si="4"/>
        <v>18740.261201999998</v>
      </c>
      <c r="I44" s="9">
        <f t="shared" si="5"/>
        <v>278.5638919710272</v>
      </c>
      <c r="J44" s="14">
        <f t="shared" si="6"/>
        <v>6.1190466664026228</v>
      </c>
    </row>
    <row r="45" spans="1:10" x14ac:dyDescent="0.25">
      <c r="A45" s="7">
        <v>121.837</v>
      </c>
      <c r="B45" s="7">
        <f t="shared" si="8"/>
        <v>2950</v>
      </c>
      <c r="C45" s="7">
        <v>0.19255</v>
      </c>
      <c r="D45" s="7">
        <v>1.23943</v>
      </c>
      <c r="E45" s="12">
        <f t="shared" si="2"/>
        <v>30.765795697428622</v>
      </c>
      <c r="F45" s="9">
        <f t="shared" si="7"/>
        <v>30.705363547010158</v>
      </c>
      <c r="G45" s="10">
        <f t="shared" si="3"/>
        <v>99.391700512</v>
      </c>
      <c r="H45" s="7">
        <f t="shared" si="4"/>
        <v>18635.943845999998</v>
      </c>
      <c r="I45" s="9">
        <f t="shared" si="5"/>
        <v>282.19011270569064</v>
      </c>
      <c r="J45" s="14">
        <f t="shared" si="6"/>
        <v>6.0404152300091587</v>
      </c>
    </row>
    <row r="46" spans="1:10" x14ac:dyDescent="0.25">
      <c r="A46" s="7">
        <v>121.709</v>
      </c>
      <c r="B46" s="7">
        <f t="shared" si="8"/>
        <v>3000</v>
      </c>
      <c r="C46" s="7">
        <v>0.19900000000000001</v>
      </c>
      <c r="D46" s="7">
        <v>1.2273499999999999</v>
      </c>
      <c r="E46" s="12">
        <f t="shared" si="2"/>
        <v>31.254379978404099</v>
      </c>
      <c r="F46" s="9">
        <f t="shared" si="7"/>
        <v>31.192988119384228</v>
      </c>
      <c r="G46" s="10">
        <f t="shared" si="3"/>
        <v>99.287281183999994</v>
      </c>
      <c r="H46" s="7">
        <f t="shared" si="4"/>
        <v>18616.365221999997</v>
      </c>
      <c r="I46" s="9">
        <f t="shared" si="5"/>
        <v>287.08374990323881</v>
      </c>
      <c r="J46" s="14">
        <f t="shared" si="6"/>
        <v>5.9374501521593244</v>
      </c>
    </row>
    <row r="47" spans="1:10" x14ac:dyDescent="0.25">
      <c r="A47" s="7">
        <v>121.123</v>
      </c>
      <c r="B47" s="7">
        <f t="shared" si="8"/>
        <v>3050</v>
      </c>
      <c r="C47" s="7">
        <v>0.20605000000000001</v>
      </c>
      <c r="D47" s="7">
        <v>1.2193000000000001</v>
      </c>
      <c r="E47" s="12">
        <f t="shared" si="2"/>
        <v>31.622295835911697</v>
      </c>
      <c r="F47" s="9">
        <f t="shared" si="7"/>
        <v>31.560181292952137</v>
      </c>
      <c r="G47" s="10">
        <f t="shared" si="3"/>
        <v>98.809236447999993</v>
      </c>
      <c r="H47" s="7">
        <f t="shared" si="4"/>
        <v>18526.731833999998</v>
      </c>
      <c r="I47" s="9">
        <f t="shared" si="5"/>
        <v>293.79584083918536</v>
      </c>
      <c r="J47" s="14">
        <f t="shared" si="6"/>
        <v>5.801802536334983</v>
      </c>
    </row>
    <row r="48" spans="1:10" x14ac:dyDescent="0.25">
      <c r="A48" s="7">
        <v>121.124</v>
      </c>
      <c r="B48" s="7">
        <f t="shared" si="8"/>
        <v>3100</v>
      </c>
      <c r="C48" s="7">
        <v>0.21004999999999999</v>
      </c>
      <c r="D48" s="7">
        <v>1.20692</v>
      </c>
      <c r="E48" s="12">
        <f t="shared" si="2"/>
        <v>32.140959484133127</v>
      </c>
      <c r="F48" s="9">
        <f t="shared" si="7"/>
        <v>32.077826148748557</v>
      </c>
      <c r="G48" s="10">
        <f t="shared" si="3"/>
        <v>98.810052223999989</v>
      </c>
      <c r="H48" s="7">
        <f t="shared" si="4"/>
        <v>18526.884791999997</v>
      </c>
      <c r="I48" s="9">
        <f t="shared" si="5"/>
        <v>294.66616460133031</v>
      </c>
      <c r="J48" s="14">
        <f t="shared" si="6"/>
        <v>5.7846663761060775</v>
      </c>
    </row>
    <row r="49" spans="1:10" x14ac:dyDescent="0.25">
      <c r="A49" s="7">
        <v>120.851</v>
      </c>
      <c r="B49" s="7">
        <f t="shared" si="8"/>
        <v>3150</v>
      </c>
      <c r="C49" s="7">
        <v>0.21604999999999999</v>
      </c>
      <c r="D49" s="7">
        <v>1.1927399999999999</v>
      </c>
      <c r="E49" s="12">
        <f t="shared" si="2"/>
        <v>32.585751493386844</v>
      </c>
      <c r="F49" s="9">
        <f t="shared" si="7"/>
        <v>32.521744468991514</v>
      </c>
      <c r="G49" s="10">
        <f t="shared" si="3"/>
        <v>98.587345375999988</v>
      </c>
      <c r="H49" s="7">
        <f t="shared" si="4"/>
        <v>18485.127257999997</v>
      </c>
      <c r="I49" s="9">
        <f t="shared" si="5"/>
        <v>298.94614076652209</v>
      </c>
      <c r="J49" s="14">
        <f t="shared" si="6"/>
        <v>5.7018479990237099</v>
      </c>
    </row>
    <row r="50" spans="1:10" x14ac:dyDescent="0.25">
      <c r="A50" s="7">
        <v>120.596</v>
      </c>
      <c r="B50" s="7">
        <f t="shared" si="8"/>
        <v>3200</v>
      </c>
      <c r="C50" s="7">
        <v>0.21795</v>
      </c>
      <c r="D50" s="7">
        <v>1.1848099999999999</v>
      </c>
      <c r="E50" s="12">
        <f t="shared" si="2"/>
        <v>33.03313714187663</v>
      </c>
      <c r="F50" s="9">
        <f t="shared" si="7"/>
        <v>32.968251333877895</v>
      </c>
      <c r="G50" s="10">
        <f t="shared" si="3"/>
        <v>98.379322496</v>
      </c>
      <c r="H50" s="7">
        <f t="shared" si="4"/>
        <v>18446.122968</v>
      </c>
      <c r="I50" s="9">
        <f t="shared" si="5"/>
        <v>297.49075559617688</v>
      </c>
      <c r="J50" s="14">
        <f t="shared" si="6"/>
        <v>5.7297425969741971</v>
      </c>
    </row>
    <row r="51" spans="1:10" x14ac:dyDescent="0.25">
      <c r="A51" s="7">
        <v>120.84</v>
      </c>
      <c r="B51" s="7">
        <f t="shared" si="8"/>
        <v>3250</v>
      </c>
      <c r="C51" s="7">
        <v>0.22305</v>
      </c>
      <c r="D51" s="7">
        <v>1.17378</v>
      </c>
      <c r="E51" s="12">
        <f t="shared" si="2"/>
        <v>33.617159642860273</v>
      </c>
      <c r="F51" s="9">
        <f t="shared" si="7"/>
        <v>33.551126660383289</v>
      </c>
      <c r="G51" s="10">
        <f t="shared" si="3"/>
        <v>98.578371840000003</v>
      </c>
      <c r="H51" s="7">
        <f t="shared" si="4"/>
        <v>18483.44472</v>
      </c>
      <c r="I51" s="9">
        <f t="shared" si="5"/>
        <v>299.16282995801288</v>
      </c>
      <c r="J51" s="14">
        <f t="shared" si="6"/>
        <v>5.6977180446671305</v>
      </c>
    </row>
    <row r="52" spans="1:10" x14ac:dyDescent="0.25">
      <c r="A52" s="7">
        <v>121.633</v>
      </c>
      <c r="B52" s="7">
        <f t="shared" si="8"/>
        <v>3300</v>
      </c>
      <c r="C52" s="7">
        <v>0.22550000000000001</v>
      </c>
      <c r="D52" s="7">
        <v>1.1611800000000001</v>
      </c>
      <c r="E52" s="12">
        <f t="shared" si="2"/>
        <v>34.358349833656916</v>
      </c>
      <c r="F52" s="9">
        <f t="shared" si="7"/>
        <v>34.290860957838518</v>
      </c>
      <c r="G52" s="10">
        <f t="shared" si="3"/>
        <v>99.225282207999996</v>
      </c>
      <c r="H52" s="7">
        <f t="shared" si="4"/>
        <v>18604.740414</v>
      </c>
      <c r="I52" s="9">
        <f t="shared" si="5"/>
        <v>295.92432842315071</v>
      </c>
      <c r="J52" s="14">
        <f t="shared" si="6"/>
        <v>5.7600720550021025</v>
      </c>
    </row>
    <row r="53" spans="1:10" x14ac:dyDescent="0.25">
      <c r="A53" s="7">
        <v>122.181</v>
      </c>
      <c r="B53" s="7">
        <f t="shared" si="8"/>
        <v>3350</v>
      </c>
      <c r="C53" s="7">
        <v>0.22850000000000001</v>
      </c>
      <c r="D53" s="7">
        <v>1.1510400000000001</v>
      </c>
      <c r="E53" s="12">
        <f t="shared" si="2"/>
        <v>35.036072901959216</v>
      </c>
      <c r="F53" s="9">
        <f t="shared" si="7"/>
        <v>34.967252798994657</v>
      </c>
      <c r="G53" s="10">
        <f t="shared" si="3"/>
        <v>99.672327455999991</v>
      </c>
      <c r="H53" s="7">
        <f t="shared" si="4"/>
        <v>18688.561397999998</v>
      </c>
      <c r="I53" s="9">
        <f t="shared" si="5"/>
        <v>294.06084770536029</v>
      </c>
      <c r="J53" s="14">
        <f t="shared" si="6"/>
        <v>5.7965739670768945</v>
      </c>
    </row>
    <row r="54" spans="1:10" x14ac:dyDescent="0.25">
      <c r="A54" s="7">
        <v>122.93300000000001</v>
      </c>
      <c r="B54" s="7">
        <f t="shared" si="8"/>
        <v>3400</v>
      </c>
      <c r="C54" s="7">
        <v>0.23419999999999999</v>
      </c>
      <c r="D54" s="7">
        <v>1.14117</v>
      </c>
      <c r="E54" s="12">
        <f t="shared" si="2"/>
        <v>35.777858003405697</v>
      </c>
      <c r="F54" s="9">
        <f t="shared" si="7"/>
        <v>35.707580838538064</v>
      </c>
      <c r="G54" s="10">
        <f t="shared" si="3"/>
        <v>100.285791008</v>
      </c>
      <c r="H54" s="7">
        <f t="shared" si="4"/>
        <v>18803.585813999998</v>
      </c>
      <c r="I54" s="9">
        <f t="shared" si="5"/>
        <v>295.14740994790634</v>
      </c>
      <c r="J54" s="14">
        <f t="shared" si="6"/>
        <v>5.7752343306902389</v>
      </c>
    </row>
    <row r="55" spans="1:10" x14ac:dyDescent="0.25">
      <c r="A55" s="7">
        <v>123.47499999999999</v>
      </c>
      <c r="B55" s="7">
        <f t="shared" si="8"/>
        <v>3450</v>
      </c>
      <c r="C55" s="7">
        <v>0.23605000000000001</v>
      </c>
      <c r="D55" s="7">
        <v>1.12669</v>
      </c>
      <c r="E55" s="12">
        <f t="shared" si="2"/>
        <v>36.464063898384374</v>
      </c>
      <c r="F55" s="9">
        <f t="shared" si="7"/>
        <v>36.392438843857995</v>
      </c>
      <c r="G55" s="10">
        <f t="shared" si="3"/>
        <v>100.72794159999999</v>
      </c>
      <c r="H55" s="7">
        <f t="shared" si="4"/>
        <v>18886.489049999996</v>
      </c>
      <c r="I55" s="9">
        <f t="shared" si="5"/>
        <v>291.88068558897186</v>
      </c>
      <c r="J55" s="14">
        <f t="shared" si="6"/>
        <v>5.8398706687492368</v>
      </c>
    </row>
    <row r="56" spans="1:10" x14ac:dyDescent="0.25">
      <c r="A56" s="7">
        <v>123.428</v>
      </c>
      <c r="B56" s="7">
        <f t="shared" si="8"/>
        <v>3500</v>
      </c>
      <c r="C56" s="7">
        <v>0.24195</v>
      </c>
      <c r="D56" s="7">
        <v>1.11975</v>
      </c>
      <c r="E56" s="12">
        <f t="shared" si="2"/>
        <v>36.978447613873016</v>
      </c>
      <c r="F56" s="9">
        <f t="shared" si="7"/>
        <v>36.905812173840189</v>
      </c>
      <c r="G56" s="10">
        <f t="shared" si="3"/>
        <v>100.689600128</v>
      </c>
      <c r="H56" s="7">
        <f t="shared" si="4"/>
        <v>18879.300023999996</v>
      </c>
      <c r="I56" s="9">
        <f t="shared" si="5"/>
        <v>295.01450743624395</v>
      </c>
      <c r="J56" s="14">
        <f t="shared" si="6"/>
        <v>5.7778360439234548</v>
      </c>
    </row>
    <row r="57" spans="1:10" x14ac:dyDescent="0.25">
      <c r="A57" s="7">
        <v>124.205</v>
      </c>
      <c r="B57" s="7">
        <f t="shared" si="8"/>
        <v>3550</v>
      </c>
      <c r="C57" s="7">
        <v>0.24545</v>
      </c>
      <c r="D57" s="7">
        <v>1.10622</v>
      </c>
      <c r="E57" s="12">
        <f t="shared" si="2"/>
        <v>37.742822200283101</v>
      </c>
      <c r="F57" s="9">
        <f t="shared" si="7"/>
        <v>37.668685326631056</v>
      </c>
      <c r="G57" s="10">
        <f t="shared" si="3"/>
        <v>101.32345807999999</v>
      </c>
      <c r="H57" s="7">
        <f t="shared" si="4"/>
        <v>18998.148389999998</v>
      </c>
      <c r="I57" s="9">
        <f t="shared" si="5"/>
        <v>293.22101114559507</v>
      </c>
      <c r="J57" s="14">
        <f t="shared" si="6"/>
        <v>5.8131763746598795</v>
      </c>
    </row>
    <row r="58" spans="1:10" x14ac:dyDescent="0.25">
      <c r="A58" s="7">
        <v>124.066</v>
      </c>
      <c r="B58" s="7">
        <f t="shared" si="8"/>
        <v>3600</v>
      </c>
      <c r="C58" s="7">
        <v>0.25505</v>
      </c>
      <c r="D58" s="7">
        <v>1.09697</v>
      </c>
      <c r="E58" s="12">
        <f t="shared" si="2"/>
        <v>38.231577678567888</v>
      </c>
      <c r="F58" s="9">
        <f t="shared" si="7"/>
        <v>38.156480760037695</v>
      </c>
      <c r="G58" s="10">
        <f t="shared" si="3"/>
        <v>101.21006521599999</v>
      </c>
      <c r="H58" s="7">
        <f t="shared" si="4"/>
        <v>18976.887227999996</v>
      </c>
      <c r="I58" s="9">
        <f t="shared" si="5"/>
        <v>300.7942496630987</v>
      </c>
      <c r="J58" s="14">
        <f t="shared" si="6"/>
        <v>5.66681529468935</v>
      </c>
    </row>
    <row r="59" spans="1:10" x14ac:dyDescent="0.25">
      <c r="A59" s="7">
        <v>123.967</v>
      </c>
      <c r="B59" s="7">
        <f t="shared" si="8"/>
        <v>3650</v>
      </c>
      <c r="C59" s="7">
        <v>0.25755</v>
      </c>
      <c r="D59" s="7">
        <v>1.0940099999999999</v>
      </c>
      <c r="E59" s="12">
        <f t="shared" si="2"/>
        <v>38.731640739132679</v>
      </c>
      <c r="F59" s="9">
        <f t="shared" si="7"/>
        <v>38.65556156464551</v>
      </c>
      <c r="G59" s="10">
        <f t="shared" si="3"/>
        <v>101.129303392</v>
      </c>
      <c r="H59" s="7">
        <f t="shared" si="4"/>
        <v>18961.744385999998</v>
      </c>
      <c r="I59" s="9">
        <f t="shared" si="5"/>
        <v>299.82102266495122</v>
      </c>
      <c r="J59" s="14">
        <f t="shared" si="6"/>
        <v>5.6852099275582724</v>
      </c>
    </row>
    <row r="60" spans="1:10" x14ac:dyDescent="0.25">
      <c r="A60" s="7">
        <v>123.815</v>
      </c>
      <c r="B60" s="7">
        <f t="shared" si="8"/>
        <v>3700</v>
      </c>
      <c r="C60" s="7">
        <v>0.26445000000000002</v>
      </c>
      <c r="D60" s="7">
        <v>1.09659</v>
      </c>
      <c r="E60" s="12">
        <f t="shared" si="2"/>
        <v>39.214070476838423</v>
      </c>
      <c r="F60" s="9">
        <f t="shared" si="7"/>
        <v>39.137043682898728</v>
      </c>
      <c r="G60" s="10">
        <f t="shared" si="3"/>
        <v>101.00530543999999</v>
      </c>
      <c r="H60" s="7">
        <f t="shared" si="4"/>
        <v>18938.494769999998</v>
      </c>
      <c r="I60" s="9">
        <f t="shared" si="5"/>
        <v>304.0661450164647</v>
      </c>
      <c r="J60" s="14">
        <f t="shared" si="6"/>
        <v>5.6058376852613963</v>
      </c>
    </row>
    <row r="61" spans="1:10" x14ac:dyDescent="0.25">
      <c r="A61" s="7">
        <v>123.767</v>
      </c>
      <c r="B61" s="7">
        <f t="shared" si="8"/>
        <v>3750</v>
      </c>
      <c r="C61" s="7">
        <v>0.2651</v>
      </c>
      <c r="D61" s="7">
        <v>1.0980799999999999</v>
      </c>
      <c r="E61" s="12">
        <f t="shared" si="2"/>
        <v>39.728582590309053</v>
      </c>
      <c r="F61" s="9">
        <f t="shared" si="7"/>
        <v>39.650545158655348</v>
      </c>
      <c r="G61" s="10">
        <f t="shared" si="3"/>
        <v>100.96614819199999</v>
      </c>
      <c r="H61" s="7">
        <f t="shared" si="4"/>
        <v>18931.152785999995</v>
      </c>
      <c r="I61" s="9">
        <f t="shared" si="5"/>
        <v>300.86597680475779</v>
      </c>
      <c r="J61" s="14">
        <f t="shared" si="6"/>
        <v>5.6654643128744082</v>
      </c>
    </row>
    <row r="62" spans="1:10" x14ac:dyDescent="0.25">
      <c r="A62" s="7">
        <v>123.509</v>
      </c>
      <c r="B62" s="7">
        <f t="shared" si="8"/>
        <v>3800</v>
      </c>
      <c r="C62" s="7">
        <v>0.26929999999999998</v>
      </c>
      <c r="D62" s="7">
        <v>1.09907</v>
      </c>
      <c r="E62" s="12">
        <f t="shared" si="2"/>
        <v>40.174376103822247</v>
      </c>
      <c r="F62" s="9">
        <f t="shared" si="7"/>
        <v>40.09546301593884</v>
      </c>
      <c r="G62" s="10">
        <f t="shared" si="3"/>
        <v>100.75567798399999</v>
      </c>
      <c r="H62" s="7">
        <f t="shared" si="4"/>
        <v>18891.689621999994</v>
      </c>
      <c r="I62" s="9">
        <f t="shared" si="5"/>
        <v>302.24117863865604</v>
      </c>
      <c r="J62" s="14">
        <f t="shared" si="6"/>
        <v>5.6396863664408921</v>
      </c>
    </row>
    <row r="63" spans="1:10" x14ac:dyDescent="0.25">
      <c r="A63" s="7">
        <v>122.672</v>
      </c>
      <c r="B63" s="7">
        <f t="shared" si="8"/>
        <v>3850</v>
      </c>
      <c r="C63" s="7">
        <v>0.27374999999999999</v>
      </c>
      <c r="D63" s="7">
        <v>1.1053299999999999</v>
      </c>
      <c r="E63" s="12">
        <f t="shared" si="2"/>
        <v>40.427148931019985</v>
      </c>
      <c r="F63" s="9">
        <f t="shared" si="7"/>
        <v>40.347739330526757</v>
      </c>
      <c r="G63" s="10">
        <f t="shared" si="3"/>
        <v>100.072873472</v>
      </c>
      <c r="H63" s="7">
        <f t="shared" si="4"/>
        <v>18763.663775999998</v>
      </c>
      <c r="I63" s="9">
        <f t="shared" si="5"/>
        <v>305.31450347404569</v>
      </c>
      <c r="J63" s="14">
        <f t="shared" si="6"/>
        <v>5.5829167469941554</v>
      </c>
    </row>
    <row r="64" spans="1:10" x14ac:dyDescent="0.25">
      <c r="A64" s="7">
        <v>122.157</v>
      </c>
      <c r="B64" s="7">
        <f t="shared" si="8"/>
        <v>3900</v>
      </c>
      <c r="C64" s="7">
        <v>0.27589999999999998</v>
      </c>
      <c r="D64" s="7">
        <v>1.11704</v>
      </c>
      <c r="E64" s="12">
        <f t="shared" si="2"/>
        <v>40.780251941339436</v>
      </c>
      <c r="F64" s="9">
        <f t="shared" si="7"/>
        <v>40.700148753251639</v>
      </c>
      <c r="G64" s="10">
        <f t="shared" si="3"/>
        <v>99.652748831999986</v>
      </c>
      <c r="H64" s="7">
        <f t="shared" si="4"/>
        <v>18684.890405999995</v>
      </c>
      <c r="I64" s="9">
        <f t="shared" si="5"/>
        <v>305.04802513794476</v>
      </c>
      <c r="J64" s="14">
        <f t="shared" si="6"/>
        <v>5.5877937704223708</v>
      </c>
    </row>
    <row r="65" spans="1:10" x14ac:dyDescent="0.25">
      <c r="A65" s="7">
        <v>121.184</v>
      </c>
      <c r="B65" s="7">
        <f t="shared" si="8"/>
        <v>3950</v>
      </c>
      <c r="C65" s="7">
        <v>0.28284999999999999</v>
      </c>
      <c r="D65" s="7">
        <v>1.12259</v>
      </c>
      <c r="E65" s="12">
        <f t="shared" si="2"/>
        <v>40.974090094806854</v>
      </c>
      <c r="F65" s="9">
        <f t="shared" si="7"/>
        <v>40.893606157377732</v>
      </c>
      <c r="G65" s="10">
        <f t="shared" si="3"/>
        <v>98.858998783999994</v>
      </c>
      <c r="H65" s="7">
        <f t="shared" si="4"/>
        <v>18536.062271999999</v>
      </c>
      <c r="I65" s="9">
        <f t="shared" si="5"/>
        <v>311.25281421784462</v>
      </c>
      <c r="J65" s="14">
        <f t="shared" si="6"/>
        <v>5.4764017438006185</v>
      </c>
    </row>
    <row r="66" spans="1:10" x14ac:dyDescent="0.25">
      <c r="A66" s="7">
        <v>120.004</v>
      </c>
      <c r="B66" s="7">
        <f t="shared" si="8"/>
        <v>4000</v>
      </c>
      <c r="C66" s="7">
        <v>0.28455000000000003</v>
      </c>
      <c r="D66" s="7">
        <v>1.1246100000000001</v>
      </c>
      <c r="E66" s="12">
        <f t="shared" si="2"/>
        <v>41.088723813121526</v>
      </c>
      <c r="F66" s="9">
        <f t="shared" si="7"/>
        <v>41.008014704785836</v>
      </c>
      <c r="G66" s="10">
        <f t="shared" si="3"/>
        <v>97.896383103999995</v>
      </c>
      <c r="H66" s="7">
        <f t="shared" si="4"/>
        <v>18355.571831999998</v>
      </c>
      <c r="I66" s="9">
        <f t="shared" si="5"/>
        <v>312.2499368033445</v>
      </c>
      <c r="J66" s="14">
        <f t="shared" si="6"/>
        <v>5.4589136894492949</v>
      </c>
    </row>
    <row r="67" spans="1:10" x14ac:dyDescent="0.25">
      <c r="A67" s="7">
        <v>118.73399999999999</v>
      </c>
      <c r="B67" s="7">
        <f t="shared" si="8"/>
        <v>4050</v>
      </c>
      <c r="C67" s="7">
        <v>0.28710000000000002</v>
      </c>
      <c r="D67" s="7">
        <v>1.1222000000000001</v>
      </c>
      <c r="E67" s="12">
        <f t="shared" si="2"/>
        <v>41.162056180564903</v>
      </c>
      <c r="F67" s="9">
        <f t="shared" si="7"/>
        <v>41.081203028086712</v>
      </c>
      <c r="G67" s="10">
        <f t="shared" si="3"/>
        <v>96.860347583999996</v>
      </c>
      <c r="H67" s="7">
        <f t="shared" si="4"/>
        <v>18161.315171999999</v>
      </c>
      <c r="I67" s="9">
        <f t="shared" si="5"/>
        <v>314.48689540973515</v>
      </c>
      <c r="J67" s="14">
        <f t="shared" si="6"/>
        <v>5.4200842051769929</v>
      </c>
    </row>
    <row r="68" spans="1:10" x14ac:dyDescent="0.25">
      <c r="A68" s="7">
        <v>117.44199999999999</v>
      </c>
      <c r="B68" s="7">
        <f t="shared" si="8"/>
        <v>4100</v>
      </c>
      <c r="C68" s="7">
        <v>0.28894999999999998</v>
      </c>
      <c r="D68" s="7">
        <v>1.1239399999999999</v>
      </c>
      <c r="E68" s="12">
        <f t="shared" si="2"/>
        <v>41.216796520217095</v>
      </c>
      <c r="F68" s="9">
        <f t="shared" si="7"/>
        <v>41.13583584325059</v>
      </c>
      <c r="G68" s="10">
        <f t="shared" si="3"/>
        <v>95.806364991999985</v>
      </c>
      <c r="H68" s="7">
        <f t="shared" si="4"/>
        <v>17963.693435999994</v>
      </c>
      <c r="I68" s="9">
        <f t="shared" si="5"/>
        <v>316.09300585376195</v>
      </c>
      <c r="J68" s="14">
        <f t="shared" si="6"/>
        <v>5.3925440391871549</v>
      </c>
    </row>
    <row r="69" spans="1:10" x14ac:dyDescent="0.25">
      <c r="A69" s="7">
        <v>116.5</v>
      </c>
      <c r="B69" s="7">
        <f t="shared" si="8"/>
        <v>4150</v>
      </c>
      <c r="C69" s="7">
        <v>0.29304999999999998</v>
      </c>
      <c r="D69" s="7">
        <v>1.12233</v>
      </c>
      <c r="E69" s="12">
        <f t="shared" si="2"/>
        <v>41.384809559574954</v>
      </c>
      <c r="F69" s="9">
        <f t="shared" si="7"/>
        <v>41.303518860613678</v>
      </c>
      <c r="G69" s="10">
        <f t="shared" si="3"/>
        <v>95.037903999999997</v>
      </c>
      <c r="H69" s="7">
        <f t="shared" si="4"/>
        <v>17819.606999999996</v>
      </c>
      <c r="I69" s="9">
        <f t="shared" si="5"/>
        <v>319.27667094183425</v>
      </c>
      <c r="J69" s="14">
        <f t="shared" si="6"/>
        <v>5.3387723240699545</v>
      </c>
    </row>
    <row r="70" spans="1:10" x14ac:dyDescent="0.25">
      <c r="A70" s="7">
        <v>115.931</v>
      </c>
      <c r="B70" s="7">
        <f t="shared" si="8"/>
        <v>4200</v>
      </c>
      <c r="C70" s="7">
        <v>0.2949</v>
      </c>
      <c r="D70" s="7">
        <v>1.1217900000000001</v>
      </c>
      <c r="E70" s="12">
        <f t="shared" si="2"/>
        <v>41.678858058047567</v>
      </c>
      <c r="F70" s="9">
        <f t="shared" ref="F70:F96" si="9">((G70*B70)/9549)</f>
        <v>41.596989770153932</v>
      </c>
      <c r="G70" s="10">
        <f t="shared" si="3"/>
        <v>94.573727455999986</v>
      </c>
      <c r="H70" s="7">
        <f t="shared" si="4"/>
        <v>17732.573897999999</v>
      </c>
      <c r="I70" s="9">
        <f t="shared" si="5"/>
        <v>319.02548894347285</v>
      </c>
      <c r="J70" s="14">
        <f t="shared" si="6"/>
        <v>5.3429757609351309</v>
      </c>
    </row>
    <row r="71" spans="1:10" x14ac:dyDescent="0.25">
      <c r="A71" s="7">
        <v>115.03400000000001</v>
      </c>
      <c r="B71" s="7">
        <f t="shared" ref="B71:B96" si="10">B70+50</f>
        <v>4250</v>
      </c>
      <c r="C71" s="7">
        <v>0.29715000000000003</v>
      </c>
      <c r="D71" s="7">
        <v>1.12456</v>
      </c>
      <c r="E71" s="12">
        <f t="shared" ref="E71:E96" si="11">F71*(($H$3)/101.325)*SQRT(298/300.15)</f>
        <v>41.848711468480509</v>
      </c>
      <c r="F71" s="9">
        <f t="shared" si="9"/>
        <v>41.766509543617126</v>
      </c>
      <c r="G71" s="10">
        <f t="shared" ref="G71:G96" si="12">A71*$O$4</f>
        <v>93.841976383999992</v>
      </c>
      <c r="H71" s="7">
        <f t="shared" ref="H71:H96" si="13">(1200*G71)/(1.6*4)</f>
        <v>17595.370572</v>
      </c>
      <c r="I71" s="9">
        <f t="shared" ref="I71:I96" si="14">((0.75*(C71*60))/F71)/10^-3</f>
        <v>320.15483568325874</v>
      </c>
      <c r="J71" s="14">
        <f t="shared" ref="J71:J96" si="15">(F71/((C71*60)*$O$3))*100000</f>
        <v>5.3241284046442621</v>
      </c>
    </row>
    <row r="72" spans="1:10" x14ac:dyDescent="0.25">
      <c r="A72" s="7">
        <v>114.39100000000001</v>
      </c>
      <c r="B72" s="7">
        <f t="shared" si="10"/>
        <v>4300</v>
      </c>
      <c r="C72" s="7">
        <v>0.30220000000000002</v>
      </c>
      <c r="D72" s="7">
        <v>1.1227799999999999</v>
      </c>
      <c r="E72" s="12">
        <f t="shared" si="11"/>
        <v>42.104377530205603</v>
      </c>
      <c r="F72" s="9">
        <f t="shared" si="9"/>
        <v>42.021673409655463</v>
      </c>
      <c r="G72" s="10">
        <f t="shared" si="12"/>
        <v>93.317432416000003</v>
      </c>
      <c r="H72" s="7">
        <f t="shared" si="13"/>
        <v>17497.018577999999</v>
      </c>
      <c r="I72" s="9">
        <f t="shared" si="14"/>
        <v>323.61871616648449</v>
      </c>
      <c r="J72" s="14">
        <f t="shared" si="15"/>
        <v>5.2671411429385842</v>
      </c>
    </row>
    <row r="73" spans="1:10" x14ac:dyDescent="0.25">
      <c r="A73" s="7">
        <v>114.01600000000001</v>
      </c>
      <c r="B73" s="7">
        <f t="shared" si="10"/>
        <v>4350</v>
      </c>
      <c r="C73" s="7">
        <v>0.30604999999999999</v>
      </c>
      <c r="D73" s="7">
        <v>1.1194299999999999</v>
      </c>
      <c r="E73" s="12">
        <f t="shared" si="11"/>
        <v>42.454330510033742</v>
      </c>
      <c r="F73" s="9">
        <f t="shared" si="9"/>
        <v>42.370938989381081</v>
      </c>
      <c r="G73" s="10">
        <f t="shared" si="12"/>
        <v>93.011516415999992</v>
      </c>
      <c r="H73" s="7">
        <f t="shared" si="13"/>
        <v>17439.659327999998</v>
      </c>
      <c r="I73" s="9">
        <f t="shared" si="14"/>
        <v>325.03999978503128</v>
      </c>
      <c r="J73" s="14">
        <f t="shared" si="15"/>
        <v>5.2441098193230804</v>
      </c>
    </row>
    <row r="74" spans="1:10" x14ac:dyDescent="0.25">
      <c r="A74" s="7">
        <v>113.871</v>
      </c>
      <c r="B74" s="7">
        <f t="shared" si="10"/>
        <v>4400</v>
      </c>
      <c r="C74" s="7">
        <v>0.30919999999999997</v>
      </c>
      <c r="D74" s="7">
        <v>1.1198600000000001</v>
      </c>
      <c r="E74" s="12">
        <f t="shared" si="11"/>
        <v>42.887699378823683</v>
      </c>
      <c r="F74" s="9">
        <f t="shared" si="9"/>
        <v>42.803456607225883</v>
      </c>
      <c r="G74" s="10">
        <f t="shared" si="12"/>
        <v>92.893228895999997</v>
      </c>
      <c r="H74" s="7">
        <f t="shared" si="13"/>
        <v>17417.480417999999</v>
      </c>
      <c r="I74" s="9">
        <f t="shared" si="14"/>
        <v>325.06720491473351</v>
      </c>
      <c r="J74" s="14">
        <f t="shared" si="15"/>
        <v>5.2436709356533333</v>
      </c>
    </row>
    <row r="75" spans="1:10" x14ac:dyDescent="0.25">
      <c r="A75" s="7">
        <v>113.985</v>
      </c>
      <c r="B75" s="7">
        <f t="shared" si="10"/>
        <v>4450</v>
      </c>
      <c r="C75" s="7">
        <v>0.30990000000000001</v>
      </c>
      <c r="D75" s="7">
        <v>1.11873</v>
      </c>
      <c r="E75" s="12">
        <f t="shared" si="11"/>
        <v>43.418483796544322</v>
      </c>
      <c r="F75" s="9">
        <f t="shared" si="9"/>
        <v>43.33319842412817</v>
      </c>
      <c r="G75" s="10">
        <f t="shared" si="12"/>
        <v>92.986227359999987</v>
      </c>
      <c r="H75" s="7">
        <f t="shared" si="13"/>
        <v>17434.917629999996</v>
      </c>
      <c r="I75" s="9">
        <f t="shared" si="14"/>
        <v>321.82023268873382</v>
      </c>
      <c r="J75" s="14">
        <f t="shared" si="15"/>
        <v>5.2965764156727202</v>
      </c>
    </row>
    <row r="76" spans="1:10" x14ac:dyDescent="0.25">
      <c r="A76" s="7">
        <v>113.306</v>
      </c>
      <c r="B76" s="7">
        <f t="shared" si="10"/>
        <v>4500</v>
      </c>
      <c r="C76" s="7">
        <v>0.31445000000000001</v>
      </c>
      <c r="D76" s="7">
        <v>1.1156299999999999</v>
      </c>
      <c r="E76" s="12">
        <f t="shared" si="11"/>
        <v>43.644785239789854</v>
      </c>
      <c r="F76" s="9">
        <f t="shared" si="9"/>
        <v>43.559055351555138</v>
      </c>
      <c r="G76" s="10">
        <f t="shared" si="12"/>
        <v>92.432315455999998</v>
      </c>
      <c r="H76" s="7">
        <f t="shared" si="13"/>
        <v>17331.059147999997</v>
      </c>
      <c r="I76" s="9">
        <f t="shared" si="14"/>
        <v>324.85208611152331</v>
      </c>
      <c r="J76" s="14">
        <f t="shared" si="15"/>
        <v>5.2471433228237778</v>
      </c>
    </row>
    <row r="77" spans="1:10" x14ac:dyDescent="0.25">
      <c r="A77" s="7">
        <v>113.074</v>
      </c>
      <c r="B77" s="7">
        <f t="shared" si="10"/>
        <v>4550</v>
      </c>
      <c r="C77" s="7">
        <v>0.31709999999999999</v>
      </c>
      <c r="D77" s="7">
        <v>1.1095299999999999</v>
      </c>
      <c r="E77" s="12">
        <f t="shared" si="11"/>
        <v>44.039369358155376</v>
      </c>
      <c r="F77" s="9">
        <f t="shared" si="9"/>
        <v>43.952864402471462</v>
      </c>
      <c r="G77" s="10">
        <f t="shared" si="12"/>
        <v>92.243055423999991</v>
      </c>
      <c r="H77" s="7">
        <f t="shared" si="13"/>
        <v>17295.572891999997</v>
      </c>
      <c r="I77" s="9">
        <f t="shared" si="14"/>
        <v>324.65460884041107</v>
      </c>
      <c r="J77" s="14">
        <f t="shared" si="15"/>
        <v>5.2503349964249235</v>
      </c>
    </row>
    <row r="78" spans="1:10" x14ac:dyDescent="0.25">
      <c r="A78" s="7">
        <v>112.19499999999999</v>
      </c>
      <c r="B78" s="7">
        <f t="shared" si="10"/>
        <v>4600</v>
      </c>
      <c r="C78" s="7">
        <v>0.31940000000000002</v>
      </c>
      <c r="D78" s="7">
        <v>1.1056900000000001</v>
      </c>
      <c r="E78" s="12">
        <f t="shared" si="11"/>
        <v>44.177208871747141</v>
      </c>
      <c r="F78" s="9">
        <f t="shared" si="9"/>
        <v>44.090433162844263</v>
      </c>
      <c r="G78" s="10">
        <f t="shared" si="12"/>
        <v>91.525988319999982</v>
      </c>
      <c r="H78" s="7">
        <f t="shared" si="13"/>
        <v>17161.122809999997</v>
      </c>
      <c r="I78" s="9">
        <f t="shared" si="14"/>
        <v>325.98908581629371</v>
      </c>
      <c r="J78" s="14">
        <f t="shared" si="15"/>
        <v>5.2288420953639712</v>
      </c>
    </row>
    <row r="79" spans="1:10" x14ac:dyDescent="0.25">
      <c r="A79" s="7">
        <v>111.06100000000001</v>
      </c>
      <c r="B79" s="7">
        <f t="shared" si="10"/>
        <v>4650</v>
      </c>
      <c r="C79" s="7">
        <v>0.32055</v>
      </c>
      <c r="D79" s="7">
        <v>1.09782</v>
      </c>
      <c r="E79" s="12">
        <f t="shared" si="11"/>
        <v>44.206025658836921</v>
      </c>
      <c r="F79" s="9">
        <f t="shared" si="9"/>
        <v>44.119193346151427</v>
      </c>
      <c r="G79" s="10">
        <f t="shared" si="12"/>
        <v>90.600898336</v>
      </c>
      <c r="H79" s="7">
        <f t="shared" si="13"/>
        <v>16987.668438000001</v>
      </c>
      <c r="I79" s="9">
        <f t="shared" si="14"/>
        <v>326.94954068688315</v>
      </c>
      <c r="J79" s="14">
        <f t="shared" si="15"/>
        <v>5.2134817224835421</v>
      </c>
    </row>
    <row r="80" spans="1:10" x14ac:dyDescent="0.25">
      <c r="A80" s="7">
        <v>109.973</v>
      </c>
      <c r="B80" s="7">
        <f t="shared" si="10"/>
        <v>4700</v>
      </c>
      <c r="C80" s="7">
        <v>0.32069999999999999</v>
      </c>
      <c r="D80" s="7">
        <v>1.09558</v>
      </c>
      <c r="E80" s="12">
        <f t="shared" si="11"/>
        <v>44.243641987625288</v>
      </c>
      <c r="F80" s="9">
        <f t="shared" si="9"/>
        <v>44.156735786532614</v>
      </c>
      <c r="G80" s="10">
        <f t="shared" si="12"/>
        <v>89.713334047999993</v>
      </c>
      <c r="H80" s="7">
        <f t="shared" si="13"/>
        <v>16821.250133999998</v>
      </c>
      <c r="I80" s="9">
        <f t="shared" si="14"/>
        <v>326.82442990728197</v>
      </c>
      <c r="J80" s="14">
        <f t="shared" si="15"/>
        <v>5.2154774813774578</v>
      </c>
    </row>
    <row r="81" spans="1:10" x14ac:dyDescent="0.25">
      <c r="A81" s="7">
        <v>108.654</v>
      </c>
      <c r="B81" s="7">
        <f t="shared" si="10"/>
        <v>4750</v>
      </c>
      <c r="C81" s="7">
        <v>0.32485000000000003</v>
      </c>
      <c r="D81" s="7">
        <v>1.0882700000000001</v>
      </c>
      <c r="E81" s="12">
        <f t="shared" si="11"/>
        <v>44.178022058966377</v>
      </c>
      <c r="F81" s="9">
        <f t="shared" si="9"/>
        <v>44.091244752748977</v>
      </c>
      <c r="G81" s="10">
        <f t="shared" si="12"/>
        <v>88.637325503999989</v>
      </c>
      <c r="H81" s="7">
        <f t="shared" si="13"/>
        <v>16619.498531999998</v>
      </c>
      <c r="I81" s="9">
        <f t="shared" si="14"/>
        <v>331.54541410601911</v>
      </c>
      <c r="J81" s="14">
        <f t="shared" si="15"/>
        <v>5.1412125821182011</v>
      </c>
    </row>
    <row r="82" spans="1:10" x14ac:dyDescent="0.25">
      <c r="A82" s="7">
        <v>107.07599999999999</v>
      </c>
      <c r="B82" s="7">
        <f t="shared" si="10"/>
        <v>4800</v>
      </c>
      <c r="C82" s="7">
        <v>0.32455000000000001</v>
      </c>
      <c r="D82" s="7">
        <v>1.08396</v>
      </c>
      <c r="E82" s="12">
        <f t="shared" si="11"/>
        <v>43.994695420290654</v>
      </c>
      <c r="F82" s="9">
        <f t="shared" si="9"/>
        <v>43.908278216022609</v>
      </c>
      <c r="G82" s="10">
        <f t="shared" si="12"/>
        <v>87.350030975999985</v>
      </c>
      <c r="H82" s="7">
        <f t="shared" si="13"/>
        <v>16378.130807999994</v>
      </c>
      <c r="I82" s="9">
        <f t="shared" si="14"/>
        <v>332.61951033804297</v>
      </c>
      <c r="J82" s="14">
        <f t="shared" si="15"/>
        <v>5.1246105582114403</v>
      </c>
    </row>
    <row r="83" spans="1:10" x14ac:dyDescent="0.25">
      <c r="A83" s="7">
        <v>105.24</v>
      </c>
      <c r="B83" s="7">
        <f t="shared" si="10"/>
        <v>4850</v>
      </c>
      <c r="C83" s="7">
        <v>0.32569999999999999</v>
      </c>
      <c r="D83" s="7">
        <v>1.0822099999999999</v>
      </c>
      <c r="E83" s="12">
        <f t="shared" si="11"/>
        <v>43.690751717339857</v>
      </c>
      <c r="F83" s="9">
        <f t="shared" si="9"/>
        <v>43.604931538799867</v>
      </c>
      <c r="G83" s="10">
        <f t="shared" si="12"/>
        <v>85.852266239999992</v>
      </c>
      <c r="H83" s="7">
        <f t="shared" si="13"/>
        <v>16097.299919999998</v>
      </c>
      <c r="I83" s="9">
        <f t="shared" si="14"/>
        <v>336.12023876149368</v>
      </c>
      <c r="J83" s="14">
        <f t="shared" si="15"/>
        <v>5.0712371882937308</v>
      </c>
    </row>
    <row r="84" spans="1:10" x14ac:dyDescent="0.25">
      <c r="A84" s="7">
        <v>103.63200000000001</v>
      </c>
      <c r="B84" s="7">
        <f t="shared" si="10"/>
        <v>4900</v>
      </c>
      <c r="C84" s="7">
        <v>0.32769999999999999</v>
      </c>
      <c r="D84" s="7">
        <v>1.0846</v>
      </c>
      <c r="E84" s="12">
        <f t="shared" si="11"/>
        <v>43.466722918375446</v>
      </c>
      <c r="F84" s="9">
        <f t="shared" si="9"/>
        <v>43.381342791580266</v>
      </c>
      <c r="G84" s="10">
        <f t="shared" si="12"/>
        <v>84.540498431999993</v>
      </c>
      <c r="H84" s="7">
        <f t="shared" si="13"/>
        <v>15851.343455999999</v>
      </c>
      <c r="I84" s="9">
        <f t="shared" si="14"/>
        <v>339.92723717307558</v>
      </c>
      <c r="J84" s="14">
        <f t="shared" si="15"/>
        <v>5.014442116262595</v>
      </c>
    </row>
    <row r="85" spans="1:10" x14ac:dyDescent="0.25">
      <c r="A85" s="7">
        <v>102.33499999999999</v>
      </c>
      <c r="B85" s="7">
        <f t="shared" si="10"/>
        <v>4950</v>
      </c>
      <c r="C85" s="7">
        <v>0.32845000000000002</v>
      </c>
      <c r="D85" s="7">
        <v>1.08823</v>
      </c>
      <c r="E85" s="12">
        <f t="shared" si="11"/>
        <v>43.360704704651852</v>
      </c>
      <c r="F85" s="9">
        <f t="shared" si="9"/>
        <v>43.275532825636184</v>
      </c>
      <c r="G85" s="10">
        <f t="shared" si="12"/>
        <v>83.482436959999987</v>
      </c>
      <c r="H85" s="7">
        <f t="shared" si="13"/>
        <v>15652.956929999997</v>
      </c>
      <c r="I85" s="9">
        <f t="shared" si="14"/>
        <v>341.53825579807216</v>
      </c>
      <c r="J85" s="14">
        <f t="shared" si="15"/>
        <v>4.9907892472029065</v>
      </c>
    </row>
    <row r="86" spans="1:10" x14ac:dyDescent="0.25">
      <c r="A86" s="7">
        <v>101.10599999999999</v>
      </c>
      <c r="B86" s="7">
        <f t="shared" si="10"/>
        <v>5000</v>
      </c>
      <c r="C86" s="7">
        <v>0.32869999999999999</v>
      </c>
      <c r="D86" s="7">
        <v>1.08687</v>
      </c>
      <c r="E86" s="12">
        <f t="shared" si="11"/>
        <v>43.272687888002324</v>
      </c>
      <c r="F86" s="9">
        <f t="shared" si="9"/>
        <v>43.187688897266725</v>
      </c>
      <c r="G86" s="10">
        <f t="shared" si="12"/>
        <v>82.479848255999997</v>
      </c>
      <c r="H86" s="7">
        <f t="shared" si="13"/>
        <v>15464.971547999998</v>
      </c>
      <c r="I86" s="9">
        <f t="shared" si="14"/>
        <v>342.49343684922513</v>
      </c>
      <c r="J86" s="14">
        <f t="shared" si="15"/>
        <v>4.9768704189675956</v>
      </c>
    </row>
    <row r="87" spans="1:10" x14ac:dyDescent="0.25">
      <c r="A87" s="7">
        <v>99.314899999999994</v>
      </c>
      <c r="B87" s="7">
        <f t="shared" si="10"/>
        <v>5050</v>
      </c>
      <c r="C87" s="7">
        <v>0.32984999999999998</v>
      </c>
      <c r="D87" s="7">
        <v>1.0891</v>
      </c>
      <c r="E87" s="12">
        <f t="shared" si="11"/>
        <v>42.931170227597207</v>
      </c>
      <c r="F87" s="9">
        <f t="shared" si="9"/>
        <v>42.84684206776835</v>
      </c>
      <c r="G87" s="10">
        <f t="shared" si="12"/>
        <v>81.018711862399996</v>
      </c>
      <c r="H87" s="7">
        <f t="shared" si="13"/>
        <v>15191.0084742</v>
      </c>
      <c r="I87" s="9">
        <f t="shared" si="14"/>
        <v>346.42576403934959</v>
      </c>
      <c r="J87" s="14">
        <f t="shared" si="15"/>
        <v>4.920377268336888</v>
      </c>
    </row>
    <row r="88" spans="1:10" x14ac:dyDescent="0.25">
      <c r="A88" s="7">
        <v>97.581500000000005</v>
      </c>
      <c r="B88" s="7">
        <f t="shared" si="10"/>
        <v>5100</v>
      </c>
      <c r="C88" s="7">
        <v>0.32969999999999999</v>
      </c>
      <c r="D88" s="7">
        <v>1.09185</v>
      </c>
      <c r="E88" s="12">
        <f t="shared" si="11"/>
        <v>42.59951010826223</v>
      </c>
      <c r="F88" s="9">
        <f t="shared" si="9"/>
        <v>42.51583341652529</v>
      </c>
      <c r="G88" s="10">
        <f t="shared" si="12"/>
        <v>79.604645743999995</v>
      </c>
      <c r="H88" s="7">
        <f t="shared" si="13"/>
        <v>14925.871076999998</v>
      </c>
      <c r="I88" s="9">
        <f t="shared" si="14"/>
        <v>348.96411072664677</v>
      </c>
      <c r="J88" s="14">
        <f t="shared" si="15"/>
        <v>4.8845867014693445</v>
      </c>
    </row>
    <row r="89" spans="1:10" x14ac:dyDescent="0.25">
      <c r="A89" s="7">
        <v>95.848600000000005</v>
      </c>
      <c r="B89" s="7">
        <f t="shared" si="10"/>
        <v>5150</v>
      </c>
      <c r="C89" s="7">
        <v>0.33095000000000002</v>
      </c>
      <c r="D89" s="7">
        <v>1.0940700000000001</v>
      </c>
      <c r="E89" s="12">
        <f t="shared" si="11"/>
        <v>42.253232734664991</v>
      </c>
      <c r="F89" s="9">
        <f t="shared" si="9"/>
        <v>42.170236223168914</v>
      </c>
      <c r="G89" s="10">
        <f t="shared" si="12"/>
        <v>78.190987513599993</v>
      </c>
      <c r="H89" s="7">
        <f t="shared" si="13"/>
        <v>14660.810158799997</v>
      </c>
      <c r="I89" s="9">
        <f t="shared" si="14"/>
        <v>353.15785098253065</v>
      </c>
      <c r="J89" s="14">
        <f t="shared" si="15"/>
        <v>4.8265823619755004</v>
      </c>
    </row>
    <row r="90" spans="1:10" x14ac:dyDescent="0.25">
      <c r="A90" s="7">
        <v>94.803299999999993</v>
      </c>
      <c r="B90" s="7">
        <f t="shared" si="10"/>
        <v>5200</v>
      </c>
      <c r="C90" s="7">
        <v>0.33379999999999999</v>
      </c>
      <c r="D90" s="7">
        <v>1.0934600000000001</v>
      </c>
      <c r="E90" s="12">
        <f t="shared" si="11"/>
        <v>42.198181671896393</v>
      </c>
      <c r="F90" s="9">
        <f t="shared" si="9"/>
        <v>42.115293295230906</v>
      </c>
      <c r="G90" s="10">
        <f t="shared" si="12"/>
        <v>77.338256860799987</v>
      </c>
      <c r="H90" s="7">
        <f t="shared" si="13"/>
        <v>14500.923161399998</v>
      </c>
      <c r="I90" s="9">
        <f t="shared" si="14"/>
        <v>356.66378706428151</v>
      </c>
      <c r="J90" s="14">
        <f t="shared" si="15"/>
        <v>4.7791379903624591</v>
      </c>
    </row>
    <row r="91" spans="1:10" x14ac:dyDescent="0.25">
      <c r="A91" s="7">
        <v>93.0976</v>
      </c>
      <c r="B91" s="7">
        <f t="shared" si="10"/>
        <v>5250</v>
      </c>
      <c r="C91" s="7">
        <v>0.33129999999999998</v>
      </c>
      <c r="D91" s="7">
        <v>1.0880399999999999</v>
      </c>
      <c r="E91" s="12">
        <f t="shared" si="11"/>
        <v>41.837403886200519</v>
      </c>
      <c r="F91" s="9">
        <f t="shared" si="9"/>
        <v>41.755224172415957</v>
      </c>
      <c r="G91" s="10">
        <f t="shared" si="12"/>
        <v>75.94678773759999</v>
      </c>
      <c r="H91" s="7">
        <f t="shared" si="13"/>
        <v>14240.022700799997</v>
      </c>
      <c r="I91" s="9">
        <f t="shared" si="14"/>
        <v>357.04514334397339</v>
      </c>
      <c r="J91" s="14">
        <f t="shared" si="15"/>
        <v>4.7740334417693333</v>
      </c>
    </row>
    <row r="92" spans="1:10" x14ac:dyDescent="0.25">
      <c r="A92" s="7">
        <v>91.788600000000002</v>
      </c>
      <c r="B92" s="7">
        <f t="shared" si="10"/>
        <v>5300</v>
      </c>
      <c r="C92" s="7">
        <v>0.33239999999999997</v>
      </c>
      <c r="D92" s="7">
        <v>1.0833900000000001</v>
      </c>
      <c r="E92" s="12">
        <f t="shared" si="11"/>
        <v>41.641997565379825</v>
      </c>
      <c r="F92" s="9">
        <f t="shared" si="9"/>
        <v>41.560201681231547</v>
      </c>
      <c r="G92" s="10">
        <f t="shared" si="12"/>
        <v>74.878936953600004</v>
      </c>
      <c r="H92" s="7">
        <f t="shared" si="13"/>
        <v>14039.800678799998</v>
      </c>
      <c r="I92" s="9">
        <f t="shared" si="14"/>
        <v>359.91163167899117</v>
      </c>
      <c r="J92" s="14">
        <f t="shared" si="15"/>
        <v>4.7360110219103886</v>
      </c>
    </row>
    <row r="93" spans="1:10" x14ac:dyDescent="0.25">
      <c r="A93" s="7">
        <v>90.593800000000002</v>
      </c>
      <c r="B93" s="7">
        <f t="shared" si="10"/>
        <v>5350</v>
      </c>
      <c r="C93" s="7">
        <v>0.33079999999999998</v>
      </c>
      <c r="D93" s="7">
        <v>1.0800700000000001</v>
      </c>
      <c r="E93" s="12">
        <f t="shared" si="11"/>
        <v>41.48768459069958</v>
      </c>
      <c r="F93" s="9">
        <f t="shared" si="9"/>
        <v>41.406191817999783</v>
      </c>
      <c r="G93" s="10">
        <f t="shared" si="12"/>
        <v>73.904247788799992</v>
      </c>
      <c r="H93" s="7">
        <f t="shared" si="13"/>
        <v>13857.046460399999</v>
      </c>
      <c r="I93" s="9">
        <f t="shared" si="14"/>
        <v>359.51144856380807</v>
      </c>
      <c r="J93" s="14">
        <f t="shared" si="15"/>
        <v>4.7412828196566386</v>
      </c>
    </row>
    <row r="94" spans="1:10" x14ac:dyDescent="0.25">
      <c r="A94" s="7">
        <v>89.6374</v>
      </c>
      <c r="B94" s="7">
        <f t="shared" si="10"/>
        <v>5400</v>
      </c>
      <c r="C94" s="7">
        <v>0.33879999999999999</v>
      </c>
      <c r="D94" s="7">
        <v>1.0789500000000001</v>
      </c>
      <c r="E94" s="12">
        <f t="shared" si="11"/>
        <v>41.433340572818437</v>
      </c>
      <c r="F94" s="9">
        <f t="shared" si="9"/>
        <v>41.351954546126294</v>
      </c>
      <c r="G94" s="10">
        <f t="shared" si="12"/>
        <v>73.124039622399991</v>
      </c>
      <c r="H94" s="7">
        <f t="shared" si="13"/>
        <v>13710.757429199997</v>
      </c>
      <c r="I94" s="9">
        <f t="shared" si="14"/>
        <v>368.68873956111923</v>
      </c>
      <c r="J94" s="14">
        <f t="shared" si="15"/>
        <v>4.6232642108205315</v>
      </c>
    </row>
    <row r="95" spans="1:10" x14ac:dyDescent="0.25">
      <c r="A95" s="7">
        <v>88.925600000000003</v>
      </c>
      <c r="B95" s="7">
        <f t="shared" si="10"/>
        <v>5450</v>
      </c>
      <c r="C95" s="7">
        <v>0.34379999999999999</v>
      </c>
      <c r="D95" s="7">
        <v>1.0792299999999999</v>
      </c>
      <c r="E95" s="12">
        <f t="shared" si="11"/>
        <v>41.48491889816767</v>
      </c>
      <c r="F95" s="9">
        <f t="shared" si="9"/>
        <v>41.403431558018646</v>
      </c>
      <c r="G95" s="10">
        <f t="shared" si="12"/>
        <v>72.543370265600004</v>
      </c>
      <c r="H95" s="7">
        <f t="shared" si="13"/>
        <v>13601.8819248</v>
      </c>
      <c r="I95" s="9">
        <f t="shared" si="14"/>
        <v>373.66467990269069</v>
      </c>
      <c r="J95" s="14">
        <f t="shared" si="15"/>
        <v>4.5616980844680048</v>
      </c>
    </row>
    <row r="96" spans="1:10" x14ac:dyDescent="0.25">
      <c r="A96" s="7">
        <v>88.647400000000005</v>
      </c>
      <c r="B96" s="7">
        <f t="shared" si="10"/>
        <v>5500</v>
      </c>
      <c r="C96" s="7">
        <v>0.3488</v>
      </c>
      <c r="D96" s="7">
        <v>1.0836600000000001</v>
      </c>
      <c r="E96" s="12">
        <f t="shared" si="11"/>
        <v>41.734539982900991</v>
      </c>
      <c r="F96" s="9">
        <f t="shared" si="9"/>
        <v>41.652562320996964</v>
      </c>
      <c r="G96" s="10">
        <f t="shared" si="12"/>
        <v>72.316421382399994</v>
      </c>
      <c r="H96" s="7">
        <f t="shared" si="13"/>
        <v>13559.329009199997</v>
      </c>
      <c r="I96" s="9">
        <f t="shared" si="14"/>
        <v>376.83155910165175</v>
      </c>
      <c r="J96" s="14">
        <f t="shared" si="15"/>
        <v>4.5233617338447143</v>
      </c>
    </row>
    <row r="97" spans="7:7" x14ac:dyDescent="0.25">
      <c r="G97" s="3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7F292E-3823-469F-9696-F0ED2F0FBEA6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650501E4-0F8F-42E2-9443-379A52333D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25D5C4-FBDE-435C-B699-3AFEA69D71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Will Gabriel</cp:lastModifiedBy>
  <cp:revision/>
  <dcterms:created xsi:type="dcterms:W3CDTF">2019-10-18T15:00:30Z</dcterms:created>
  <dcterms:modified xsi:type="dcterms:W3CDTF">2025-03-28T19:20:27Z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