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=My Passport - Backup\SMU-UWTSD\Bachelor\Network &amp; Data Centre Management\2018-2019\Module Box samples\"/>
    </mc:Choice>
  </mc:AlternateContent>
  <bookViews>
    <workbookView xWindow="13095" yWindow="-15" windowWidth="14355" windowHeight="10980"/>
  </bookViews>
  <sheets>
    <sheet name="Sheet1" sheetId="1" r:id="rId1"/>
    <sheet name="Sheet2" sheetId="2" r:id="rId2"/>
    <sheet name="Sheet3" sheetId="3" r:id="rId3"/>
  </sheets>
  <definedNames>
    <definedName name="ExternalData_1" localSheetId="0">Sheet1!$A$2:$F$10</definedName>
    <definedName name="_xlnm.Print_Area" localSheetId="0">Sheet1!$A$1:$K$22</definedName>
    <definedName name="_xlnm.Print_Titles" localSheetId="0">Sheet1!$1:$2</definedName>
  </definedNames>
  <calcPr calcId="162913"/>
  <fileRecoveryPr autoRecover="0"/>
</workbook>
</file>

<file path=xl/calcChain.xml><?xml version="1.0" encoding="utf-8"?>
<calcChain xmlns="http://schemas.openxmlformats.org/spreadsheetml/2006/main">
  <c r="I22" i="1" l="1"/>
  <c r="I19" i="1"/>
  <c r="I20" i="1"/>
  <c r="I21" i="1"/>
  <c r="K19" i="1" l="1"/>
  <c r="K20" i="1"/>
  <c r="K22" i="1"/>
  <c r="K21" i="1"/>
  <c r="K18" i="1"/>
  <c r="K17" i="1"/>
  <c r="K16" i="1"/>
  <c r="K15" i="1"/>
  <c r="K14" i="1"/>
  <c r="J22" i="1"/>
  <c r="J21" i="1"/>
  <c r="J20" i="1"/>
  <c r="J19" i="1"/>
  <c r="J18" i="1"/>
  <c r="J17" i="1"/>
  <c r="J16" i="1"/>
  <c r="J15" i="1"/>
  <c r="J14" i="1"/>
  <c r="I18" i="1"/>
  <c r="I17" i="1"/>
  <c r="I16" i="1"/>
  <c r="I15" i="1"/>
  <c r="I14" i="1"/>
  <c r="F5" i="1" l="1"/>
  <c r="F11" i="1" l="1"/>
  <c r="F3" i="1" l="1"/>
  <c r="F10" i="1" l="1"/>
  <c r="F9" i="1" l="1"/>
  <c r="F7" i="1"/>
  <c r="F6" i="1"/>
  <c r="F8" i="1"/>
  <c r="F4" i="1" l="1"/>
</calcChain>
</file>

<file path=xl/connections.xml><?xml version="1.0" encoding="utf-8"?>
<connections xmlns="http://schemas.openxmlformats.org/spreadsheetml/2006/main">
  <connection id="1" name="Connection" type="4" refreshedVersion="3" background="1" saveData="1">
    <webPr sourceData="1" parsePre="1" consecutive="1" xl2000="1" url="https://webapp.services.coventry.ac.uk/Apps/Student/hvs-its-wa04.13176590396276152444226471724044/ReportOutput.htm?reportid=62" htmlTables="1">
      <tables count="1">
        <x v="3"/>
      </tables>
    </webPr>
  </connection>
</connections>
</file>

<file path=xl/sharedStrings.xml><?xml version="1.0" encoding="utf-8"?>
<sst xmlns="http://schemas.openxmlformats.org/spreadsheetml/2006/main" count="33" uniqueCount="33">
  <si>
    <t>First Name</t>
  </si>
  <si>
    <t>Surname</t>
  </si>
  <si>
    <t xml:space="preserve"> Assignments and Exam Marks</t>
  </si>
  <si>
    <t>Exam Mark</t>
  </si>
  <si>
    <t>Final Grade</t>
  </si>
  <si>
    <t xml:space="preserve">Assignment </t>
  </si>
  <si>
    <t>Student ID</t>
  </si>
  <si>
    <t>Average</t>
  </si>
  <si>
    <t xml:space="preserve">Std. Dev. </t>
  </si>
  <si>
    <t>Max</t>
  </si>
  <si>
    <t>Min</t>
  </si>
  <si>
    <t>Fail</t>
  </si>
  <si>
    <t>Assignment</t>
  </si>
  <si>
    <t>Exam</t>
  </si>
  <si>
    <t>Overall</t>
  </si>
  <si>
    <t>Abdulla</t>
  </si>
  <si>
    <t>Blunt</t>
  </si>
  <si>
    <t>Lawrence</t>
  </si>
  <si>
    <t>Li</t>
  </si>
  <si>
    <t>Morris</t>
  </si>
  <si>
    <t>Ouzahra</t>
  </si>
  <si>
    <t>Petrescu</t>
  </si>
  <si>
    <t>Searle</t>
  </si>
  <si>
    <t>Moahmmed</t>
  </si>
  <si>
    <t>Liam Joseph Mark</t>
  </si>
  <si>
    <t>Paul Michael</t>
  </si>
  <si>
    <t>Ren</t>
  </si>
  <si>
    <t>Christopher</t>
  </si>
  <si>
    <t>Nabil</t>
  </si>
  <si>
    <t>George Cristian</t>
  </si>
  <si>
    <t xml:space="preserve">George </t>
  </si>
  <si>
    <t>Ross</t>
  </si>
  <si>
    <t>Vanden Eeckhaute-Jones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</si>
</sst>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theme="1"/>
      <name val="Calibri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5" fontId="0" fillId="0" borderId="0" xfId="0" applyNumberFormat="1"/>
    <xf numFmtId="0" fontId="2" fillId="0" borderId="0" xfId="0" applyFont="1" applyAlignment="1">
      <alignment horizont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15" fontId="4" fillId="2" borderId="1" xfId="0" applyNumberFormat="1" applyFont="1" applyFill="1" applyBorder="1"/>
    <xf numFmtId="0" fontId="3" fillId="2" borderId="4" xfId="0" applyFont="1" applyFill="1" applyBorder="1" applyAlignment="1"/>
    <xf numFmtId="0" fontId="3" fillId="2" borderId="5" xfId="0" applyFont="1" applyFill="1" applyBorder="1" applyAlignment="1"/>
    <xf numFmtId="0" fontId="3" fillId="2" borderId="6" xfId="0" applyFont="1" applyFill="1" applyBorder="1" applyAlignment="1"/>
    <xf numFmtId="1" fontId="0" fillId="0" borderId="0" xfId="0" applyNumberFormat="1"/>
    <xf numFmtId="1" fontId="5" fillId="0" borderId="1" xfId="0" applyNumberFormat="1" applyFont="1" applyBorder="1" applyProtection="1">
      <protection locked="0"/>
    </xf>
    <xf numFmtId="1" fontId="5" fillId="0" borderId="1" xfId="0" applyNumberFormat="1" applyFont="1" applyBorder="1" applyAlignment="1">
      <alignment wrapText="1"/>
    </xf>
    <xf numFmtId="1" fontId="6" fillId="0" borderId="1" xfId="0" applyNumberFormat="1" applyFont="1" applyBorder="1" applyProtection="1">
      <protection locked="0"/>
    </xf>
    <xf numFmtId="0" fontId="1" fillId="0" borderId="1" xfId="0" applyFont="1" applyFill="1" applyBorder="1"/>
    <xf numFmtId="1" fontId="1" fillId="0" borderId="1" xfId="0" applyNumberFormat="1" applyFont="1" applyBorder="1" applyProtection="1">
      <protection locked="0"/>
    </xf>
    <xf numFmtId="1" fontId="1" fillId="0" borderId="1" xfId="0" applyNumberFormat="1" applyFont="1" applyBorder="1" applyAlignment="1">
      <alignment wrapText="1"/>
    </xf>
    <xf numFmtId="0" fontId="1" fillId="0" borderId="1" xfId="0" applyFont="1" applyBorder="1" applyProtection="1">
      <protection locked="0"/>
    </xf>
    <xf numFmtId="0" fontId="7" fillId="0" borderId="7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5" fillId="0" borderId="1" xfId="0" applyFont="1" applyBorder="1"/>
    <xf numFmtId="0" fontId="5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ExternalData_1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view="pageLayout" workbookViewId="0">
      <selection activeCell="I22" sqref="I22"/>
    </sheetView>
  </sheetViews>
  <sheetFormatPr defaultRowHeight="12.75" x14ac:dyDescent="0.2"/>
  <cols>
    <col min="1" max="1" width="17.85546875" customWidth="1"/>
    <col min="2" max="2" width="17" customWidth="1"/>
    <col min="3" max="3" width="12.85546875" customWidth="1"/>
    <col min="4" max="4" width="10.7109375" customWidth="1"/>
    <col min="5" max="6" width="10.42578125" customWidth="1"/>
    <col min="7" max="7" width="9.42578125" bestFit="1" customWidth="1"/>
    <col min="8" max="8" width="10.42578125" customWidth="1"/>
    <col min="9" max="9" width="12.5703125" customWidth="1"/>
  </cols>
  <sheetData>
    <row r="1" spans="1:11" x14ac:dyDescent="0.2">
      <c r="A1" s="3" t="s">
        <v>1</v>
      </c>
      <c r="B1" s="3" t="s">
        <v>0</v>
      </c>
      <c r="C1" s="3" t="s">
        <v>6</v>
      </c>
      <c r="D1" s="6" t="s">
        <v>2</v>
      </c>
      <c r="E1" s="7"/>
      <c r="F1" s="8"/>
      <c r="G1" s="2"/>
    </row>
    <row r="2" spans="1:11" x14ac:dyDescent="0.2">
      <c r="A2" s="4"/>
      <c r="B2" s="4"/>
      <c r="C2" s="4"/>
      <c r="D2" s="5" t="s">
        <v>5</v>
      </c>
      <c r="E2" s="5" t="s">
        <v>3</v>
      </c>
      <c r="F2" s="5" t="s">
        <v>4</v>
      </c>
      <c r="G2" s="1"/>
    </row>
    <row r="3" spans="1:11" ht="31.5" customHeight="1" thickBot="1" x14ac:dyDescent="0.3">
      <c r="A3" s="18" t="s">
        <v>15</v>
      </c>
      <c r="B3" s="18" t="s">
        <v>23</v>
      </c>
      <c r="C3" s="17">
        <v>1651452</v>
      </c>
      <c r="D3" s="19">
        <v>71</v>
      </c>
      <c r="E3" s="10">
        <v>51</v>
      </c>
      <c r="F3" s="11">
        <f t="shared" ref="F3:F10" si="0">(D3+E3)/2</f>
        <v>61</v>
      </c>
    </row>
    <row r="4" spans="1:11" ht="19.5" customHeight="1" thickBot="1" x14ac:dyDescent="0.3">
      <c r="A4" s="18" t="s">
        <v>16</v>
      </c>
      <c r="B4" s="18" t="s">
        <v>24</v>
      </c>
      <c r="C4" s="17">
        <v>1650063</v>
      </c>
      <c r="D4" s="19">
        <v>60</v>
      </c>
      <c r="E4" s="10">
        <v>60</v>
      </c>
      <c r="F4" s="11">
        <f t="shared" si="0"/>
        <v>60</v>
      </c>
    </row>
    <row r="5" spans="1:11" ht="19.5" customHeight="1" thickBot="1" x14ac:dyDescent="0.3">
      <c r="A5" s="18" t="s">
        <v>17</v>
      </c>
      <c r="B5" s="18" t="s">
        <v>25</v>
      </c>
      <c r="C5" s="17">
        <v>1603014</v>
      </c>
      <c r="D5" s="19">
        <v>95.3</v>
      </c>
      <c r="E5" s="10">
        <v>85</v>
      </c>
      <c r="F5" s="11">
        <f t="shared" si="0"/>
        <v>90.15</v>
      </c>
    </row>
    <row r="6" spans="1:11" ht="19.5" customHeight="1" thickBot="1" x14ac:dyDescent="0.3">
      <c r="A6" s="18" t="s">
        <v>18</v>
      </c>
      <c r="B6" s="18" t="s">
        <v>26</v>
      </c>
      <c r="C6" s="17">
        <v>1805212</v>
      </c>
      <c r="D6" s="20">
        <v>75.3</v>
      </c>
      <c r="E6" s="10">
        <v>60</v>
      </c>
      <c r="F6" s="11">
        <f t="shared" si="0"/>
        <v>67.650000000000006</v>
      </c>
    </row>
    <row r="7" spans="1:11" ht="19.5" customHeight="1" thickBot="1" x14ac:dyDescent="0.3">
      <c r="A7" s="18" t="s">
        <v>19</v>
      </c>
      <c r="B7" s="18" t="s">
        <v>27</v>
      </c>
      <c r="C7" s="17">
        <v>1650540</v>
      </c>
      <c r="D7" s="19">
        <v>51</v>
      </c>
      <c r="E7" s="12">
        <v>47</v>
      </c>
      <c r="F7" s="11">
        <f t="shared" si="0"/>
        <v>49</v>
      </c>
    </row>
    <row r="8" spans="1:11" ht="19.5" customHeight="1" thickBot="1" x14ac:dyDescent="0.3">
      <c r="A8" s="18" t="s">
        <v>20</v>
      </c>
      <c r="B8" s="18" t="s">
        <v>28</v>
      </c>
      <c r="C8" s="17">
        <v>1551710</v>
      </c>
      <c r="D8" s="19">
        <v>90</v>
      </c>
      <c r="E8" s="10">
        <v>75</v>
      </c>
      <c r="F8" s="11">
        <f t="shared" si="0"/>
        <v>82.5</v>
      </c>
    </row>
    <row r="9" spans="1:11" ht="19.5" customHeight="1" thickBot="1" x14ac:dyDescent="0.3">
      <c r="A9" s="18" t="s">
        <v>21</v>
      </c>
      <c r="B9" s="18" t="s">
        <v>29</v>
      </c>
      <c r="C9" s="17">
        <v>1651228</v>
      </c>
      <c r="D9" s="19">
        <v>30.5</v>
      </c>
      <c r="E9" s="10">
        <v>72</v>
      </c>
      <c r="F9" s="11">
        <f t="shared" si="0"/>
        <v>51.25</v>
      </c>
    </row>
    <row r="10" spans="1:11" ht="19.5" customHeight="1" thickBot="1" x14ac:dyDescent="0.3">
      <c r="A10" s="18" t="s">
        <v>22</v>
      </c>
      <c r="B10" s="18" t="s">
        <v>30</v>
      </c>
      <c r="C10" s="17">
        <v>1650676</v>
      </c>
      <c r="D10" s="20">
        <v>97.5</v>
      </c>
      <c r="E10" s="14">
        <v>85</v>
      </c>
      <c r="F10" s="15">
        <f t="shared" si="0"/>
        <v>91.25</v>
      </c>
    </row>
    <row r="11" spans="1:11" ht="24" customHeight="1" thickBot="1" x14ac:dyDescent="0.3">
      <c r="A11" s="18" t="s">
        <v>32</v>
      </c>
      <c r="B11" s="18" t="s">
        <v>31</v>
      </c>
      <c r="C11" s="17">
        <v>1651382</v>
      </c>
      <c r="D11" s="20">
        <v>50.5</v>
      </c>
      <c r="E11" s="14">
        <v>45</v>
      </c>
      <c r="F11" s="15">
        <f t="shared" ref="F11" si="1">(D11+E11)/2</f>
        <v>47.75</v>
      </c>
    </row>
    <row r="12" spans="1:11" ht="19.5" customHeight="1" thickBot="1" x14ac:dyDescent="0.3">
      <c r="A12" s="18"/>
      <c r="B12" s="18"/>
      <c r="C12" s="17"/>
      <c r="D12" s="20"/>
      <c r="E12" s="14"/>
      <c r="F12" s="15"/>
    </row>
    <row r="13" spans="1:11" ht="15" x14ac:dyDescent="0.25">
      <c r="A13" s="13"/>
      <c r="B13" s="16"/>
      <c r="C13" s="16"/>
      <c r="D13" s="16"/>
      <c r="E13" s="14"/>
      <c r="F13" s="15"/>
      <c r="I13" t="s">
        <v>12</v>
      </c>
      <c r="J13" t="s">
        <v>13</v>
      </c>
      <c r="K13" t="s">
        <v>14</v>
      </c>
    </row>
    <row r="14" spans="1:11" x14ac:dyDescent="0.2">
      <c r="H14" t="s">
        <v>7</v>
      </c>
      <c r="I14" s="9">
        <f>SUMIF(D3:D11,"&lt;&gt;0")/COUNTIF(D3:D11,"&lt;&gt;0")</f>
        <v>69.01111111111112</v>
      </c>
      <c r="J14" s="9">
        <f>SUMIF(E3:E11,"&lt;&gt;0")/COUNTIF(E3:E11,"&lt;&gt;0")</f>
        <v>64.444444444444443</v>
      </c>
      <c r="K14" s="9">
        <f>SUMIF(F3:F11,"&lt;&gt;0")/COUNTIF(F3:F11,"&lt;&gt;0")</f>
        <v>66.727777777777774</v>
      </c>
    </row>
    <row r="15" spans="1:11" x14ac:dyDescent="0.2">
      <c r="H15" t="s">
        <v>8</v>
      </c>
      <c r="I15" s="9">
        <f>STDEV(D3:D11)</f>
        <v>22.962275826039349</v>
      </c>
      <c r="J15" s="9">
        <f>STDEV(E3:E11)</f>
        <v>15.476684973784838</v>
      </c>
      <c r="K15" s="9">
        <f>STDEV(F3:F11)</f>
        <v>17.290226847686093</v>
      </c>
    </row>
    <row r="16" spans="1:11" x14ac:dyDescent="0.2">
      <c r="H16" t="s">
        <v>9</v>
      </c>
      <c r="I16" s="9">
        <f>MAX(D3:D11)</f>
        <v>97.5</v>
      </c>
      <c r="J16" s="9">
        <f>MAX(E3:E11)</f>
        <v>85</v>
      </c>
      <c r="K16" s="9">
        <f>MAX(F3:F11)</f>
        <v>91.25</v>
      </c>
    </row>
    <row r="17" spans="8:11" x14ac:dyDescent="0.2">
      <c r="H17" t="s">
        <v>10</v>
      </c>
      <c r="I17" s="9">
        <f>MIN(D3:D11)</f>
        <v>30.5</v>
      </c>
      <c r="J17" s="9">
        <f>MIN(E3:E11)</f>
        <v>45</v>
      </c>
      <c r="K17" s="9">
        <f>MIN(F3:F11)</f>
        <v>47.75</v>
      </c>
    </row>
    <row r="18" spans="8:11" x14ac:dyDescent="0.2">
      <c r="H18">
        <v>1</v>
      </c>
      <c r="I18">
        <f>COUNTIF(D3:D11,"&gt;=70")</f>
        <v>5</v>
      </c>
      <c r="J18">
        <f>COUNTIF(E3:E11,"&gt;=70")</f>
        <v>4</v>
      </c>
      <c r="K18">
        <f>COUNTIF(F3:F11,"&gt;=70")</f>
        <v>3</v>
      </c>
    </row>
    <row r="19" spans="8:11" x14ac:dyDescent="0.2">
      <c r="H19">
        <v>2.1</v>
      </c>
      <c r="I19">
        <f t="shared" ref="I19:I22" si="2">COUNTIF(D4:D12,"&gt;=70")</f>
        <v>4</v>
      </c>
      <c r="J19" s="9">
        <f>COUNTIF(E3:E11,"&gt;59")-COUNTIF(E3:E11,"&gt;=70")</f>
        <v>2</v>
      </c>
      <c r="K19" s="9">
        <f>COUNTIF(F3:F11,"&gt;59")-COUNTIF(F3:F11,"&gt;=70")</f>
        <v>3</v>
      </c>
    </row>
    <row r="20" spans="8:11" x14ac:dyDescent="0.2">
      <c r="H20">
        <v>2.2000000000000002</v>
      </c>
      <c r="I20">
        <f t="shared" si="2"/>
        <v>4</v>
      </c>
      <c r="J20" s="9">
        <f>COUNTIF(E3:E11,"&gt;=50")-COUNTIF(E3:E11,"&gt;=59")</f>
        <v>1</v>
      </c>
      <c r="K20" s="9">
        <f>COUNTIF(F3:F11,"&gt;=50")-COUNTIF(F3:F11,"&gt;=59")</f>
        <v>1</v>
      </c>
    </row>
    <row r="21" spans="8:11" x14ac:dyDescent="0.2">
      <c r="H21">
        <v>3</v>
      </c>
      <c r="I21">
        <f t="shared" si="2"/>
        <v>3</v>
      </c>
      <c r="J21" s="9">
        <f>COUNTIF(E3:E11,"&gt;=40")-COUNTIF(E3:E11,"&gt;=50")</f>
        <v>2</v>
      </c>
      <c r="K21" s="9">
        <f>COUNTIF(F3:F11,"&gt;=40")-COUNTIF(F3:F11,"&gt;=50")</f>
        <v>2</v>
      </c>
    </row>
    <row r="22" spans="8:11" x14ac:dyDescent="0.2">
      <c r="H22" t="s">
        <v>11</v>
      </c>
      <c r="I22">
        <f>COUNTIF(D3:D11,"&lt;40")</f>
        <v>1</v>
      </c>
      <c r="J22">
        <f>COUNTIF(E3:E11,"&lt;40")</f>
        <v>0</v>
      </c>
      <c r="K22">
        <f>COUNTIF(F3:F11,"&lt;40")</f>
        <v>0</v>
      </c>
    </row>
  </sheetData>
  <sortState ref="A3:F15">
    <sortCondition ref="A3:A15"/>
  </sortState>
  <pageMargins left="0.70866141732283472" right="0.70866141732283472" top="0.94488188976377963" bottom="0.74803149606299213" header="0.19685039370078741" footer="0.31496062992125984"/>
  <pageSetup paperSize="9" orientation="landscape" r:id="rId1"/>
  <headerFooter>
    <oddHeader xml:space="preserve">&amp;CNetwork &amp; Data Centre Management
BSc (Hons) Computer Networks
ACCA6001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Sheet1!ExternalData_1</vt:lpstr>
      <vt:lpstr>Sheet1!Print_Area</vt:lpstr>
      <vt:lpstr>Sheet1!Print_Titles</vt:lpstr>
    </vt:vector>
  </TitlesOfParts>
  <Company>Coventry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aa9735</dc:creator>
  <cp:lastModifiedBy>Carlene Campbell</cp:lastModifiedBy>
  <cp:lastPrinted>2013-05-30T08:21:21Z</cp:lastPrinted>
  <dcterms:created xsi:type="dcterms:W3CDTF">2011-10-03T16:29:17Z</dcterms:created>
  <dcterms:modified xsi:type="dcterms:W3CDTF">2019-05-29T13:37:48Z</dcterms:modified>
</cp:coreProperties>
</file>