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ikih\Desktop\Submission\"/>
    </mc:Choice>
  </mc:AlternateContent>
  <xr:revisionPtr revIDLastSave="0" documentId="13_ncr:1_{43A7A530-8773-418B-90E0-EC52D42C7032}" xr6:coauthVersionLast="47" xr6:coauthVersionMax="47" xr10:uidLastSave="{00000000-0000-0000-0000-000000000000}"/>
  <bookViews>
    <workbookView xWindow="-24540" yWindow="2010" windowWidth="21600" windowHeight="11295" xr2:uid="{A3A29FA9-BBC0-41FB-B412-70CC21415BC5}"/>
  </bookViews>
  <sheets>
    <sheet name="Cash Flow Forecast" sheetId="1" r:id="rId1"/>
    <sheet name="Project Cash S-Curve" sheetId="2" r:id="rId2"/>
  </sheets>
  <definedNames>
    <definedName name="_xlnm.Print_Area" localSheetId="0">'Cash Flow Forecast'!$A$1:$Y$91</definedName>
    <definedName name="_xlnm.Print_Area" localSheetId="1">'Project Cash S-Curve'!$A$1:$P$33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88" i="1" l="1"/>
  <c r="D88" i="1" s="1"/>
  <c r="E88" i="1" s="1"/>
  <c r="F88" i="1" s="1"/>
  <c r="G88" i="1" s="1"/>
  <c r="B88" i="1"/>
  <c r="B86" i="1"/>
  <c r="C86" i="1"/>
  <c r="D86" i="1"/>
  <c r="E86" i="1"/>
  <c r="F86" i="1"/>
  <c r="M48" i="1"/>
  <c r="H86" i="1" l="1"/>
  <c r="H88" i="1" s="1"/>
  <c r="I86" i="1"/>
  <c r="J86" i="1"/>
  <c r="K86" i="1"/>
  <c r="L86" i="1"/>
  <c r="M86" i="1"/>
  <c r="N86" i="1"/>
  <c r="O86" i="1"/>
  <c r="P86" i="1"/>
  <c r="Q86" i="1"/>
  <c r="R86" i="1"/>
  <c r="S86" i="1"/>
  <c r="T86" i="1"/>
  <c r="U86" i="1"/>
  <c r="V86" i="1"/>
  <c r="W86" i="1"/>
  <c r="G86" i="1"/>
  <c r="I88" i="1" l="1"/>
  <c r="J88" i="1" s="1"/>
  <c r="K88" i="1" s="1"/>
  <c r="L88" i="1" s="1"/>
  <c r="M88" i="1" s="1"/>
  <c r="N88" i="1" s="1"/>
  <c r="O88" i="1" s="1"/>
  <c r="P88" i="1" s="1"/>
  <c r="Q88" i="1" s="1"/>
  <c r="R88" i="1" s="1"/>
  <c r="S88" i="1" s="1"/>
  <c r="T88" i="1" s="1"/>
  <c r="U88" i="1" s="1"/>
  <c r="V88" i="1" s="1"/>
  <c r="W88" i="1" s="1"/>
  <c r="Y86" i="1"/>
  <c r="Y91" i="1" s="1"/>
</calcChain>
</file>

<file path=xl/sharedStrings.xml><?xml version="1.0" encoding="utf-8"?>
<sst xmlns="http://schemas.openxmlformats.org/spreadsheetml/2006/main" count="109" uniqueCount="99">
  <si>
    <t>Month 1</t>
  </si>
  <si>
    <t>Month 2</t>
  </si>
  <si>
    <t>Month 3</t>
  </si>
  <si>
    <t>Month 4</t>
  </si>
  <si>
    <t>Month 5</t>
  </si>
  <si>
    <t>Month 6</t>
  </si>
  <si>
    <t>Month 7</t>
  </si>
  <si>
    <t>Month 8</t>
  </si>
  <si>
    <t>Month 9</t>
  </si>
  <si>
    <t>Month 10</t>
  </si>
  <si>
    <t>Month 11</t>
  </si>
  <si>
    <t>Month 12</t>
  </si>
  <si>
    <t>Month 13</t>
  </si>
  <si>
    <t>Month 14</t>
  </si>
  <si>
    <t>Month 15</t>
  </si>
  <si>
    <t>Month 16</t>
  </si>
  <si>
    <t>Month 17</t>
  </si>
  <si>
    <t>Month 18</t>
  </si>
  <si>
    <t>Month 19</t>
  </si>
  <si>
    <t>Month 20</t>
  </si>
  <si>
    <t>Month 21</t>
  </si>
  <si>
    <t>Month 22</t>
  </si>
  <si>
    <t xml:space="preserve">   Ground Remediation</t>
  </si>
  <si>
    <t xml:space="preserve">      Borehole Drilling and Ground Testing</t>
  </si>
  <si>
    <t xml:space="preserve">      Excavation for Flood Prevention</t>
  </si>
  <si>
    <t xml:space="preserve">      Flood Prevention Measures (Drainage etc.)</t>
  </si>
  <si>
    <t xml:space="preserve">      Sewer and Water Supply Installation</t>
  </si>
  <si>
    <t xml:space="preserve">   Foundation Works</t>
  </si>
  <si>
    <t xml:space="preserve">      Pile Foundation Installation</t>
  </si>
  <si>
    <t xml:space="preserve">      Pile Cap Installation</t>
  </si>
  <si>
    <t xml:space="preserve">      Foundation Curing and Preparation</t>
  </si>
  <si>
    <t xml:space="preserve">   Superstructure Construction</t>
  </si>
  <si>
    <t xml:space="preserve">      Ground Floor Columns and Beams</t>
  </si>
  <si>
    <t xml:space="preserve">      Ground Floor Slab Installation</t>
  </si>
  <si>
    <t xml:space="preserve">      First Floor Columns and Beams</t>
  </si>
  <si>
    <t xml:space="preserve">      First Floor Slab Installation</t>
  </si>
  <si>
    <t xml:space="preserve">      Second Floor Columns and Beams</t>
  </si>
  <si>
    <t xml:space="preserve">      Second Floor Slab Installation</t>
  </si>
  <si>
    <t xml:space="preserve">      Roof Columns and Beams</t>
  </si>
  <si>
    <t xml:space="preserve">      Roof Slab Installation</t>
  </si>
  <si>
    <t xml:space="preserve">   Roof structure</t>
  </si>
  <si>
    <t xml:space="preserve">      Hydrotherapy Suite Installation</t>
  </si>
  <si>
    <t xml:space="preserve">      Wellness Suite Installation</t>
  </si>
  <si>
    <t xml:space="preserve">   External and Internal Works</t>
  </si>
  <si>
    <t xml:space="preserve">      External Timber Panel Installation</t>
  </si>
  <si>
    <t xml:space="preserve">      Electrical and Plumbing Installations</t>
  </si>
  <si>
    <t xml:space="preserve">      HVAC Installation</t>
  </si>
  <si>
    <t xml:space="preserve">      Ground Floor Fit-Out (Café)</t>
  </si>
  <si>
    <t xml:space="preserve">      First Floor Fit-Out (Gym)</t>
  </si>
  <si>
    <t xml:space="preserve">      Second Floor Fit-Out (Studio)</t>
  </si>
  <si>
    <t xml:space="preserve">      Roof Fit-Out (Wellness/Hydrotherapy)</t>
  </si>
  <si>
    <t xml:space="preserve">      Final Testing and Commissioning</t>
  </si>
  <si>
    <t>RIBA Stage 6</t>
  </si>
  <si>
    <t xml:space="preserve">   Handover</t>
  </si>
  <si>
    <t xml:space="preserve">   Project Outline / Objectives</t>
  </si>
  <si>
    <t xml:space="preserve">   Feasibility Study</t>
  </si>
  <si>
    <t xml:space="preserve">   Development of Project Brief</t>
  </si>
  <si>
    <t xml:space="preserve">   BIM Execution Plan (BEP) (BIM)</t>
  </si>
  <si>
    <t xml:space="preserve">   Setup of Common Data Environment (CDE) (BIM)</t>
  </si>
  <si>
    <t xml:space="preserve">   Site Analysis</t>
  </si>
  <si>
    <t xml:space="preserve">   Cost Estimates</t>
  </si>
  <si>
    <t xml:space="preserve">   Outline Project Programme</t>
  </si>
  <si>
    <t xml:space="preserve">   Client Presentation</t>
  </si>
  <si>
    <t xml:space="preserve">   Information Requirements Documentation (BIM)</t>
  </si>
  <si>
    <t xml:space="preserve">   Plan Model Coordination meeting (BIM)</t>
  </si>
  <si>
    <t xml:space="preserve">   Define LOD requirements for different stages (BIM)</t>
  </si>
  <si>
    <t xml:space="preserve">   Cost estimate for Project</t>
  </si>
  <si>
    <t xml:space="preserve">   Technical Design development</t>
  </si>
  <si>
    <t xml:space="preserve">   Model Co-ordination review (every Thursday) (BIM)</t>
  </si>
  <si>
    <t xml:space="preserve">   Application for Planning Permission</t>
  </si>
  <si>
    <t xml:space="preserve">   Monthly Model Federation Review (every 4 weeks) (BIM)</t>
  </si>
  <si>
    <t xml:space="preserve">   Health &amp; Safety Development</t>
  </si>
  <si>
    <t xml:space="preserve">   Clash Detection: Architectural vs Structural (BIM)</t>
  </si>
  <si>
    <t xml:space="preserve">   Clash Detection: MEP vs Architectural/Structural (BIM)</t>
  </si>
  <si>
    <t xml:space="preserve">   Detailed technical drawings</t>
  </si>
  <si>
    <t xml:space="preserve">   Asset Classification (BIM)</t>
  </si>
  <si>
    <t xml:space="preserve">   Finalise Specification</t>
  </si>
  <si>
    <t xml:space="preserve">   Asset Data Population (BIM)</t>
  </si>
  <si>
    <t xml:space="preserve">   Tender Documents</t>
  </si>
  <si>
    <t xml:space="preserve">   Building Regulations</t>
  </si>
  <si>
    <t xml:space="preserve">   Asset Register Development (BIM)</t>
  </si>
  <si>
    <t xml:space="preserve">   BIM kiosk setup and training (BIM)</t>
  </si>
  <si>
    <t xml:space="preserve">   RFI system implementation (BIM)</t>
  </si>
  <si>
    <t xml:space="preserve">   Site Setup</t>
  </si>
  <si>
    <t xml:space="preserve">Check </t>
  </si>
  <si>
    <t>Dec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</si>
  <si>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</si>
  <si>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</si>
  <si>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</si>
  <si>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</si>
  <si>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</si>
  <si>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</si>
  <si>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</si>
  <si>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</si>
  <si>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</si>
  <si>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</si>
  <si>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</si>
  <si>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Project Cost</t>
  </si>
  <si>
    <t>Cumulative Expenditure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</si>
</sst>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£&quot;#,##0.00;[Red]\-&quot;£&quot;#,##0.00"/>
    <numFmt numFmtId="44" formatCode="_-&quot;£&quot;* #,##0.00_-;\-&quot;£&quot;* #,##0.00_-;_-&quot;£&quot;* &quot;-&quot;??_-;_-@_-"/>
    <numFmt numFmtId="164" formatCode="&quot;£&quot;#,##0.00"/>
  </numFmts>
  <fonts count="5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u/>
      <sz val="11"/>
      <color theme="1"/>
      <name val="Aptos Narrow"/>
      <family val="2"/>
      <scheme val="minor"/>
    </font>
    <font>
      <b/>
      <u val="double"/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3" xfId="0" applyBorder="1"/>
    <xf numFmtId="44" fontId="0" fillId="0" borderId="4" xfId="0" applyNumberFormat="1" applyBorder="1"/>
    <xf numFmtId="44" fontId="0" fillId="0" borderId="5" xfId="0" applyNumberFormat="1" applyBorder="1"/>
    <xf numFmtId="164" fontId="0" fillId="0" borderId="1" xfId="0" applyNumberFormat="1" applyBorder="1"/>
    <xf numFmtId="164" fontId="0" fillId="0" borderId="0" xfId="0" applyNumberFormat="1"/>
    <xf numFmtId="164" fontId="0" fillId="0" borderId="6" xfId="0" applyNumberFormat="1" applyBorder="1"/>
    <xf numFmtId="164" fontId="0" fillId="0" borderId="2" xfId="0" applyNumberFormat="1" applyBorder="1"/>
    <xf numFmtId="164" fontId="0" fillId="2" borderId="1" xfId="0" applyNumberFormat="1" applyFill="1" applyBorder="1"/>
    <xf numFmtId="0" fontId="1" fillId="0" borderId="0" xfId="0" applyFont="1"/>
    <xf numFmtId="164" fontId="1" fillId="0" borderId="0" xfId="0" applyNumberFormat="1" applyFont="1"/>
    <xf numFmtId="0" fontId="3" fillId="0" borderId="0" xfId="0" applyFont="1"/>
    <xf numFmtId="164" fontId="3" fillId="0" borderId="0" xfId="0" applyNumberFormat="1" applyFont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8" fontId="1" fillId="0" borderId="0" xfId="0" applyNumberFormat="1" applyFont="1"/>
    <xf numFmtId="8" fontId="0" fillId="0" borderId="0" xfId="0" applyNumberFormat="1"/>
    <xf numFmtId="164" fontId="0" fillId="3" borderId="1" xfId="0" applyNumberFormat="1" applyFill="1" applyBorder="1"/>
    <xf numFmtId="0" fontId="0" fillId="3" borderId="1" xfId="0" applyFill="1" applyBorder="1" applyAlignment="1">
      <alignment horizontal="center"/>
    </xf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left"/>
    </xf>
    <xf numFmtId="164" fontId="4" fillId="0" borderId="0" xfId="0" applyNumberFormat="1" applyFont="1"/>
    <xf numFmtId="164" fontId="1" fillId="0" borderId="1" xfId="0" applyNumberFormat="1" applyFont="1" applyBorder="1"/>
    <xf numFmtId="0" fontId="1" fillId="0" borderId="1" xfId="0" applyFont="1" applyBorder="1" applyAlignment="1">
      <alignment horizontal="right"/>
    </xf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Project</a:t>
            </a:r>
            <a:r>
              <a:rPr lang="en-US" baseline="0"/>
              <a:t> Cash Flow S-Curve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1666225350149816"/>
          <c:y val="0.11429735234215886"/>
          <c:w val="0.87759714770167008"/>
          <c:h val="0.80667126385169263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'Cash Flow Forecast'!$B$3:$W$3</c:f>
              <c:strCache>
                <c:ptCount val="22"/>
                <c:pt idx="0">
                  <c:v>Month 1</c:v>
                </c:pt>
                <c:pt idx="1">
                  <c:v>Month 2</c:v>
                </c:pt>
                <c:pt idx="2">
                  <c:v>Month 3</c:v>
                </c:pt>
                <c:pt idx="3">
                  <c:v>Month 4</c:v>
                </c:pt>
                <c:pt idx="4">
                  <c:v>Month 5</c:v>
                </c:pt>
                <c:pt idx="5">
                  <c:v>Month 6</c:v>
                </c:pt>
                <c:pt idx="6">
                  <c:v>Month 7</c:v>
                </c:pt>
                <c:pt idx="7">
                  <c:v>Month 8</c:v>
                </c:pt>
                <c:pt idx="8">
                  <c:v>Month 9</c:v>
                </c:pt>
                <c:pt idx="9">
                  <c:v>Month 10</c:v>
                </c:pt>
                <c:pt idx="10">
                  <c:v>Month 11</c:v>
                </c:pt>
                <c:pt idx="11">
                  <c:v>Month 12</c:v>
                </c:pt>
                <c:pt idx="12">
                  <c:v>Month 13</c:v>
                </c:pt>
                <c:pt idx="13">
                  <c:v>Month 14</c:v>
                </c:pt>
                <c:pt idx="14">
                  <c:v>Month 15</c:v>
                </c:pt>
                <c:pt idx="15">
                  <c:v>Month 16</c:v>
                </c:pt>
                <c:pt idx="16">
                  <c:v>Month 17</c:v>
                </c:pt>
                <c:pt idx="17">
                  <c:v>Month 18</c:v>
                </c:pt>
                <c:pt idx="18">
                  <c:v>Month 19</c:v>
                </c:pt>
                <c:pt idx="19">
                  <c:v>Month 20</c:v>
                </c:pt>
                <c:pt idx="20">
                  <c:v>Month 21</c:v>
                </c:pt>
                <c:pt idx="21">
                  <c:v>Month 22</c:v>
                </c:pt>
              </c:strCache>
            </c:strRef>
          </c:cat>
          <c:val>
            <c:numRef>
              <c:f>'Cash Flow Forecast'!$B$88:$W$88</c:f>
              <c:numCache>
                <c:formatCode>"£"#,##0.00</c:formatCode>
                <c:ptCount val="2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185320.36321998399</c:v>
                </c:pt>
                <c:pt idx="7">
                  <c:v>370640.72643996798</c:v>
                </c:pt>
                <c:pt idx="8">
                  <c:v>555961.08965995198</c:v>
                </c:pt>
                <c:pt idx="9">
                  <c:v>741281.45287993597</c:v>
                </c:pt>
                <c:pt idx="10">
                  <c:v>1111922.179319904</c:v>
                </c:pt>
                <c:pt idx="11">
                  <c:v>1702553.5993199041</c:v>
                </c:pt>
                <c:pt idx="12">
                  <c:v>4736121.8898462197</c:v>
                </c:pt>
                <c:pt idx="13">
                  <c:v>6554248.1723725358</c:v>
                </c:pt>
                <c:pt idx="14">
                  <c:v>7763575.0090041151</c:v>
                </c:pt>
                <c:pt idx="15">
                  <c:v>8972901.8456356935</c:v>
                </c:pt>
                <c:pt idx="16">
                  <c:v>10985689.221635694</c:v>
                </c:pt>
                <c:pt idx="17">
                  <c:v>11992082.909635693</c:v>
                </c:pt>
                <c:pt idx="18">
                  <c:v>12505929.722267272</c:v>
                </c:pt>
                <c:pt idx="19">
                  <c:v>13964233.225425167</c:v>
                </c:pt>
                <c:pt idx="20">
                  <c:v>14851508.745425167</c:v>
                </c:pt>
                <c:pt idx="21">
                  <c:v>15257375.042688325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F76-4BA8-96DA-94D4CB2824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5160607"/>
        <c:axId val="85164927"/>
      </c:lineChart>
      <c:catAx>
        <c:axId val="8516060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5164927"/>
        <c:crosses val="autoZero"/>
        <c:auto val="1"/>
        <c:lblAlgn val="ctr"/>
        <c:lblOffset val="100"/>
        <c:noMultiLvlLbl val="0"/>
      </c:catAx>
      <c:valAx>
        <c:axId val="851649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£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516060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47625</xdr:rowOff>
    </xdr:from>
    <xdr:to>
      <xdr:col>0</xdr:col>
      <xdr:colOff>923617</xdr:colOff>
      <xdr:row>4</xdr:row>
      <xdr:rowOff>65981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4822D0DF-09DF-4154-943A-02EDABAABB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" y="47625"/>
          <a:ext cx="847417" cy="78035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523875</xdr:colOff>
      <xdr:row>7</xdr:row>
      <xdr:rowOff>1</xdr:rowOff>
    </xdr:from>
    <xdr:to>
      <xdr:col>15</xdr:col>
      <xdr:colOff>28575</xdr:colOff>
      <xdr:row>31</xdr:row>
      <xdr:rowOff>180975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5CB72940-8FAD-477D-BF6F-05B8BD4CE83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76200</xdr:colOff>
      <xdr:row>0</xdr:row>
      <xdr:rowOff>76200</xdr:rowOff>
    </xdr:from>
    <xdr:to>
      <xdr:col>1</xdr:col>
      <xdr:colOff>314017</xdr:colOff>
      <xdr:row>4</xdr:row>
      <xdr:rowOff>94556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428A2BD-4841-47FE-9EF2-538E207611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0" y="76200"/>
          <a:ext cx="847417" cy="78035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B1C949-73B5-4789-A4B3-50A019584B49}">
  <dimension ref="A1:AA91"/>
  <sheetViews>
    <sheetView tabSelected="1" view="pageBreakPreview" topLeftCell="I1" zoomScaleNormal="100" zoomScaleSheetLayoutView="100" workbookViewId="0">
      <pane ySplit="3" topLeftCell="A4" activePane="bottomLeft" state="frozen"/>
      <selection pane="bottomLeft" activeCell="X77" sqref="X77"/>
    </sheetView>
  </sheetViews>
  <sheetFormatPr defaultRowHeight="15" x14ac:dyDescent="0.25"/>
  <cols>
    <col min="1" max="1" width="51.5703125" bestFit="1" customWidth="1"/>
    <col min="2" max="2" width="13.85546875" bestFit="1" customWidth="1"/>
    <col min="3" max="11" width="11.140625" bestFit="1" customWidth="1"/>
    <col min="12" max="17" width="12.7109375" bestFit="1" customWidth="1"/>
    <col min="18" max="23" width="13.85546875" bestFit="1" customWidth="1"/>
    <col min="24" max="24" width="13.140625" customWidth="1"/>
    <col min="25" max="25" width="13.85546875" bestFit="1" customWidth="1"/>
    <col min="27" max="27" width="11.85546875" bestFit="1" customWidth="1"/>
  </cols>
  <sheetData>
    <row r="1" spans="1:23" x14ac:dyDescent="0.25">
      <c r="B1" s="13" t="s">
        <v>85</v>
      </c>
      <c r="C1" s="13" t="s">
        <v>86</v>
      </c>
      <c r="D1" s="13" t="s">
        <v>87</v>
      </c>
      <c r="E1" s="13" t="s">
        <v>88</v>
      </c>
      <c r="F1" s="13" t="s">
        <v>89</v>
      </c>
      <c r="G1" s="13" t="s">
        <v>90</v>
      </c>
      <c r="H1" s="13" t="s">
        <v>91</v>
      </c>
      <c r="I1" s="13" t="s">
        <v>92</v>
      </c>
      <c r="J1" s="13" t="s">
        <v>93</v>
      </c>
      <c r="K1" s="13" t="s">
        <v>94</v>
      </c>
      <c r="L1" s="13" t="s">
        <v>95</v>
      </c>
      <c r="M1" s="13" t="s">
        <v>96</v>
      </c>
      <c r="N1" s="13" t="s">
        <v>85</v>
      </c>
      <c r="O1" s="13" t="s">
        <v>86</v>
      </c>
      <c r="P1" s="13" t="s">
        <v>87</v>
      </c>
      <c r="Q1" s="13" t="s">
        <v>88</v>
      </c>
      <c r="R1" s="13" t="s">
        <v>89</v>
      </c>
      <c r="S1" s="13" t="s">
        <v>90</v>
      </c>
      <c r="T1" s="13" t="s">
        <v>91</v>
      </c>
      <c r="U1" s="13" t="s">
        <v>92</v>
      </c>
      <c r="V1" s="13" t="s">
        <v>93</v>
      </c>
      <c r="W1" s="13" t="s">
        <v>94</v>
      </c>
    </row>
    <row r="2" spans="1:23" x14ac:dyDescent="0.25">
      <c r="B2" s="13">
        <v>12</v>
      </c>
      <c r="C2" s="13">
        <v>1</v>
      </c>
      <c r="D2" s="13">
        <v>2</v>
      </c>
      <c r="E2" s="13">
        <v>3</v>
      </c>
      <c r="F2" s="13">
        <v>4</v>
      </c>
      <c r="G2" s="13">
        <v>5</v>
      </c>
      <c r="H2" s="13">
        <v>6</v>
      </c>
      <c r="I2" s="13">
        <v>7</v>
      </c>
      <c r="J2" s="13">
        <v>8</v>
      </c>
      <c r="K2" s="13">
        <v>9</v>
      </c>
      <c r="L2" s="13">
        <v>10</v>
      </c>
      <c r="M2" s="13">
        <v>11</v>
      </c>
      <c r="N2" s="13">
        <v>12</v>
      </c>
      <c r="O2" s="13">
        <v>1</v>
      </c>
      <c r="P2" s="13">
        <v>2</v>
      </c>
      <c r="Q2" s="13">
        <v>3</v>
      </c>
      <c r="R2" s="13">
        <v>4</v>
      </c>
      <c r="S2" s="13">
        <v>5</v>
      </c>
      <c r="T2" s="13">
        <v>6</v>
      </c>
      <c r="U2" s="13">
        <v>7</v>
      </c>
      <c r="V2" s="13">
        <v>8</v>
      </c>
      <c r="W2" s="13">
        <v>9</v>
      </c>
    </row>
    <row r="3" spans="1:23" x14ac:dyDescent="0.25">
      <c r="B3" s="18" t="s">
        <v>0</v>
      </c>
      <c r="C3" s="18" t="s">
        <v>1</v>
      </c>
      <c r="D3" s="18" t="s">
        <v>2</v>
      </c>
      <c r="E3" s="18" t="s">
        <v>3</v>
      </c>
      <c r="F3" s="18" t="s">
        <v>4</v>
      </c>
      <c r="G3" s="14" t="s">
        <v>5</v>
      </c>
      <c r="H3" s="14" t="s">
        <v>6</v>
      </c>
      <c r="I3" s="14" t="s">
        <v>7</v>
      </c>
      <c r="J3" s="14" t="s">
        <v>8</v>
      </c>
      <c r="K3" s="14" t="s">
        <v>9</v>
      </c>
      <c r="L3" s="14" t="s">
        <v>10</v>
      </c>
      <c r="M3" s="14" t="s">
        <v>11</v>
      </c>
      <c r="N3" s="14" t="s">
        <v>12</v>
      </c>
      <c r="O3" s="14" t="s">
        <v>13</v>
      </c>
      <c r="P3" s="14" t="s">
        <v>14</v>
      </c>
      <c r="Q3" s="14" t="s">
        <v>15</v>
      </c>
      <c r="R3" s="14" t="s">
        <v>16</v>
      </c>
      <c r="S3" s="14" t="s">
        <v>17</v>
      </c>
      <c r="T3" s="14" t="s">
        <v>18</v>
      </c>
      <c r="U3" s="14" t="s">
        <v>19</v>
      </c>
      <c r="V3" s="14" t="s">
        <v>20</v>
      </c>
      <c r="W3" s="14" t="s">
        <v>21</v>
      </c>
    </row>
    <row r="4" spans="1:23" x14ac:dyDescent="0.2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x14ac:dyDescent="0.25"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</row>
    <row r="6" spans="1:23" hidden="1" x14ac:dyDescent="0.25">
      <c r="A6" s="8" t="s">
        <v>54</v>
      </c>
      <c r="B6" s="8"/>
      <c r="C6" s="8"/>
      <c r="D6" s="8"/>
      <c r="E6" s="8"/>
      <c r="F6" s="8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</row>
    <row r="7" spans="1:23" hidden="1" x14ac:dyDescent="0.25">
      <c r="A7" s="8" t="s">
        <v>55</v>
      </c>
      <c r="B7" s="8"/>
      <c r="C7" s="8"/>
      <c r="D7" s="8"/>
      <c r="E7" s="8"/>
      <c r="F7" s="8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</row>
    <row r="8" spans="1:23" hidden="1" x14ac:dyDescent="0.25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6"/>
    </row>
    <row r="9" spans="1:23" hidden="1" x14ac:dyDescent="0.25">
      <c r="A9" s="8" t="s">
        <v>56</v>
      </c>
      <c r="B9" s="8"/>
      <c r="C9" s="8"/>
      <c r="D9" s="8"/>
      <c r="E9" s="8"/>
      <c r="F9" s="8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</row>
    <row r="10" spans="1:23" hidden="1" x14ac:dyDescent="0.25">
      <c r="A10" s="8" t="s">
        <v>57</v>
      </c>
      <c r="B10" s="8"/>
      <c r="C10" s="8"/>
      <c r="D10" s="8"/>
      <c r="E10" s="8"/>
      <c r="F10" s="8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</row>
    <row r="11" spans="1:23" hidden="1" x14ac:dyDescent="0.25">
      <c r="A11" s="8" t="s">
        <v>58</v>
      </c>
      <c r="B11" s="8"/>
      <c r="C11" s="8"/>
      <c r="D11" s="8"/>
      <c r="E11" s="8"/>
      <c r="F11" s="8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</row>
    <row r="12" spans="1:23" hidden="1" x14ac:dyDescent="0.25">
      <c r="A12" s="8" t="s">
        <v>59</v>
      </c>
      <c r="B12" s="8"/>
      <c r="C12" s="8"/>
      <c r="D12" s="8"/>
      <c r="E12" s="8"/>
      <c r="F12" s="8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</row>
    <row r="13" spans="1:23" hidden="1" x14ac:dyDescent="0.25">
      <c r="A13" s="8" t="s">
        <v>60</v>
      </c>
      <c r="B13" s="8"/>
      <c r="C13" s="8"/>
      <c r="D13" s="8"/>
      <c r="E13" s="8"/>
      <c r="F13" s="8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</row>
    <row r="14" spans="1:23" hidden="1" x14ac:dyDescent="0.25">
      <c r="A14" s="8" t="s">
        <v>61</v>
      </c>
      <c r="B14" s="8"/>
      <c r="C14" s="8"/>
      <c r="D14" s="8"/>
      <c r="E14" s="8"/>
      <c r="F14" s="8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</row>
    <row r="15" spans="1:23" hidden="1" x14ac:dyDescent="0.25"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6"/>
    </row>
    <row r="16" spans="1:23" hidden="1" x14ac:dyDescent="0.25">
      <c r="A16" s="8" t="s">
        <v>62</v>
      </c>
      <c r="B16" s="8"/>
      <c r="C16" s="8"/>
      <c r="D16" s="8"/>
      <c r="E16" s="8"/>
      <c r="F16" s="8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</row>
    <row r="17" spans="1:23" hidden="1" x14ac:dyDescent="0.25">
      <c r="A17" s="8" t="s">
        <v>63</v>
      </c>
      <c r="B17" s="8"/>
      <c r="C17" s="8"/>
      <c r="D17" s="8"/>
      <c r="E17" s="8"/>
      <c r="F17" s="8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</row>
    <row r="18" spans="1:23" hidden="1" x14ac:dyDescent="0.25">
      <c r="A18" s="8" t="s">
        <v>64</v>
      </c>
      <c r="B18" s="8"/>
      <c r="C18" s="8"/>
      <c r="D18" s="8"/>
      <c r="E18" s="8"/>
      <c r="F18" s="8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</row>
    <row r="19" spans="1:23" hidden="1" x14ac:dyDescent="0.25">
      <c r="A19" s="8" t="s">
        <v>65</v>
      </c>
      <c r="B19" s="8"/>
      <c r="C19" s="8"/>
      <c r="D19" s="8"/>
      <c r="E19" s="8"/>
      <c r="F19" s="8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</row>
    <row r="20" spans="1:23" hidden="1" x14ac:dyDescent="0.25">
      <c r="A20" s="8" t="s">
        <v>66</v>
      </c>
      <c r="B20" s="8"/>
      <c r="C20" s="8"/>
      <c r="D20" s="8"/>
      <c r="E20" s="8"/>
      <c r="F20" s="8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</row>
    <row r="21" spans="1:23" hidden="1" x14ac:dyDescent="0.25"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7"/>
    </row>
    <row r="22" spans="1:23" hidden="1" x14ac:dyDescent="0.25">
      <c r="A22" s="8" t="s">
        <v>67</v>
      </c>
      <c r="B22" s="8"/>
      <c r="C22" s="8"/>
      <c r="D22" s="8"/>
      <c r="E22" s="8"/>
      <c r="F22" s="8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</row>
    <row r="23" spans="1:23" hidden="1" x14ac:dyDescent="0.25">
      <c r="A23" s="8" t="s">
        <v>68</v>
      </c>
      <c r="B23" s="8"/>
      <c r="C23" s="8"/>
      <c r="D23" s="8"/>
      <c r="E23" s="8"/>
      <c r="F23" s="8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</row>
    <row r="24" spans="1:23" hidden="1" x14ac:dyDescent="0.25">
      <c r="A24" s="8" t="s">
        <v>69</v>
      </c>
      <c r="B24" s="8"/>
      <c r="C24" s="8"/>
      <c r="D24" s="8"/>
      <c r="E24" s="8"/>
      <c r="F24" s="8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</row>
    <row r="25" spans="1:23" hidden="1" x14ac:dyDescent="0.25">
      <c r="A25" s="8" t="s">
        <v>70</v>
      </c>
      <c r="B25" s="8"/>
      <c r="C25" s="8"/>
      <c r="D25" s="8"/>
      <c r="E25" s="8"/>
      <c r="F25" s="8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</row>
    <row r="26" spans="1:23" hidden="1" x14ac:dyDescent="0.25">
      <c r="A26" s="8" t="s">
        <v>71</v>
      </c>
      <c r="B26" s="8"/>
      <c r="C26" s="8"/>
      <c r="D26" s="8"/>
      <c r="E26" s="8"/>
      <c r="F26" s="8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</row>
    <row r="27" spans="1:23" hidden="1" x14ac:dyDescent="0.25">
      <c r="A27" s="8" t="s">
        <v>72</v>
      </c>
      <c r="B27" s="8"/>
      <c r="C27" s="8"/>
      <c r="D27" s="8"/>
      <c r="E27" s="8"/>
      <c r="F27" s="8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</row>
    <row r="28" spans="1:23" hidden="1" x14ac:dyDescent="0.25">
      <c r="A28" s="8" t="s">
        <v>73</v>
      </c>
      <c r="B28" s="8"/>
      <c r="C28" s="8"/>
      <c r="D28" s="8"/>
      <c r="E28" s="8"/>
      <c r="F28" s="8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</row>
    <row r="29" spans="1:23" hidden="1" x14ac:dyDescent="0.25"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7"/>
    </row>
    <row r="30" spans="1:23" hidden="1" x14ac:dyDescent="0.25">
      <c r="A30" s="8" t="s">
        <v>74</v>
      </c>
      <c r="B30" s="8"/>
      <c r="C30" s="8"/>
      <c r="D30" s="8"/>
      <c r="E30" s="8"/>
      <c r="F30" s="8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</row>
    <row r="31" spans="1:23" hidden="1" x14ac:dyDescent="0.25">
      <c r="A31" s="8" t="s">
        <v>75</v>
      </c>
      <c r="B31" s="8"/>
      <c r="C31" s="8"/>
      <c r="D31" s="8"/>
      <c r="E31" s="8"/>
      <c r="F31" s="8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</row>
    <row r="32" spans="1:23" hidden="1" x14ac:dyDescent="0.25">
      <c r="A32" s="8" t="s">
        <v>76</v>
      </c>
      <c r="B32" s="8"/>
      <c r="C32" s="8"/>
      <c r="D32" s="8"/>
      <c r="E32" s="8"/>
      <c r="F32" s="8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</row>
    <row r="33" spans="1:23" hidden="1" x14ac:dyDescent="0.25">
      <c r="A33" s="8" t="s">
        <v>77</v>
      </c>
      <c r="B33" s="8"/>
      <c r="C33" s="8"/>
      <c r="D33" s="8"/>
      <c r="E33" s="8"/>
      <c r="F33" s="8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</row>
    <row r="34" spans="1:23" hidden="1" x14ac:dyDescent="0.25">
      <c r="A34" s="8" t="s">
        <v>78</v>
      </c>
      <c r="B34" s="8"/>
      <c r="C34" s="8"/>
      <c r="D34" s="8"/>
      <c r="E34" s="8"/>
      <c r="F34" s="8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</row>
    <row r="35" spans="1:23" hidden="1" x14ac:dyDescent="0.25">
      <c r="A35" s="8" t="s">
        <v>79</v>
      </c>
      <c r="B35" s="8"/>
      <c r="C35" s="8"/>
      <c r="D35" s="8"/>
      <c r="E35" s="8"/>
      <c r="F35" s="8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</row>
    <row r="36" spans="1:23" hidden="1" x14ac:dyDescent="0.25">
      <c r="A36" s="8" t="s">
        <v>80</v>
      </c>
      <c r="B36" s="8"/>
      <c r="C36" s="8"/>
      <c r="D36" s="8"/>
      <c r="E36" s="8"/>
      <c r="F36" s="8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</row>
    <row r="37" spans="1:23" hidden="1" x14ac:dyDescent="0.25"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7"/>
    </row>
    <row r="38" spans="1:23" hidden="1" x14ac:dyDescent="0.25">
      <c r="A38" s="8" t="s">
        <v>81</v>
      </c>
      <c r="B38" s="8"/>
      <c r="C38" s="8"/>
      <c r="D38" s="8"/>
      <c r="E38" s="8"/>
      <c r="F38" s="8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</row>
    <row r="39" spans="1:23" hidden="1" x14ac:dyDescent="0.25">
      <c r="A39" s="8" t="s">
        <v>82</v>
      </c>
      <c r="B39" s="8"/>
      <c r="C39" s="8"/>
      <c r="D39" s="8"/>
      <c r="E39" s="8"/>
      <c r="F39" s="8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</row>
    <row r="40" spans="1:23" x14ac:dyDescent="0.25">
      <c r="A40" s="4" t="s">
        <v>83</v>
      </c>
      <c r="B40" s="17"/>
      <c r="C40" s="17"/>
      <c r="D40" s="17"/>
      <c r="E40" s="17"/>
      <c r="F40" s="17"/>
      <c r="G40" s="4"/>
      <c r="H40" s="8">
        <v>185320.36321998399</v>
      </c>
      <c r="I40" s="17"/>
      <c r="J40" s="17"/>
      <c r="K40" s="17"/>
      <c r="L40" s="17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</row>
    <row r="41" spans="1:23" x14ac:dyDescent="0.25">
      <c r="A41" s="4" t="s">
        <v>22</v>
      </c>
      <c r="B41" s="17"/>
      <c r="C41" s="17"/>
      <c r="D41" s="17"/>
      <c r="E41" s="17"/>
      <c r="F41" s="17"/>
      <c r="G41" s="4"/>
      <c r="H41" s="17"/>
      <c r="I41" s="8">
        <v>185320.36321998399</v>
      </c>
      <c r="J41" s="17"/>
      <c r="K41" s="17"/>
      <c r="L41" s="17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</row>
    <row r="42" spans="1:23" x14ac:dyDescent="0.25">
      <c r="A42" s="4" t="s">
        <v>23</v>
      </c>
      <c r="B42" s="17"/>
      <c r="C42" s="17"/>
      <c r="D42" s="17"/>
      <c r="E42" s="17"/>
      <c r="F42" s="17"/>
      <c r="G42" s="4"/>
      <c r="H42" s="17"/>
      <c r="I42" s="17"/>
      <c r="J42" s="8">
        <v>185320.36321998399</v>
      </c>
      <c r="K42" s="17"/>
      <c r="L42" s="17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</row>
    <row r="43" spans="1:23" x14ac:dyDescent="0.25">
      <c r="A43" s="4" t="s">
        <v>24</v>
      </c>
      <c r="B43" s="17"/>
      <c r="C43" s="17"/>
      <c r="D43" s="17"/>
      <c r="E43" s="17"/>
      <c r="F43" s="17"/>
      <c r="G43" s="4"/>
      <c r="H43" s="17"/>
      <c r="I43" s="17"/>
      <c r="J43" s="17"/>
      <c r="K43" s="8">
        <v>185320.36321998399</v>
      </c>
      <c r="L43" s="17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</row>
    <row r="44" spans="1:23" x14ac:dyDescent="0.25">
      <c r="A44" s="4" t="s">
        <v>25</v>
      </c>
      <c r="B44" s="17"/>
      <c r="C44" s="17"/>
      <c r="D44" s="17"/>
      <c r="E44" s="17"/>
      <c r="F44" s="17"/>
      <c r="G44" s="4"/>
      <c r="H44" s="17"/>
      <c r="I44" s="17"/>
      <c r="J44" s="17"/>
      <c r="K44" s="17"/>
      <c r="L44" s="8">
        <v>185320.36321998399</v>
      </c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</row>
    <row r="45" spans="1:23" x14ac:dyDescent="0.25">
      <c r="A45" s="4" t="s">
        <v>26</v>
      </c>
      <c r="B45" s="17"/>
      <c r="C45" s="17"/>
      <c r="D45" s="17"/>
      <c r="E45" s="17"/>
      <c r="F45" s="17"/>
      <c r="G45" s="4"/>
      <c r="H45" s="17"/>
      <c r="I45" s="17"/>
      <c r="J45" s="17"/>
      <c r="K45" s="17"/>
      <c r="L45" s="8">
        <v>185320.36321998399</v>
      </c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</row>
    <row r="46" spans="1:23" x14ac:dyDescent="0.25"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7"/>
    </row>
    <row r="47" spans="1:23" x14ac:dyDescent="0.25">
      <c r="A47" s="1" t="s">
        <v>27</v>
      </c>
      <c r="B47" s="17"/>
      <c r="C47" s="17"/>
      <c r="D47" s="17"/>
      <c r="E47" s="17"/>
      <c r="F47" s="17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</row>
    <row r="48" spans="1:23" x14ac:dyDescent="0.25">
      <c r="A48" s="1" t="s">
        <v>28</v>
      </c>
      <c r="B48" s="17"/>
      <c r="C48" s="17"/>
      <c r="D48" s="17"/>
      <c r="E48" s="17"/>
      <c r="F48" s="17"/>
      <c r="G48" s="4"/>
      <c r="H48" s="4"/>
      <c r="I48" s="4"/>
      <c r="J48" s="4"/>
      <c r="K48" s="4"/>
      <c r="L48" s="4"/>
      <c r="M48" s="8">
        <f>4103.42+29440+535040+22048</f>
        <v>590631.42000000004</v>
      </c>
      <c r="N48" s="17"/>
      <c r="O48" s="4"/>
      <c r="P48" s="4"/>
      <c r="Q48" s="4"/>
      <c r="R48" s="4"/>
      <c r="S48" s="4"/>
      <c r="T48" s="4"/>
      <c r="U48" s="4"/>
      <c r="V48" s="4"/>
      <c r="W48" s="4"/>
    </row>
    <row r="49" spans="1:23" x14ac:dyDescent="0.25">
      <c r="A49" s="1" t="s">
        <v>29</v>
      </c>
      <c r="B49" s="17"/>
      <c r="C49" s="17"/>
      <c r="D49" s="17"/>
      <c r="E49" s="17"/>
      <c r="F49" s="17"/>
      <c r="G49" s="4"/>
      <c r="H49" s="4"/>
      <c r="I49" s="4"/>
      <c r="J49" s="4"/>
      <c r="K49" s="4"/>
      <c r="L49" s="4"/>
      <c r="M49" s="17"/>
      <c r="N49" s="8">
        <v>62976</v>
      </c>
      <c r="O49" s="4"/>
      <c r="P49" s="4"/>
      <c r="Q49" s="4"/>
      <c r="R49" s="4"/>
      <c r="S49" s="4"/>
      <c r="T49" s="4"/>
      <c r="U49" s="4"/>
      <c r="V49" s="4"/>
      <c r="W49" s="4"/>
    </row>
    <row r="50" spans="1:23" x14ac:dyDescent="0.25">
      <c r="A50" s="1" t="s">
        <v>30</v>
      </c>
      <c r="B50" s="17"/>
      <c r="C50" s="17"/>
      <c r="D50" s="17"/>
      <c r="E50" s="17"/>
      <c r="F50" s="17"/>
      <c r="G50" s="4"/>
      <c r="H50" s="4"/>
      <c r="I50" s="4"/>
      <c r="J50" s="4"/>
      <c r="K50" s="4"/>
      <c r="L50" s="4"/>
      <c r="M50" s="17"/>
      <c r="N50" s="8">
        <v>146072.32000000001</v>
      </c>
      <c r="O50" s="4"/>
      <c r="P50" s="4"/>
      <c r="Q50" s="4"/>
      <c r="R50" s="4"/>
      <c r="S50" s="4"/>
      <c r="T50" s="4"/>
      <c r="U50" s="4"/>
      <c r="V50" s="4"/>
      <c r="W50" s="4"/>
    </row>
    <row r="51" spans="1:23" x14ac:dyDescent="0.25"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7"/>
    </row>
    <row r="52" spans="1:23" x14ac:dyDescent="0.25">
      <c r="A52" s="1" t="s">
        <v>31</v>
      </c>
      <c r="B52" s="17"/>
      <c r="C52" s="17"/>
      <c r="D52" s="17"/>
      <c r="E52" s="17"/>
      <c r="F52" s="17"/>
      <c r="G52" s="4"/>
      <c r="H52" s="4"/>
      <c r="I52" s="4"/>
      <c r="J52" s="4"/>
      <c r="K52" s="4"/>
      <c r="L52" s="4"/>
      <c r="M52" s="4"/>
      <c r="N52" s="24"/>
      <c r="O52" s="17"/>
      <c r="P52" s="17"/>
      <c r="Q52" s="17"/>
      <c r="R52" s="17"/>
      <c r="S52" s="17"/>
      <c r="T52" s="17"/>
      <c r="U52" s="4"/>
      <c r="V52" s="4"/>
      <c r="W52" s="4"/>
    </row>
    <row r="53" spans="1:23" x14ac:dyDescent="0.25">
      <c r="A53" s="1" t="s">
        <v>32</v>
      </c>
      <c r="B53" s="17"/>
      <c r="C53" s="17"/>
      <c r="D53" s="17"/>
      <c r="E53" s="17"/>
      <c r="F53" s="17"/>
      <c r="G53" s="4"/>
      <c r="H53" s="4"/>
      <c r="I53" s="4"/>
      <c r="J53" s="4"/>
      <c r="K53" s="4"/>
      <c r="L53" s="4"/>
      <c r="M53" s="4"/>
      <c r="N53" s="8">
        <v>1006393.6880000001</v>
      </c>
      <c r="O53" s="17"/>
      <c r="P53" s="17"/>
      <c r="Q53" s="17"/>
      <c r="R53" s="17"/>
      <c r="S53" s="17"/>
      <c r="T53" s="17"/>
      <c r="U53" s="4"/>
      <c r="V53" s="4"/>
      <c r="W53" s="4"/>
    </row>
    <row r="54" spans="1:23" x14ac:dyDescent="0.25">
      <c r="A54" s="1" t="s">
        <v>33</v>
      </c>
      <c r="B54" s="17"/>
      <c r="C54" s="17"/>
      <c r="D54" s="17"/>
      <c r="E54" s="17"/>
      <c r="F54" s="17"/>
      <c r="G54" s="4"/>
      <c r="H54" s="4"/>
      <c r="I54" s="4"/>
      <c r="J54" s="4"/>
      <c r="K54" s="4"/>
      <c r="L54" s="4"/>
      <c r="M54" s="4"/>
      <c r="N54" s="8">
        <v>1006393.6880000001</v>
      </c>
      <c r="O54" s="8">
        <v>202933.14863157892</v>
      </c>
      <c r="P54" s="17"/>
      <c r="Q54" s="17"/>
      <c r="R54" s="17"/>
      <c r="S54" s="17"/>
      <c r="T54" s="17"/>
      <c r="U54" s="4"/>
      <c r="V54" s="4"/>
      <c r="W54" s="4"/>
    </row>
    <row r="55" spans="1:23" x14ac:dyDescent="0.25"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7"/>
    </row>
    <row r="56" spans="1:23" x14ac:dyDescent="0.25">
      <c r="A56" s="1" t="s">
        <v>34</v>
      </c>
      <c r="B56" s="17"/>
      <c r="C56" s="17"/>
      <c r="D56" s="17"/>
      <c r="E56" s="17"/>
      <c r="F56" s="17"/>
      <c r="G56" s="4"/>
      <c r="H56" s="4"/>
      <c r="I56" s="4"/>
      <c r="J56" s="4"/>
      <c r="K56" s="4"/>
      <c r="L56" s="4"/>
      <c r="M56" s="4"/>
      <c r="N56" s="17"/>
      <c r="O56" s="8">
        <v>1006393.6880000001</v>
      </c>
      <c r="P56" s="17"/>
      <c r="Q56" s="17"/>
      <c r="R56" s="17"/>
      <c r="S56" s="17"/>
      <c r="T56" s="17"/>
      <c r="U56" s="4"/>
      <c r="V56" s="4"/>
      <c r="W56" s="4"/>
    </row>
    <row r="57" spans="1:23" x14ac:dyDescent="0.25">
      <c r="A57" s="1" t="s">
        <v>35</v>
      </c>
      <c r="B57" s="17"/>
      <c r="C57" s="17"/>
      <c r="D57" s="17"/>
      <c r="E57" s="17"/>
      <c r="F57" s="17"/>
      <c r="G57" s="4"/>
      <c r="H57" s="4"/>
      <c r="I57" s="4"/>
      <c r="J57" s="4"/>
      <c r="K57" s="4"/>
      <c r="L57" s="4"/>
      <c r="M57" s="4"/>
      <c r="N57" s="8">
        <v>202933.14863157892</v>
      </c>
      <c r="O57" s="8">
        <v>202933.14863157892</v>
      </c>
      <c r="P57" s="8">
        <v>1006393.6880000001</v>
      </c>
      <c r="Q57" s="17"/>
      <c r="R57" s="17"/>
      <c r="S57" s="17"/>
      <c r="T57" s="17"/>
      <c r="U57" s="4"/>
      <c r="V57" s="4"/>
      <c r="W57" s="4"/>
    </row>
    <row r="58" spans="1:23" x14ac:dyDescent="0.25"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7"/>
    </row>
    <row r="59" spans="1:23" x14ac:dyDescent="0.25">
      <c r="A59" s="1" t="s">
        <v>36</v>
      </c>
      <c r="B59" s="17"/>
      <c r="C59" s="17"/>
      <c r="D59" s="17"/>
      <c r="E59" s="17"/>
      <c r="F59" s="17"/>
      <c r="G59" s="4"/>
      <c r="H59" s="4"/>
      <c r="I59" s="4"/>
      <c r="J59" s="4"/>
      <c r="K59" s="4"/>
      <c r="L59" s="4"/>
      <c r="M59" s="4"/>
      <c r="N59" s="8">
        <v>202933.14863157892</v>
      </c>
      <c r="O59" s="17"/>
      <c r="P59" s="17"/>
      <c r="Q59" s="8">
        <v>1006393.6880000001</v>
      </c>
      <c r="R59" s="17"/>
      <c r="S59" s="17"/>
      <c r="T59" s="17"/>
      <c r="U59" s="4"/>
      <c r="V59" s="4"/>
      <c r="W59" s="4"/>
    </row>
    <row r="60" spans="1:23" x14ac:dyDescent="0.25">
      <c r="A60" s="1" t="s">
        <v>37</v>
      </c>
      <c r="B60" s="17"/>
      <c r="C60" s="17"/>
      <c r="D60" s="17"/>
      <c r="E60" s="17"/>
      <c r="F60" s="17"/>
      <c r="G60" s="4"/>
      <c r="H60" s="4"/>
      <c r="I60" s="4"/>
      <c r="J60" s="4"/>
      <c r="K60" s="4"/>
      <c r="L60" s="4"/>
      <c r="M60" s="4"/>
      <c r="N60" s="17"/>
      <c r="O60" s="8">
        <v>202933.14863157892</v>
      </c>
      <c r="P60" s="17"/>
      <c r="Q60" s="8">
        <v>202933.14863157892</v>
      </c>
      <c r="R60" s="8">
        <v>1006393.6880000001</v>
      </c>
      <c r="S60" s="17"/>
      <c r="T60" s="17"/>
      <c r="U60" s="4"/>
      <c r="V60" s="4"/>
      <c r="W60" s="4"/>
    </row>
    <row r="61" spans="1:23" x14ac:dyDescent="0.25"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7"/>
    </row>
    <row r="62" spans="1:23" x14ac:dyDescent="0.25">
      <c r="A62" s="1" t="s">
        <v>38</v>
      </c>
      <c r="B62" s="17"/>
      <c r="C62" s="17"/>
      <c r="D62" s="17"/>
      <c r="E62" s="17"/>
      <c r="F62" s="17"/>
      <c r="G62" s="4"/>
      <c r="H62" s="4"/>
      <c r="I62" s="4"/>
      <c r="J62" s="4"/>
      <c r="K62" s="4"/>
      <c r="L62" s="4"/>
      <c r="M62" s="4"/>
      <c r="N62" s="8">
        <v>202933.14863157892</v>
      </c>
      <c r="O62" s="17"/>
      <c r="P62" s="17"/>
      <c r="Q62" s="17"/>
      <c r="R62" s="8">
        <v>1006393.6880000001</v>
      </c>
      <c r="S62" s="17"/>
      <c r="T62" s="17"/>
      <c r="U62" s="4"/>
      <c r="V62" s="4"/>
      <c r="W62" s="4"/>
    </row>
    <row r="63" spans="1:23" x14ac:dyDescent="0.25">
      <c r="A63" s="1" t="s">
        <v>39</v>
      </c>
      <c r="B63" s="17"/>
      <c r="C63" s="17"/>
      <c r="D63" s="17"/>
      <c r="E63" s="17"/>
      <c r="F63" s="17"/>
      <c r="G63" s="4"/>
      <c r="H63" s="4"/>
      <c r="I63" s="4"/>
      <c r="J63" s="4"/>
      <c r="K63" s="4"/>
      <c r="L63" s="4"/>
      <c r="M63" s="4"/>
      <c r="N63" s="8">
        <v>202933.14863157892</v>
      </c>
      <c r="O63" s="8">
        <v>202933.14863157892</v>
      </c>
      <c r="P63" s="8">
        <v>202933.14863157892</v>
      </c>
      <c r="Q63" s="17"/>
      <c r="R63" s="17"/>
      <c r="S63" s="8">
        <v>1006393.6880000001</v>
      </c>
      <c r="T63" s="17"/>
      <c r="U63" s="4"/>
      <c r="V63" s="4"/>
      <c r="W63" s="4"/>
    </row>
    <row r="64" spans="1:23" x14ac:dyDescent="0.25"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7"/>
    </row>
    <row r="65" spans="1:23" x14ac:dyDescent="0.25">
      <c r="A65" s="1" t="s">
        <v>40</v>
      </c>
      <c r="B65" s="17"/>
      <c r="C65" s="17"/>
      <c r="D65" s="17"/>
      <c r="E65" s="17"/>
      <c r="F65" s="17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8">
        <v>202933.14863157892</v>
      </c>
      <c r="U65" s="4"/>
      <c r="V65" s="4"/>
      <c r="W65" s="4"/>
    </row>
    <row r="66" spans="1:23" x14ac:dyDescent="0.25">
      <c r="A66" s="1" t="s">
        <v>41</v>
      </c>
      <c r="B66" s="17"/>
      <c r="C66" s="17"/>
      <c r="D66" s="17"/>
      <c r="E66" s="17"/>
      <c r="F66" s="17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8">
        <v>123147.07200000001</v>
      </c>
      <c r="U66" s="4"/>
      <c r="V66" s="4"/>
      <c r="W66" s="4"/>
    </row>
    <row r="67" spans="1:23" x14ac:dyDescent="0.25">
      <c r="A67" s="1" t="s">
        <v>42</v>
      </c>
      <c r="B67" s="17"/>
      <c r="C67" s="17"/>
      <c r="D67" s="17"/>
      <c r="E67" s="17"/>
      <c r="F67" s="17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8">
        <v>123147.07200000001</v>
      </c>
      <c r="U67" s="4"/>
      <c r="V67" s="4"/>
      <c r="W67" s="4"/>
    </row>
    <row r="68" spans="1:23" x14ac:dyDescent="0.25"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7"/>
    </row>
    <row r="69" spans="1:23" x14ac:dyDescent="0.25">
      <c r="A69" s="1" t="s">
        <v>43</v>
      </c>
      <c r="B69" s="17"/>
      <c r="C69" s="17"/>
      <c r="D69" s="17"/>
      <c r="E69" s="17"/>
      <c r="F69" s="17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8">
        <v>64619.519999999997</v>
      </c>
      <c r="U69" s="8">
        <v>221818.87999999998</v>
      </c>
      <c r="V69" s="8">
        <v>221818.87999999998</v>
      </c>
      <c r="W69" s="17"/>
    </row>
    <row r="70" spans="1:23" x14ac:dyDescent="0.25">
      <c r="A70" s="1" t="s">
        <v>44</v>
      </c>
      <c r="B70" s="17"/>
      <c r="C70" s="17"/>
      <c r="D70" s="17"/>
      <c r="E70" s="17"/>
      <c r="F70" s="17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8">
        <v>221818.87999999998</v>
      </c>
      <c r="V70" s="8">
        <v>221818.87999999998</v>
      </c>
      <c r="W70" s="17"/>
    </row>
    <row r="71" spans="1:23" x14ac:dyDescent="0.25"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7"/>
    </row>
    <row r="72" spans="1:23" x14ac:dyDescent="0.25">
      <c r="A72" s="1" t="s">
        <v>45</v>
      </c>
      <c r="B72" s="17"/>
      <c r="C72" s="17"/>
      <c r="D72" s="17"/>
      <c r="E72" s="17"/>
      <c r="F72" s="17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8">
        <v>202933.14863157892</v>
      </c>
      <c r="V72" s="8">
        <v>221818.87999999998</v>
      </c>
      <c r="W72" s="17"/>
    </row>
    <row r="73" spans="1:23" x14ac:dyDescent="0.25">
      <c r="A73" s="1" t="s">
        <v>46</v>
      </c>
      <c r="B73" s="17"/>
      <c r="C73" s="17"/>
      <c r="D73" s="17"/>
      <c r="E73" s="17"/>
      <c r="F73" s="17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8">
        <v>202933.14863157892</v>
      </c>
      <c r="V73" s="8">
        <v>221818.87999999998</v>
      </c>
      <c r="W73" s="17"/>
    </row>
    <row r="74" spans="1:23" x14ac:dyDescent="0.25"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7"/>
    </row>
    <row r="75" spans="1:23" x14ac:dyDescent="0.25">
      <c r="A75" s="1" t="s">
        <v>47</v>
      </c>
      <c r="B75" s="17"/>
      <c r="C75" s="17"/>
      <c r="D75" s="17"/>
      <c r="E75" s="17"/>
      <c r="F75" s="17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8">
        <v>202933.14863157892</v>
      </c>
      <c r="V75" s="17"/>
      <c r="W75" s="17"/>
    </row>
    <row r="76" spans="1:23" x14ac:dyDescent="0.25"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7"/>
    </row>
    <row r="77" spans="1:23" x14ac:dyDescent="0.25">
      <c r="A77" s="1" t="s">
        <v>48</v>
      </c>
      <c r="B77" s="17"/>
      <c r="C77" s="17"/>
      <c r="D77" s="17"/>
      <c r="E77" s="17"/>
      <c r="F77" s="17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8">
        <v>202933.14863157892</v>
      </c>
      <c r="V77" s="17"/>
      <c r="W77" s="17"/>
    </row>
    <row r="78" spans="1:23" x14ac:dyDescent="0.25">
      <c r="A78" s="1" t="s">
        <v>49</v>
      </c>
      <c r="B78" s="17"/>
      <c r="C78" s="17"/>
      <c r="D78" s="17"/>
      <c r="E78" s="17"/>
      <c r="F78" s="17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8">
        <v>202933.14863157892</v>
      </c>
      <c r="V78" s="17"/>
      <c r="W78" s="17"/>
    </row>
    <row r="79" spans="1:23" x14ac:dyDescent="0.25"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7"/>
    </row>
    <row r="80" spans="1:23" x14ac:dyDescent="0.25">
      <c r="A80" s="1" t="s">
        <v>50</v>
      </c>
      <c r="B80" s="17"/>
      <c r="C80" s="17"/>
      <c r="D80" s="17"/>
      <c r="E80" s="17"/>
      <c r="F80" s="17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17"/>
      <c r="V80" s="17"/>
      <c r="W80" s="8">
        <v>202933.14863157892</v>
      </c>
    </row>
    <row r="81" spans="1:27" x14ac:dyDescent="0.25"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7"/>
    </row>
    <row r="82" spans="1:27" x14ac:dyDescent="0.25">
      <c r="A82" s="1" t="s">
        <v>51</v>
      </c>
      <c r="B82" s="17"/>
      <c r="C82" s="17"/>
      <c r="D82" s="17"/>
      <c r="E82" s="17"/>
      <c r="F82" s="17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17"/>
      <c r="V82" s="17"/>
      <c r="W82" s="8">
        <v>202933.14863157892</v>
      </c>
    </row>
    <row r="83" spans="1:27" x14ac:dyDescent="0.25"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7"/>
    </row>
    <row r="84" spans="1:27" x14ac:dyDescent="0.25">
      <c r="A84" s="1" t="s">
        <v>52</v>
      </c>
      <c r="B84" s="17"/>
      <c r="C84" s="17"/>
      <c r="D84" s="17"/>
      <c r="E84" s="17"/>
      <c r="F84" s="17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</row>
    <row r="85" spans="1:27" x14ac:dyDescent="0.25">
      <c r="A85" s="1" t="s">
        <v>53</v>
      </c>
      <c r="B85" s="17"/>
      <c r="C85" s="17"/>
      <c r="D85" s="17"/>
      <c r="E85" s="17"/>
      <c r="F85" s="17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</row>
    <row r="86" spans="1:27" s="9" customFormat="1" x14ac:dyDescent="0.25">
      <c r="B86" s="22">
        <f t="shared" ref="B86:F86" si="0">SUM(B6:B85)</f>
        <v>0</v>
      </c>
      <c r="C86" s="22">
        <f t="shared" si="0"/>
        <v>0</v>
      </c>
      <c r="D86" s="22">
        <f t="shared" si="0"/>
        <v>0</v>
      </c>
      <c r="E86" s="22">
        <f t="shared" si="0"/>
        <v>0</v>
      </c>
      <c r="F86" s="22">
        <f t="shared" si="0"/>
        <v>0</v>
      </c>
      <c r="G86" s="22">
        <f>SUM(G6:G85)</f>
        <v>0</v>
      </c>
      <c r="H86" s="22">
        <f t="shared" ref="H86:W86" si="1">SUM(H6:H85)</f>
        <v>185320.36321998399</v>
      </c>
      <c r="I86" s="22">
        <f t="shared" si="1"/>
        <v>185320.36321998399</v>
      </c>
      <c r="J86" s="22">
        <f t="shared" si="1"/>
        <v>185320.36321998399</v>
      </c>
      <c r="K86" s="22">
        <f t="shared" si="1"/>
        <v>185320.36321998399</v>
      </c>
      <c r="L86" s="22">
        <f t="shared" si="1"/>
        <v>370640.72643996798</v>
      </c>
      <c r="M86" s="22">
        <f t="shared" si="1"/>
        <v>590631.42000000004</v>
      </c>
      <c r="N86" s="22">
        <f t="shared" si="1"/>
        <v>3033568.2905263156</v>
      </c>
      <c r="O86" s="22">
        <f t="shared" si="1"/>
        <v>1818126.2825263161</v>
      </c>
      <c r="P86" s="22">
        <f t="shared" si="1"/>
        <v>1209326.8366315791</v>
      </c>
      <c r="Q86" s="22">
        <f t="shared" si="1"/>
        <v>1209326.8366315791</v>
      </c>
      <c r="R86" s="22">
        <f t="shared" si="1"/>
        <v>2012787.3760000002</v>
      </c>
      <c r="S86" s="22">
        <f t="shared" si="1"/>
        <v>1006393.6880000001</v>
      </c>
      <c r="T86" s="22">
        <f t="shared" si="1"/>
        <v>513846.812631579</v>
      </c>
      <c r="U86" s="22">
        <f t="shared" si="1"/>
        <v>1458303.5031578948</v>
      </c>
      <c r="V86" s="22">
        <f t="shared" si="1"/>
        <v>887275.5199999999</v>
      </c>
      <c r="W86" s="22">
        <f t="shared" si="1"/>
        <v>405866.29726315785</v>
      </c>
      <c r="Y86" s="21">
        <f>SUM(G86:W86)</f>
        <v>15257375.042688325</v>
      </c>
    </row>
    <row r="88" spans="1:27" x14ac:dyDescent="0.25">
      <c r="A88" s="23" t="s">
        <v>98</v>
      </c>
      <c r="B88" s="22">
        <f>B86</f>
        <v>0</v>
      </c>
      <c r="C88" s="22">
        <f t="shared" ref="C88:W88" si="2">C86+B88</f>
        <v>0</v>
      </c>
      <c r="D88" s="22">
        <f t="shared" si="2"/>
        <v>0</v>
      </c>
      <c r="E88" s="22">
        <f t="shared" si="2"/>
        <v>0</v>
      </c>
      <c r="F88" s="22">
        <f t="shared" si="2"/>
        <v>0</v>
      </c>
      <c r="G88" s="22">
        <f t="shared" si="2"/>
        <v>0</v>
      </c>
      <c r="H88" s="22">
        <f t="shared" si="2"/>
        <v>185320.36321998399</v>
      </c>
      <c r="I88" s="22">
        <f t="shared" si="2"/>
        <v>370640.72643996798</v>
      </c>
      <c r="J88" s="22">
        <f t="shared" si="2"/>
        <v>555961.08965995198</v>
      </c>
      <c r="K88" s="22">
        <f t="shared" si="2"/>
        <v>741281.45287993597</v>
      </c>
      <c r="L88" s="22">
        <f t="shared" si="2"/>
        <v>1111922.179319904</v>
      </c>
      <c r="M88" s="22">
        <f t="shared" si="2"/>
        <v>1702553.5993199041</v>
      </c>
      <c r="N88" s="22">
        <f t="shared" si="2"/>
        <v>4736121.8898462197</v>
      </c>
      <c r="O88" s="22">
        <f t="shared" si="2"/>
        <v>6554248.1723725358</v>
      </c>
      <c r="P88" s="22">
        <f t="shared" si="2"/>
        <v>7763575.0090041151</v>
      </c>
      <c r="Q88" s="22">
        <f t="shared" si="2"/>
        <v>8972901.8456356935</v>
      </c>
      <c r="R88" s="22">
        <f t="shared" si="2"/>
        <v>10985689.221635694</v>
      </c>
      <c r="S88" s="22">
        <f t="shared" si="2"/>
        <v>11992082.909635693</v>
      </c>
      <c r="T88" s="22">
        <f t="shared" si="2"/>
        <v>12505929.722267272</v>
      </c>
      <c r="U88" s="22">
        <f t="shared" si="2"/>
        <v>13964233.225425167</v>
      </c>
      <c r="V88" s="22">
        <f t="shared" si="2"/>
        <v>14851508.745425167</v>
      </c>
      <c r="W88" s="22">
        <f t="shared" si="2"/>
        <v>15257375.042688325</v>
      </c>
    </row>
    <row r="89" spans="1:27" x14ac:dyDescent="0.25">
      <c r="AA89" s="16"/>
    </row>
    <row r="90" spans="1:27" x14ac:dyDescent="0.25">
      <c r="X90" s="20" t="s">
        <v>97</v>
      </c>
      <c r="Y90" s="10">
        <v>15257375.042688325</v>
      </c>
    </row>
    <row r="91" spans="1:27" x14ac:dyDescent="0.25">
      <c r="A91" s="11"/>
      <c r="B91" s="12"/>
      <c r="D91" s="5"/>
      <c r="X91" s="19" t="s">
        <v>84</v>
      </c>
      <c r="Y91" s="15">
        <f>Y86-Y90</f>
        <v>0</v>
      </c>
    </row>
  </sheetData>
  <phoneticPr fontId="2" type="noConversion"/>
  <pageMargins left="0.7" right="0.7" top="0.75" bottom="0.75" header="0.3" footer="0.3"/>
  <pageSetup paperSize="9" scale="25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F5BA3D-019C-464B-85E9-20576975AEF0}">
  <dimension ref="A1"/>
  <sheetViews>
    <sheetView view="pageBreakPreview" topLeftCell="B1" zoomScaleNormal="100" zoomScaleSheetLayoutView="100" workbookViewId="0">
      <selection activeCell="AA24" sqref="AA24"/>
    </sheetView>
  </sheetViews>
  <sheetFormatPr defaultRowHeight="15" x14ac:dyDescent="0.25"/>
  <sheetData/>
  <pageMargins left="0.7" right="0.7" top="0.75" bottom="0.75" header="0.3" footer="0.3"/>
  <pageSetup paperSize="9" scale="61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Cash Flow Forecast</vt:lpstr>
      <vt:lpstr>Project Cash S-Curve</vt:lpstr>
      <vt:lpstr>'Cash Flow Forecast'!Print_Area</vt:lpstr>
      <vt:lpstr>'Project Cash S-Curve'!Print_Area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Niki Hunwick</dc:creator>
  <cp:lastModifiedBy>Niki Hunwick (2016441)</cp:lastModifiedBy>
  <dcterms:created xsi:type="dcterms:W3CDTF">2025-05-10T17:37:01Z</dcterms:created>
  <dcterms:modified xsi:type="dcterms:W3CDTF">2025-05-10T22:33:28Z</dcterms:modified>
</cp:coreProperties>
</file>