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EB58CB71-059D-42E5-923D-356F61A0DEF3}"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5" i="20" l="1"/>
  <c r="S14" i="20"/>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<sst xmlns="http://schemas.openxmlformats.org/spreadsheetml/2006/main" count="357" uniqueCount="236">
  <si>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</si>
  <si>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</si>
  <si>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</si>
  <si>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</si>
  <si>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</si>
  <si>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</si>
  <si>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</si>
  <si>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</si>
  <si>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</si>
  <si>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</si>
  <si>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</si>
  <si>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</si>
  <si>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</si>
  <si>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</si>
  <si>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</si>
  <si>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</si>
  <si>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</si>
  <si>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</si>
  <si>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</si>
  <si>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</si>
  <si>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</si>
  <si>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</si>
  <si>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</si>
  <si>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</si>
  <si>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</si>
  <si>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</si>
  <si>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</si>
  <si>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</si>
  <si>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</si>
  <si>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</si>
  <si>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</si>
  <si>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</si>
  <si>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</si>
  <si>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</si>
  <si>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</si>
  <si>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</si>
  <si>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</si>
  <si>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</si>
  <si>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</si>
  <si>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</si>
  <si>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</si>
  <si>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</si>
  <si>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</si>
  <si>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</si>
  <si>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</si>
  <si>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</si>
  <si>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</si>
  <si>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</si>
  <si>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</si>
  <si>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</si>
  <si>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</si>
  <si>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</si>
  <si>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</si>
  <si>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</si>
  <si>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</si>
  <si>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</si>
  <si>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</si>
  <si>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</si>
  <si>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</si>
  <si>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</si>
  <si>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</si>
  <si>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</si>
  <si>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</si>
  <si>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</si>
  <si>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</si>
  <si>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</si>
  <si>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</si>
  <si>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</si>
  <si>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</si>
  <si>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</si>
  <si>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</si>
  <si>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</si>
  <si>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</si>
  <si>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</si>
  <si>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</si>
  <si>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</si>
  <si>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</si>
  <si>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</si>
  <si>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</si>
  <si>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</si>
  <si>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</si>
  <si>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</si>
  <si>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</si>
  <si>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</si>
  <si>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</si>
  <si>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</si>
  <si>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</si>
  <si>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</si>
  <si>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</si>
  <si>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</si>
  <si>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</si>
  <si>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</si>
  <si>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</si>
  <si>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</si>
  <si>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</si>
  <si>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</si>
  <si>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</si>
  <si>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</si>
  <si>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</si>
  <si>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</si>
  <si>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</si>
  <si>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</si>
  <si>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</si>
  <si>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</si>
  <si>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</si>
  <si>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</si>
  <si>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</si>
  <si>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</si>
  <si>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</si>
  <si>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</si>
  <si>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</si>
  <si>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</si>
  <si>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</si>
  <si>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</si>
  <si>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</si>
  <si>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</si>
  <si>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</si>
  <si>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</si>
  <si>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</si>
  <si>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</si>
  <si>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</si>
  <si>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</si>
  <si>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</si>
  <si>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</si>
  <si>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</si>
  <si>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</si>
  <si>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</si>
  <si>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</si>
  <si>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</si>
  <si>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</si>
  <si>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</si>
  <si>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</si>
  <si>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</si>
  <si>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</si>
  <si>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</si>
  <si>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</si>
  <si>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</si>
  <si>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</si>
  <si>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</si>
  <si>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</si>
  <si>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</si>
  <si>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</si>
  <si>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</si>
  <si>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</si>
  <si>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</si>
  <si>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</si>
  <si>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</si>
  <si>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</si>
  <si>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</si>
  <si>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</si>
  <si>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Josh O'Rourke</t>
  </si>
  <si>
    <t>Kerry Tudor</t>
  </si>
  <si>
    <t xml:space="preserve"> Mark Fall</t>
  </si>
  <si>
    <t>0.2 mm</t>
  </si>
  <si>
    <t>30 mm</t>
  </si>
  <si>
    <t>29.91 mm</t>
  </si>
  <si>
    <t>105 mm</t>
  </si>
  <si>
    <t>36 mm</t>
  </si>
  <si>
    <t>0.05 mm</t>
  </si>
  <si>
    <t>35.99 mm</t>
  </si>
  <si>
    <t>115.10 mm</t>
  </si>
  <si>
    <t>90.00 mm</t>
  </si>
  <si>
    <t>60.00 mm</t>
  </si>
  <si>
    <t>115.00 mm</t>
  </si>
  <si>
    <t>59.86 mm</t>
  </si>
  <si>
    <t>89.97 mm</t>
  </si>
  <si>
    <t>all boxes coloured orange to be completed by the marker</t>
  </si>
  <si>
    <t>Health and Safety at Work etc. Act (1974); PPER (1992); PUWER (1998); Management of Health and Safety at Work Regulations (1999)</t>
  </si>
  <si>
    <t>Adrien Dix</t>
  </si>
  <si>
    <t>When using a mill, lathe, or any type of machinery, it is important to maintain accuracy and to ensure that your final product is within tolerance. To do this, be careful not to knock any dials or make sudden movements, especially once you have zeroed the machine; this would cause improper dimensions, which could set all later dimensions off significantly. Another way to ensure a good quality piece is to measure the dimensions consistently between cuts or steps.</t>
  </si>
  <si>
    <t>Here is the equation for engine cc, since the engine has different bores for each cylinder, it must be repeated for each cylinder:</t>
  </si>
  <si>
    <t xml:space="preserve">It is vital for an engineer to have a PDP so they can progress in their carrer, become a better engineer, and to keep goals and aims clear and achievable. </t>
  </si>
  <si>
    <t>Torsional Stiffness = Torque/Angular Deformation</t>
  </si>
  <si>
    <t>12450 Nm/Deg</t>
  </si>
  <si>
    <t>Timing belt tensioner. Torque spec = 25Nm                                                                                     Spark plugs. Torque spec = 15Nm                                                                                                      These can be found in the Ford WQ repair manual.</t>
  </si>
  <si>
    <t>An area in the engine that evidence of wear could occur is the cam journals. This is the part of the camshaft that is in contact with the bearings, and signs of wear include small scratches, dents or pitting. This tells us that the engine is deprived of oil, or has low oil pressure from overheating or the incorrect oil being used. This leads to increased friction and a heat buildup, meaning the engine can become seized or the cams to deform.</t>
  </si>
  <si>
    <t>Become a chartered engineer</t>
  </si>
  <si>
    <t>Certificate</t>
  </si>
  <si>
    <t>Work abroad</t>
  </si>
  <si>
    <t xml:space="preserve">Over the next few years I wish to achive my completion of university with a 1st, then seek employment with an engineering company. I want to explore possible routes and find the area of motorsport engineering that interests me the most. </t>
  </si>
  <si>
    <t>My longterm goals involve progressing in whatever career I choose to go into, gaining experience in the engineering world, and expand my connections within the engineering community, and will also strive to become a chartered engineer. I would also like to do travel the world and do some work in foreign countries.</t>
  </si>
  <si>
    <t>5 - 10 years</t>
  </si>
  <si>
    <t>10 years</t>
  </si>
  <si>
    <t>3-5 years</t>
  </si>
  <si>
    <t>3 years</t>
  </si>
  <si>
    <t>Study, univeristy resources</t>
  </si>
  <si>
    <t>Graduate with a first</t>
  </si>
  <si>
    <t>Start a career</t>
  </si>
  <si>
    <t xml:space="preserve">Ensure that I am completing assignments to a high standard </t>
  </si>
  <si>
    <t>Explore oportunities and consider what roles would suit me best</t>
  </si>
  <si>
    <t>Getting a job in the engineeing industry</t>
  </si>
  <si>
    <t>Graduation with a first</t>
  </si>
  <si>
    <t>Progress through my career to gain experience</t>
  </si>
  <si>
    <t>Gain connections to find oportunities for work.</t>
  </si>
  <si>
    <t>Money, connections, time, internships</t>
  </si>
  <si>
    <t>Commitment, persistance, and work experience</t>
  </si>
  <si>
    <t>Dedication, hard work, study, IMechE member</t>
  </si>
  <si>
    <t>Visiting countries</t>
  </si>
  <si>
    <t>To achive my goals I need to become less of a procratinator, and take pride in the work I produce. In the engineering world it is important that work is completed to a high standard. Also, I need to improve my communiaction skills.</t>
  </si>
  <si>
    <t>Advanced manufacturing refers to using machinery that utilises digital techology to produce very precise and consistent pieces.</t>
  </si>
  <si>
    <t xml:space="preserve">CNC machines use G-Code to produce components. </t>
  </si>
  <si>
    <t>UWTSD has machinery such as CNC machinery such as lathes, 5-axis mills, and 3D printers. UWTSD also gives students access to CAD software so they can create their own designs and products, and produce prototypes and final products using the CNC machines.</t>
  </si>
  <si>
    <t>Polymers such as PLA and ABS</t>
  </si>
  <si>
    <t>First you would have to create your component in a CAD software such as Fusion or Solidworks, then the CAD file has to be transferred into G-Code so that the 3D printer can compute what you wish to be printed. A suitable polymer has to be chosen before the printing begins, with the desired colour and correct amout of material. You must also consider if the component is small enough for the printer to be able to create it. Now the process of printing thr component is ready to begin.</t>
  </si>
  <si>
    <t xml:space="preserve">To get the best outcome when using hand tools, it is vital to not rush and keep steady hands, especially when using saws and files. When filing a piece down by hand, make sure to keep a strong, steady movement, being careful not to take too much off. For right angle peices, use a tri-square to check the angle is correct, this can also be used for flat edges alongside a level. To get accurate measurements with micrometers, make sure it is on the diameter, and take the measurements correctly as reading a micrometer can be confusing. </t>
  </si>
  <si>
    <t>The engine strip workshop involved taking apart heavy objects, dealing with potentially oily parts, and turning the engines over on the engine stand. If care is not taken, these heavy objects could be dropped on feet or hands on the tables. This is why it is important to have the correct PPE like steel toe cap boots and lab coats.</t>
  </si>
  <si>
    <t>Lathe, milling machine, file, hack saw, pillar drill, micrometer, engine stand, torque wrench, socket sets, spanners, scewdrivers.</t>
  </si>
  <si>
    <t xml:space="preserve">Correct PPE is required.                                                                                                                                                                              Risk assessment to be carried out.                                                                                                                                                                              Ensure anyone using machinery is trained and undertands how to use them.                                                                                                                   Supervision where neccessary.                                                                                                                                                                   Fire safety and emergency procedures to be understood by everyone present.                                                                                                 </t>
  </si>
  <si>
    <t xml:space="preserve">Throughout our workshop sessions, proper health and safety standards have been met and kept consistently, with PPE always being worn, correct supervision, and an understanding of the procedures in the event of an emergency. </t>
  </si>
  <si>
    <t>To create a composite, you require a matrix (e.g. epoxy), and a reinforcement.</t>
  </si>
  <si>
    <t>To begin, your materials need to be identified: your matrix (epoxy, polyester, thermoplastic etc.), and your reinforcement (carbon, glass, natural fibres etc.). Also a fibre type must be chosen, like woven, or undiretional; as well as manufacturing method like vacuum bagging or hand lay up. Next, the reinforcement is cut into shape, and the mould is prepared. The matrix is now added to the mould, with the layering of the reinforcements; the product will start to take shape - resin is now applied to the reinforcements. Now the part is cured in an autoclave at a very high temperature. After the part has been cured, it is left to cool down under pressure to deter deforming, and then removed from the mould, with trimming and finishing after.</t>
  </si>
  <si>
    <t>Fumes from the composites could be dangerous if inhaled, and curing the parts happens at high temperatures, and using a clave needs the correct training.</t>
  </si>
  <si>
    <t>Once a part has been removed from the mould and trimmed, it is important to inspect the piece. Also, use a breather material in a vacuum bag.</t>
  </si>
  <si>
    <t>A PDP is imortant because it encourages continous development in a persons career and life, improving skills of a wide range. It also gives the opportinity to reflect on improvements you’ve made and what areas of life need to be looked at in more depth. Also, it helps you identify skill gaps, giving an indication of how to solve them.</t>
  </si>
  <si>
    <t>Could have also mentioned trapping fingers and potential risk of skin irritation from oil</t>
  </si>
  <si>
    <t>More detail could have been added - specific PPE detailed, signed off on paperwork, use of lockers etc</t>
  </si>
  <si>
    <t>Y</t>
  </si>
  <si>
    <t>Signed off by Technician</t>
  </si>
  <si>
    <t>What other areas could you see wear. The question asked arbout areas.</t>
  </si>
  <si>
    <t>Normally we say Angle of Twist not Angluar deformation</t>
  </si>
  <si>
    <t>What value did you have for Torque and Angle of Twist</t>
  </si>
  <si>
    <t xml:space="preserve">The value should be somewhere between 2700-2900 Nm/deg </t>
  </si>
  <si>
    <t>The y values I assume are in lbs but the values are not correct</t>
  </si>
  <si>
    <t>No units included. No rebound Knee point value included. The Bump knee point x value should be 2.5. The High speed x values are correct</t>
  </si>
  <si>
    <t>No units, assuming they are lbf.s/in, however the values are not correct.</t>
  </si>
  <si>
    <t>Gradient 2 should be the largest and Gradient 4 is missing</t>
  </si>
  <si>
    <t>Could have also mentioned the laser cutter and autoclave</t>
  </si>
  <si>
    <t>What type of file does it need to be? You don’t mention slicing in your answer either</t>
  </si>
  <si>
    <t>What materials are use for the reinforcement?</t>
  </si>
  <si>
    <t xml:space="preserve">How is the mould prepared? How is the resin applied? </t>
  </si>
  <si>
    <t>The part doesn’t have to go in the autocalve</t>
  </si>
  <si>
    <t>Why is the breather used?</t>
  </si>
  <si>
    <t>There is some good points of details</t>
  </si>
  <si>
    <t>Pass</t>
  </si>
  <si>
    <t>The importance to an engineer is not clearly linked</t>
  </si>
  <si>
    <t>No submission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</si>
</sst>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11" fillId="0" borderId="10" xfId="0"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9" fillId="0" borderId="13" xfId="0" applyFont="1" applyBorder="1" applyAlignment="1">
      <alignment horizontal="center" vertical="top" wrapText="1"/>
    </xf>
    <xf numFmtId="0" fontId="9" fillId="0" borderId="14" xfId="0" applyFont="1" applyBorder="1" applyAlignment="1">
      <alignment horizontal="center" vertical="top" wrapText="1"/>
    </xf>
    <xf numFmtId="0" fontId="9" fillId="0" borderId="15" xfId="0" applyFont="1" applyBorder="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9" fillId="0" borderId="20" xfId="0" applyFont="1" applyBorder="1" applyAlignment="1">
      <alignment horizontal="center"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25" xfId="0" applyFill="1" applyBorder="1" applyAlignment="1">
      <alignment horizontal="center"/>
    </xf>
    <xf numFmtId="0" fontId="0" fillId="7" borderId="24"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vertical="top" wrapText="1"/>
    </xf>
    <xf numFmtId="0" fontId="0" fillId="0" borderId="26" xfId="0" applyBorder="1" applyAlignment="1">
      <alignment horizontal="left" vertical="top" wrapText="1"/>
    </xf>
    <xf numFmtId="0" fontId="0" fillId="0" borderId="72" xfId="0" applyBorder="1" applyAlignment="1">
      <alignment horizontal="left" vertical="top" wrapText="1"/>
    </xf>
    <xf numFmtId="0" fontId="0" fillId="0" borderId="30" xfId="0" applyBorder="1" applyAlignment="1">
      <alignment horizontal="left"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left"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left" vertical="top"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70"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73" xfId="0" applyBorder="1" applyAlignment="1">
      <alignment horizontal="center" vertical="top" wrapText="1"/>
    </xf>
    <xf numFmtId="0" fontId="0" fillId="0" borderId="30" xfId="0" applyBorder="1" applyAlignment="1">
      <alignment horizontal="center" vertical="top"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8" fillId="0" borderId="10" xfId="0" applyFont="1"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10</xdr:col>
      <xdr:colOff>364671</xdr:colOff>
      <xdr:row>23</xdr:row>
      <xdr:rowOff>322218</xdr:rowOff>
    </xdr:from>
    <xdr:ext cx="1687000" cy="347724"/>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7FD5541C-82B6-F809-21F8-A4957DE8ECCB}"/>
                </a:ext>
              </a:extLst>
            </xdr:cNvPr>
            <xdr:cNvSpPr txBox="1"/>
          </xdr:nvSpPr>
          <xdr:spPr>
            <a:xfrm>
              <a:off x="6460671" y="6959238"/>
              <a:ext cx="1687000" cy="347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GB" sz="1100" i="1">
                            <a:latin typeface="Cambria Math" panose="02040503050406030204" pitchFamily="18" charset="0"/>
                          </a:rPr>
                        </m:ctrlPr>
                      </m:fPr>
                      <m:num>
                        <m:r>
                          <m:rPr>
                            <m:nor/>
                          </m:rPr>
                          <a:rPr lang="en-US" sz="1100" b="0">
                            <a:solidFill>
                              <a:schemeClr val="tx1"/>
                            </a:solidFill>
                            <a:effectLst/>
                            <a:latin typeface="+mn-lt"/>
                            <a:ea typeface="+mn-ea"/>
                            <a:cs typeface="+mn-cs"/>
                          </a:rPr>
                          <m:t>(</m:t>
                        </m:r>
                        <m:r>
                          <a:rPr lang="en-US" sz="1100" b="0" i="1">
                            <a:solidFill>
                              <a:schemeClr val="tx1"/>
                            </a:solidFill>
                            <a:effectLst/>
                            <a:latin typeface="Cambria Math" panose="02040503050406030204" pitchFamily="18" charset="0"/>
                            <a:ea typeface="Cambria Math" panose="02040503050406030204" pitchFamily="18" charset="0"/>
                            <a:cs typeface="+mn-cs"/>
                          </a:rPr>
                          <m:t>𝜋</m:t>
                        </m:r>
                        <m:r>
                          <a:rPr lang="en-US" sz="1100" b="0" i="1">
                            <a:solidFill>
                              <a:schemeClr val="tx1"/>
                            </a:solidFill>
                            <a:effectLst/>
                            <a:latin typeface="Cambria Math" panose="02040503050406030204" pitchFamily="18" charset="0"/>
                            <a:ea typeface="+mn-ea"/>
                            <a:cs typeface="+mn-cs"/>
                          </a:rPr>
                          <m:t>∗</m:t>
                        </m:r>
                        <m:sSubSup>
                          <m:sSubSupPr>
                            <m:ctrlPr>
                              <a:rPr lang="en-US" sz="1100" b="0" i="1">
                                <a:solidFill>
                                  <a:schemeClr val="tx1"/>
                                </a:solidFill>
                                <a:effectLst/>
                                <a:latin typeface="Cambria Math" panose="02040503050406030204" pitchFamily="18" charset="0"/>
                                <a:ea typeface="+mn-ea"/>
                                <a:cs typeface="+mn-cs"/>
                              </a:rPr>
                            </m:ctrlPr>
                          </m:sSubSupPr>
                          <m:e>
                            <m:r>
                              <a:rPr lang="en-US" sz="1100" b="0" i="1">
                                <a:solidFill>
                                  <a:schemeClr val="tx1"/>
                                </a:solidFill>
                                <a:effectLst/>
                                <a:latin typeface="Cambria Math" panose="02040503050406030204" pitchFamily="18" charset="0"/>
                                <a:ea typeface="+mn-ea"/>
                                <a:cs typeface="+mn-cs"/>
                              </a:rPr>
                              <m:t>𝐵</m:t>
                            </m:r>
                          </m:e>
                          <m:sub>
                            <m:r>
                              <a:rPr lang="en-US" sz="1100" b="0" i="1">
                                <a:solidFill>
                                  <a:schemeClr val="tx1"/>
                                </a:solidFill>
                                <a:effectLst/>
                                <a:latin typeface="Cambria Math" panose="02040503050406030204" pitchFamily="18" charset="0"/>
                                <a:ea typeface="+mn-ea"/>
                                <a:cs typeface="+mn-cs"/>
                              </a:rPr>
                              <m:t>1</m:t>
                            </m:r>
                          </m:sub>
                          <m:sup>
                            <m:r>
                              <a:rPr lang="en-US" sz="1100" b="0" i="1">
                                <a:solidFill>
                                  <a:schemeClr val="tx1"/>
                                </a:solidFill>
                                <a:effectLst/>
                                <a:latin typeface="Cambria Math" panose="02040503050406030204" pitchFamily="18" charset="0"/>
                                <a:ea typeface="+mn-ea"/>
                                <a:cs typeface="+mn-cs"/>
                              </a:rPr>
                              <m:t>2</m:t>
                            </m:r>
                          </m:sup>
                        </m:sSubSup>
                        <m:r>
                          <a:rPr lang="en-US" sz="1100" b="0" i="1">
                            <a:solidFill>
                              <a:schemeClr val="tx1"/>
                            </a:solidFill>
                            <a:effectLst/>
                            <a:latin typeface="Cambria Math" panose="02040503050406030204" pitchFamily="18" charset="0"/>
                            <a:ea typeface="+mn-ea"/>
                            <a:cs typeface="+mn-cs"/>
                          </a:rPr>
                          <m:t>∗</m:t>
                        </m:r>
                        <m:r>
                          <m:rPr>
                            <m:sty m:val="p"/>
                          </m:rPr>
                          <a:rPr lang="en-US" sz="1100" b="0" i="0">
                            <a:solidFill>
                              <a:schemeClr val="tx1"/>
                            </a:solidFill>
                            <a:effectLst/>
                            <a:latin typeface="Cambria Math" panose="02040503050406030204" pitchFamily="18" charset="0"/>
                            <a:ea typeface="+mn-ea"/>
                            <a:cs typeface="+mn-cs"/>
                          </a:rPr>
                          <m:t>S</m:t>
                        </m:r>
                        <m:r>
                          <a:rPr lang="en-US" sz="1100" b="0" i="0">
                            <a:solidFill>
                              <a:schemeClr val="tx1"/>
                            </a:solidFill>
                            <a:effectLst/>
                            <a:latin typeface="Cambria Math" panose="02040503050406030204" pitchFamily="18" charset="0"/>
                            <a:ea typeface="+mn-ea"/>
                            <a:cs typeface="+mn-cs"/>
                          </a:rPr>
                          <m:t>)</m:t>
                        </m:r>
                      </m:num>
                      <m:den>
                        <m:r>
                          <a:rPr lang="en-US" sz="1100" b="0" i="1">
                            <a:latin typeface="Cambria Math" panose="02040503050406030204" pitchFamily="18" charset="0"/>
                          </a:rPr>
                          <m:t>4</m:t>
                        </m:r>
                      </m:den>
                    </m:f>
                    <m:r>
                      <a:rPr lang="en-US" sz="1100" b="0" i="1">
                        <a:latin typeface="Cambria Math" panose="02040503050406030204" pitchFamily="18" charset="0"/>
                      </a:rPr>
                      <m:t>+</m:t>
                    </m:r>
                    <m:f>
                      <m:fPr>
                        <m:ctrlPr>
                          <a:rPr lang="en-GB" sz="1100" i="1">
                            <a:solidFill>
                              <a:schemeClr val="tx1"/>
                            </a:solidFill>
                            <a:effectLst/>
                            <a:latin typeface="Cambria Math" panose="02040503050406030204" pitchFamily="18" charset="0"/>
                            <a:ea typeface="+mn-ea"/>
                            <a:cs typeface="+mn-cs"/>
                          </a:rPr>
                        </m:ctrlPr>
                      </m:fPr>
                      <m:num>
                        <m:r>
                          <m:rPr>
                            <m:nor/>
                          </m:rPr>
                          <a:rPr lang="en-US" sz="1100" b="0">
                            <a:solidFill>
                              <a:schemeClr val="tx1"/>
                            </a:solidFill>
                            <a:effectLst/>
                            <a:latin typeface="+mn-lt"/>
                            <a:ea typeface="+mn-ea"/>
                            <a:cs typeface="+mn-cs"/>
                          </a:rPr>
                          <m:t>(</m:t>
                        </m:r>
                        <m:r>
                          <a:rPr lang="en-US" sz="1100" b="0" i="1">
                            <a:solidFill>
                              <a:schemeClr val="tx1"/>
                            </a:solidFill>
                            <a:effectLst/>
                            <a:latin typeface="Cambria Math" panose="02040503050406030204" pitchFamily="18" charset="0"/>
                            <a:ea typeface="Cambria Math" panose="02040503050406030204" pitchFamily="18" charset="0"/>
                            <a:cs typeface="+mn-cs"/>
                          </a:rPr>
                          <m:t>𝜋</m:t>
                        </m:r>
                        <m:r>
                          <a:rPr lang="en-US" sz="1100" b="0" i="1">
                            <a:solidFill>
                              <a:schemeClr val="tx1"/>
                            </a:solidFill>
                            <a:effectLst/>
                            <a:latin typeface="Cambria Math" panose="02040503050406030204" pitchFamily="18" charset="0"/>
                            <a:ea typeface="+mn-ea"/>
                            <a:cs typeface="+mn-cs"/>
                          </a:rPr>
                          <m:t>∗</m:t>
                        </m:r>
                        <m:sSubSup>
                          <m:sSubSupPr>
                            <m:ctrlPr>
                              <a:rPr lang="en-US" sz="1100" b="0" i="1">
                                <a:solidFill>
                                  <a:schemeClr val="tx1"/>
                                </a:solidFill>
                                <a:effectLst/>
                                <a:latin typeface="Cambria Math" panose="02040503050406030204" pitchFamily="18" charset="0"/>
                                <a:ea typeface="+mn-ea"/>
                                <a:cs typeface="+mn-cs"/>
                              </a:rPr>
                            </m:ctrlPr>
                          </m:sSubSupPr>
                          <m:e>
                            <m:r>
                              <a:rPr lang="en-US" sz="1100" b="0" i="1">
                                <a:solidFill>
                                  <a:schemeClr val="tx1"/>
                                </a:solidFill>
                                <a:effectLst/>
                                <a:latin typeface="Cambria Math" panose="02040503050406030204" pitchFamily="18" charset="0"/>
                                <a:ea typeface="+mn-ea"/>
                                <a:cs typeface="+mn-cs"/>
                              </a:rPr>
                              <m:t>𝐵</m:t>
                            </m:r>
                          </m:e>
                          <m:sub>
                            <m:r>
                              <a:rPr lang="en-US" sz="1100" b="0" i="1">
                                <a:solidFill>
                                  <a:schemeClr val="tx1"/>
                                </a:solidFill>
                                <a:effectLst/>
                                <a:latin typeface="Cambria Math" panose="02040503050406030204" pitchFamily="18" charset="0"/>
                                <a:ea typeface="+mn-ea"/>
                                <a:cs typeface="+mn-cs"/>
                              </a:rPr>
                              <m:t>2</m:t>
                            </m:r>
                          </m:sub>
                          <m:sup>
                            <m:r>
                              <a:rPr lang="en-US" sz="1100" b="0" i="1">
                                <a:solidFill>
                                  <a:schemeClr val="tx1"/>
                                </a:solidFill>
                                <a:effectLst/>
                                <a:latin typeface="Cambria Math" panose="02040503050406030204" pitchFamily="18" charset="0"/>
                                <a:ea typeface="+mn-ea"/>
                                <a:cs typeface="+mn-cs"/>
                              </a:rPr>
                              <m:t>2</m:t>
                            </m:r>
                          </m:sup>
                        </m:sSubSup>
                        <m:r>
                          <a:rPr lang="en-US" sz="1100" b="0" i="1">
                            <a:solidFill>
                              <a:schemeClr val="tx1"/>
                            </a:solidFill>
                            <a:effectLst/>
                            <a:latin typeface="Cambria Math" panose="02040503050406030204" pitchFamily="18" charset="0"/>
                            <a:ea typeface="+mn-ea"/>
                            <a:cs typeface="+mn-cs"/>
                          </a:rPr>
                          <m:t>∗</m:t>
                        </m:r>
                        <m:r>
                          <m:rPr>
                            <m:sty m:val="p"/>
                          </m:rPr>
                          <a:rPr lang="en-US" sz="1100" b="0" i="0">
                            <a:solidFill>
                              <a:schemeClr val="tx1"/>
                            </a:solidFill>
                            <a:effectLst/>
                            <a:latin typeface="Cambria Math" panose="02040503050406030204" pitchFamily="18" charset="0"/>
                            <a:ea typeface="+mn-ea"/>
                            <a:cs typeface="+mn-cs"/>
                          </a:rPr>
                          <m:t>S</m:t>
                        </m:r>
                        <m:r>
                          <a:rPr lang="en-US" sz="1100" b="0" i="0">
                            <a:solidFill>
                              <a:schemeClr val="tx1"/>
                            </a:solidFill>
                            <a:effectLst/>
                            <a:latin typeface="Cambria Math" panose="02040503050406030204" pitchFamily="18" charset="0"/>
                            <a:ea typeface="+mn-ea"/>
                            <a:cs typeface="+mn-cs"/>
                          </a:rPr>
                          <m:t>)</m:t>
                        </m:r>
                      </m:num>
                      <m:den>
                        <m:r>
                          <a:rPr lang="en-US" sz="1100" b="0" i="1">
                            <a:solidFill>
                              <a:schemeClr val="tx1"/>
                            </a:solidFill>
                            <a:effectLst/>
                            <a:latin typeface="Cambria Math" panose="02040503050406030204" pitchFamily="18" charset="0"/>
                            <a:ea typeface="+mn-ea"/>
                            <a:cs typeface="+mn-cs"/>
                          </a:rPr>
                          <m:t>4</m:t>
                        </m:r>
                      </m:den>
                    </m:f>
                    <m:r>
                      <a:rPr lang="en-US" sz="1100" b="0" i="1">
                        <a:solidFill>
                          <a:schemeClr val="tx1"/>
                        </a:solidFill>
                        <a:effectLst/>
                        <a:latin typeface="Cambria Math" panose="02040503050406030204" pitchFamily="18" charset="0"/>
                        <a:ea typeface="+mn-ea"/>
                        <a:cs typeface="+mn-cs"/>
                      </a:rPr>
                      <m:t>…</m:t>
                    </m:r>
                  </m:oMath>
                </m:oMathPara>
              </a14:m>
              <a:endParaRPr lang="en-GB" sz="1100"/>
            </a:p>
          </xdr:txBody>
        </xdr:sp>
      </mc:Choice>
      <mc:Fallback xmlns="">
        <xdr:sp macro="" textlink="">
          <xdr:nvSpPr>
            <xdr:cNvPr id="3" name="TextBox 2">
              <a:extLst>
                <a:ext uri="{FF2B5EF4-FFF2-40B4-BE49-F238E27FC236}">
                  <a16:creationId xmlns:a16="http://schemas.microsoft.com/office/drawing/2014/main" id="{7FD5541C-82B6-F809-21F8-A4957DE8ECCB}"/>
                </a:ext>
              </a:extLst>
            </xdr:cNvPr>
            <xdr:cNvSpPr txBox="1"/>
          </xdr:nvSpPr>
          <xdr:spPr>
            <a:xfrm>
              <a:off x="6460671" y="6959238"/>
              <a:ext cx="1687000" cy="347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i="0">
                  <a:latin typeface="Cambria Math" panose="02040503050406030204" pitchFamily="18" charset="0"/>
                </a:rPr>
                <a:t>(</a:t>
              </a:r>
              <a:r>
                <a:rPr lang="en-US" sz="1100" b="0" i="0">
                  <a:solidFill>
                    <a:schemeClr val="tx1"/>
                  </a:solidFill>
                  <a:effectLst/>
                  <a:latin typeface="+mn-lt"/>
                  <a:ea typeface="+mn-ea"/>
                  <a:cs typeface="+mn-cs"/>
                </a:rPr>
                <a:t>"(</a:t>
              </a:r>
              <a:r>
                <a:rPr lang="en-US" sz="1100" b="0" i="0">
                  <a:solidFill>
                    <a:schemeClr val="tx1"/>
                  </a:solidFill>
                  <a:effectLst/>
                  <a:latin typeface="Cambria Math" panose="02040503050406030204" pitchFamily="18" charset="0"/>
                  <a:ea typeface="Cambria Math" panose="02040503050406030204" pitchFamily="18" charset="0"/>
                  <a:cs typeface="+mn-cs"/>
                </a:rPr>
                <a:t>" 𝜋</a:t>
              </a:r>
              <a:r>
                <a:rPr lang="en-US" sz="1100" b="0" i="0">
                  <a:solidFill>
                    <a:schemeClr val="tx1"/>
                  </a:solidFill>
                  <a:effectLst/>
                  <a:latin typeface="+mn-lt"/>
                  <a:ea typeface="+mn-ea"/>
                  <a:cs typeface="+mn-cs"/>
                </a:rPr>
                <a:t>∗𝐵_1^2∗S)</a:t>
              </a:r>
              <a:r>
                <a:rPr lang="en-GB" sz="1100" b="0" i="0">
                  <a:solidFill>
                    <a:schemeClr val="tx1"/>
                  </a:solidFill>
                  <a:effectLst/>
                  <a:latin typeface="Cambria Math" panose="02040503050406030204" pitchFamily="18" charset="0"/>
                  <a:ea typeface="+mn-ea"/>
                  <a:cs typeface="+mn-cs"/>
                </a:rPr>
                <a:t>)/</a:t>
              </a:r>
              <a:r>
                <a:rPr lang="en-US" sz="1100" b="0" i="0">
                  <a:latin typeface="Cambria Math" panose="02040503050406030204" pitchFamily="18" charset="0"/>
                </a:rPr>
                <a:t>4+</a:t>
              </a:r>
              <a:r>
                <a:rPr lang="en-GB" sz="1100" i="0">
                  <a:solidFill>
                    <a:schemeClr val="tx1"/>
                  </a:solidFill>
                  <a:effectLst/>
                  <a:latin typeface="+mn-lt"/>
                  <a:ea typeface="+mn-ea"/>
                  <a:cs typeface="+mn-cs"/>
                </a:rPr>
                <a:t>(</a:t>
              </a:r>
              <a:r>
                <a:rPr lang="en-US" sz="1100" b="0" i="0">
                  <a:solidFill>
                    <a:schemeClr val="tx1"/>
                  </a:solidFill>
                  <a:effectLst/>
                  <a:latin typeface="+mn-lt"/>
                  <a:ea typeface="+mn-ea"/>
                  <a:cs typeface="+mn-cs"/>
                </a:rPr>
                <a:t>"(</a:t>
              </a:r>
              <a:r>
                <a:rPr lang="en-US" sz="1100" b="0" i="0">
                  <a:solidFill>
                    <a:schemeClr val="tx1"/>
                  </a:solidFill>
                  <a:effectLst/>
                  <a:latin typeface="Cambria Math" panose="02040503050406030204" pitchFamily="18" charset="0"/>
                  <a:ea typeface="Cambria Math" panose="02040503050406030204" pitchFamily="18" charset="0"/>
                  <a:cs typeface="+mn-cs"/>
                </a:rPr>
                <a:t>" 𝜋</a:t>
              </a:r>
              <a:r>
                <a:rPr lang="en-US" sz="1100" b="0" i="0">
                  <a:solidFill>
                    <a:schemeClr val="tx1"/>
                  </a:solidFill>
                  <a:effectLst/>
                  <a:latin typeface="+mn-lt"/>
                  <a:ea typeface="+mn-ea"/>
                  <a:cs typeface="+mn-cs"/>
                </a:rPr>
                <a:t>∗𝐵_</a:t>
              </a:r>
              <a:r>
                <a:rPr lang="en-US" sz="1100" b="0" i="0">
                  <a:solidFill>
                    <a:schemeClr val="tx1"/>
                  </a:solidFill>
                  <a:effectLst/>
                  <a:latin typeface="Cambria Math" panose="02040503050406030204" pitchFamily="18" charset="0"/>
                  <a:ea typeface="+mn-ea"/>
                  <a:cs typeface="+mn-cs"/>
                </a:rPr>
                <a:t>2</a:t>
              </a:r>
              <a:r>
                <a:rPr lang="en-US" sz="1100" b="0" i="0">
                  <a:solidFill>
                    <a:schemeClr val="tx1"/>
                  </a:solidFill>
                  <a:effectLst/>
                  <a:latin typeface="+mn-lt"/>
                  <a:ea typeface="+mn-ea"/>
                  <a:cs typeface="+mn-cs"/>
                </a:rPr>
                <a:t>^2∗S)</a:t>
              </a:r>
              <a:r>
                <a:rPr lang="en-GB" sz="1100" b="0" i="0">
                  <a:solidFill>
                    <a:schemeClr val="tx1"/>
                  </a:solidFill>
                  <a:effectLst/>
                  <a:latin typeface="+mn-lt"/>
                  <a:ea typeface="+mn-ea"/>
                  <a:cs typeface="+mn-cs"/>
                </a:rPr>
                <a:t>)/</a:t>
              </a:r>
              <a:r>
                <a:rPr lang="en-US" sz="1100" b="0" i="0">
                  <a:solidFill>
                    <a:schemeClr val="tx1"/>
                  </a:solidFill>
                  <a:effectLst/>
                  <a:latin typeface="+mn-lt"/>
                  <a:ea typeface="+mn-ea"/>
                  <a:cs typeface="+mn-cs"/>
                </a:rPr>
                <a:t>4</a:t>
              </a:r>
              <a:r>
                <a:rPr lang="en-US" sz="1100" b="0" i="0">
                  <a:solidFill>
                    <a:schemeClr val="tx1"/>
                  </a:solidFill>
                  <a:effectLst/>
                  <a:latin typeface="Cambria Math" panose="02040503050406030204" pitchFamily="18" charset="0"/>
                  <a:ea typeface="+mn-ea"/>
                  <a:cs typeface="+mn-cs"/>
                </a:rPr>
                <a:t>…</a:t>
              </a:r>
              <a:endParaRPr lang="en-GB" sz="1100"/>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Q46" sqref="Q46"/>
    </sheetView>
  </sheetViews>
  <sheetFormatPr defaultRowHeight="14.25" x14ac:dyDescent="0.45"/>
  <sheetData>
    <row r="1" spans="1:31" x14ac:dyDescent="0.45">
      <c r="A1" s="121" t="s">
        <v>0</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row>
    <row r="2" spans="1:31" x14ac:dyDescent="0.45">
      <c r="A2" s="121"/>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row>
    <row r="3" spans="1:31" ht="14.65" thickBot="1" x14ac:dyDescent="0.5">
      <c r="A3" s="121"/>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row>
    <row r="4" spans="1:31" ht="23.25" x14ac:dyDescent="0.45">
      <c r="A4" s="56" t="s">
        <v>1</v>
      </c>
      <c r="B4" s="57"/>
      <c r="C4" s="57"/>
      <c r="D4" s="57"/>
      <c r="E4" s="57"/>
      <c r="F4" s="57"/>
      <c r="G4" s="57"/>
      <c r="H4" s="57"/>
      <c r="I4" s="57"/>
      <c r="J4" s="57"/>
      <c r="K4" s="57"/>
      <c r="L4" s="57"/>
      <c r="M4" s="57"/>
      <c r="N4" s="57"/>
      <c r="O4" s="57"/>
      <c r="P4" s="57"/>
      <c r="Q4" s="57"/>
      <c r="R4" s="57"/>
      <c r="S4" s="57"/>
      <c r="T4" s="57"/>
      <c r="U4" s="57"/>
      <c r="V4" s="57"/>
      <c r="W4" s="57"/>
      <c r="X4" s="57"/>
      <c r="Y4" s="57"/>
      <c r="Z4" s="57"/>
      <c r="AA4" s="57"/>
      <c r="AB4" s="57"/>
      <c r="AC4" s="57"/>
      <c r="AD4" s="57"/>
      <c r="AE4" s="58"/>
    </row>
    <row r="5" spans="1:31" ht="23.65" thickBot="1" x14ac:dyDescent="0.5">
      <c r="A5" s="59" t="s">
        <v>2</v>
      </c>
      <c r="B5" s="60"/>
      <c r="C5" s="60"/>
      <c r="D5" s="60"/>
      <c r="E5" s="60"/>
      <c r="F5" s="60"/>
      <c r="G5" s="60"/>
      <c r="H5" s="60"/>
      <c r="I5" s="60"/>
      <c r="J5" s="60"/>
      <c r="K5" s="60"/>
      <c r="L5" s="60"/>
      <c r="M5" s="60"/>
      <c r="N5" s="60"/>
      <c r="O5" s="60"/>
      <c r="P5" s="60"/>
      <c r="Q5" s="60"/>
      <c r="R5" s="60"/>
      <c r="S5" s="60"/>
      <c r="T5" s="60"/>
      <c r="U5" s="60"/>
      <c r="V5" s="60"/>
      <c r="W5" s="60"/>
      <c r="X5" s="60"/>
      <c r="Y5" s="60"/>
      <c r="Z5" s="60"/>
      <c r="AA5" s="60"/>
      <c r="AB5" s="60"/>
      <c r="AC5" s="60"/>
      <c r="AD5" s="60"/>
      <c r="AE5" s="61"/>
    </row>
    <row r="6" spans="1:31" ht="14.65" thickBot="1" x14ac:dyDescent="0.5">
      <c r="A6" s="123" t="s">
        <v>3</v>
      </c>
      <c r="B6" s="123"/>
      <c r="C6" s="123"/>
      <c r="D6" s="123"/>
      <c r="E6" s="125" t="s">
        <v>150</v>
      </c>
      <c r="F6" s="125"/>
      <c r="G6" s="125"/>
      <c r="H6" s="125"/>
      <c r="I6" s="123" t="s">
        <v>4</v>
      </c>
      <c r="J6" s="123"/>
      <c r="K6" s="123"/>
      <c r="L6" s="123"/>
      <c r="M6" s="123"/>
      <c r="N6" s="123"/>
      <c r="O6" s="123"/>
      <c r="P6" s="123"/>
      <c r="Q6" s="116" t="s">
        <v>5</v>
      </c>
      <c r="R6" s="117"/>
      <c r="S6" s="117"/>
      <c r="T6" s="117"/>
      <c r="U6" s="117"/>
      <c r="V6" s="117"/>
      <c r="W6" s="117"/>
      <c r="X6" s="117"/>
      <c r="Y6" s="117"/>
      <c r="Z6" s="117"/>
      <c r="AA6" s="117"/>
      <c r="AB6" s="117"/>
      <c r="AC6" s="117"/>
      <c r="AD6" s="117"/>
      <c r="AE6" s="118"/>
    </row>
    <row r="7" spans="1:31" ht="15" thickTop="1" thickBot="1" x14ac:dyDescent="0.5">
      <c r="A7" s="124"/>
      <c r="B7" s="124"/>
      <c r="C7" s="124"/>
      <c r="D7" s="124"/>
      <c r="E7" s="111"/>
      <c r="F7" s="111"/>
      <c r="G7" s="111"/>
      <c r="H7" s="111"/>
      <c r="I7" s="124"/>
      <c r="J7" s="124"/>
      <c r="K7" s="124"/>
      <c r="L7" s="124"/>
      <c r="M7" s="124"/>
      <c r="N7" s="124"/>
      <c r="O7" s="124"/>
      <c r="P7" s="124"/>
      <c r="Q7" s="89"/>
      <c r="R7" s="90"/>
      <c r="S7" s="90"/>
      <c r="T7" s="90"/>
      <c r="U7" s="90"/>
      <c r="V7" s="90"/>
      <c r="W7" s="90"/>
      <c r="X7" s="90"/>
      <c r="Y7" s="90"/>
      <c r="Z7" s="90"/>
      <c r="AA7" s="90"/>
      <c r="AB7" s="90"/>
      <c r="AC7" s="90"/>
      <c r="AD7" s="90"/>
      <c r="AE7" s="91"/>
    </row>
    <row r="8" spans="1:31" ht="15" thickTop="1" thickBot="1" x14ac:dyDescent="0.5">
      <c r="A8" s="92" t="s">
        <v>6</v>
      </c>
      <c r="B8" s="93"/>
      <c r="C8" s="93"/>
      <c r="D8" s="94"/>
      <c r="E8" s="111" t="s">
        <v>151</v>
      </c>
      <c r="F8" s="111"/>
      <c r="G8" s="111"/>
      <c r="H8" s="111"/>
      <c r="I8" s="119" t="s">
        <v>167</v>
      </c>
      <c r="J8" s="119"/>
      <c r="K8" s="119"/>
      <c r="L8" s="119"/>
      <c r="M8" s="119"/>
      <c r="N8" s="119"/>
      <c r="O8" s="119"/>
      <c r="P8" s="119"/>
      <c r="Q8" s="120" t="s">
        <v>207</v>
      </c>
      <c r="R8" s="96"/>
      <c r="S8" s="96"/>
      <c r="T8" s="96"/>
      <c r="U8" s="96"/>
      <c r="V8" s="96"/>
      <c r="W8" s="96"/>
      <c r="X8" s="96"/>
      <c r="Y8" s="96"/>
      <c r="Z8" s="96"/>
      <c r="AA8" s="96"/>
      <c r="AB8" s="96"/>
      <c r="AC8" s="96"/>
      <c r="AD8" s="96"/>
      <c r="AE8" s="112"/>
    </row>
    <row r="9" spans="1:31" ht="15" thickTop="1" thickBot="1" x14ac:dyDescent="0.5">
      <c r="A9" s="113"/>
      <c r="B9" s="114"/>
      <c r="C9" s="114"/>
      <c r="D9" s="115"/>
      <c r="E9" s="111"/>
      <c r="F9" s="111"/>
      <c r="G9" s="111"/>
      <c r="H9" s="111"/>
      <c r="I9" s="119"/>
      <c r="J9" s="119"/>
      <c r="K9" s="119"/>
      <c r="L9" s="119"/>
      <c r="M9" s="119"/>
      <c r="N9" s="119"/>
      <c r="O9" s="119"/>
      <c r="P9" s="119"/>
      <c r="Q9" s="95"/>
      <c r="R9" s="96"/>
      <c r="S9" s="96"/>
      <c r="T9" s="96"/>
      <c r="U9" s="96"/>
      <c r="V9" s="96"/>
      <c r="W9" s="96"/>
      <c r="X9" s="96"/>
      <c r="Y9" s="96"/>
      <c r="Z9" s="96"/>
      <c r="AA9" s="96"/>
      <c r="AB9" s="96"/>
      <c r="AC9" s="96"/>
      <c r="AD9" s="96"/>
      <c r="AE9" s="112"/>
    </row>
    <row r="10" spans="1:31" ht="15" thickTop="1" thickBot="1" x14ac:dyDescent="0.5">
      <c r="A10" s="113"/>
      <c r="B10" s="114"/>
      <c r="C10" s="114"/>
      <c r="D10" s="115"/>
      <c r="E10" s="111" t="s">
        <v>152</v>
      </c>
      <c r="F10" s="111"/>
      <c r="G10" s="111"/>
      <c r="H10" s="111"/>
      <c r="I10" s="119"/>
      <c r="J10" s="119"/>
      <c r="K10" s="119"/>
      <c r="L10" s="119"/>
      <c r="M10" s="119"/>
      <c r="N10" s="119"/>
      <c r="O10" s="119"/>
      <c r="P10" s="119"/>
      <c r="Q10" s="95"/>
      <c r="R10" s="96"/>
      <c r="S10" s="96"/>
      <c r="T10" s="96"/>
      <c r="U10" s="96"/>
      <c r="V10" s="96"/>
      <c r="W10" s="96"/>
      <c r="X10" s="96"/>
      <c r="Y10" s="96"/>
      <c r="Z10" s="96"/>
      <c r="AA10" s="96"/>
      <c r="AB10" s="96"/>
      <c r="AC10" s="96"/>
      <c r="AD10" s="96"/>
      <c r="AE10" s="112"/>
    </row>
    <row r="11" spans="1:31" ht="15" thickTop="1" thickBot="1" x14ac:dyDescent="0.5">
      <c r="A11" s="113"/>
      <c r="B11" s="114"/>
      <c r="C11" s="114"/>
      <c r="D11" s="115"/>
      <c r="E11" s="111"/>
      <c r="F11" s="111"/>
      <c r="G11" s="111"/>
      <c r="H11" s="111"/>
      <c r="I11" s="119"/>
      <c r="J11" s="119"/>
      <c r="K11" s="119"/>
      <c r="L11" s="119"/>
      <c r="M11" s="119"/>
      <c r="N11" s="119"/>
      <c r="O11" s="119"/>
      <c r="P11" s="119"/>
      <c r="Q11" s="95"/>
      <c r="R11" s="96"/>
      <c r="S11" s="96"/>
      <c r="T11" s="96"/>
      <c r="U11" s="96"/>
      <c r="V11" s="96"/>
      <c r="W11" s="96"/>
      <c r="X11" s="96"/>
      <c r="Y11" s="96"/>
      <c r="Z11" s="96"/>
      <c r="AA11" s="96"/>
      <c r="AB11" s="96"/>
      <c r="AC11" s="96"/>
      <c r="AD11" s="96"/>
      <c r="AE11" s="112"/>
    </row>
    <row r="12" spans="1:31" ht="15" thickTop="1" thickBot="1" x14ac:dyDescent="0.5">
      <c r="A12" s="113"/>
      <c r="B12" s="114"/>
      <c r="C12" s="114"/>
      <c r="D12" s="115"/>
      <c r="E12" s="111" t="s">
        <v>168</v>
      </c>
      <c r="F12" s="111"/>
      <c r="G12" s="111"/>
      <c r="H12" s="111"/>
      <c r="I12" s="119"/>
      <c r="J12" s="119"/>
      <c r="K12" s="119"/>
      <c r="L12" s="119"/>
      <c r="M12" s="119"/>
      <c r="N12" s="119"/>
      <c r="O12" s="119"/>
      <c r="P12" s="119"/>
      <c r="Q12" s="95"/>
      <c r="R12" s="96"/>
      <c r="S12" s="96"/>
      <c r="T12" s="96"/>
      <c r="U12" s="96"/>
      <c r="V12" s="96"/>
      <c r="W12" s="96"/>
      <c r="X12" s="96"/>
      <c r="Y12" s="96"/>
      <c r="Z12" s="96"/>
      <c r="AA12" s="96"/>
      <c r="AB12" s="96"/>
      <c r="AC12" s="96"/>
      <c r="AD12" s="96"/>
      <c r="AE12" s="112"/>
    </row>
    <row r="13" spans="1:31" ht="15" thickTop="1" thickBot="1" x14ac:dyDescent="0.5">
      <c r="A13" s="116"/>
      <c r="B13" s="117"/>
      <c r="C13" s="117"/>
      <c r="D13" s="118"/>
      <c r="E13" s="111"/>
      <c r="F13" s="111"/>
      <c r="G13" s="111"/>
      <c r="H13" s="111"/>
      <c r="I13" s="119"/>
      <c r="J13" s="119"/>
      <c r="K13" s="119"/>
      <c r="L13" s="119"/>
      <c r="M13" s="119"/>
      <c r="N13" s="119"/>
      <c r="O13" s="119"/>
      <c r="P13" s="119"/>
      <c r="Q13" s="95"/>
      <c r="R13" s="96"/>
      <c r="S13" s="96"/>
      <c r="T13" s="96"/>
      <c r="U13" s="96"/>
      <c r="V13" s="96"/>
      <c r="W13" s="96"/>
      <c r="X13" s="96"/>
      <c r="Y13" s="96"/>
      <c r="Z13" s="96"/>
      <c r="AA13" s="96"/>
      <c r="AB13" s="96"/>
      <c r="AC13" s="96"/>
      <c r="AD13" s="96"/>
      <c r="AE13" s="112"/>
    </row>
    <row r="14" spans="1:31" ht="15" thickTop="1" thickBot="1" x14ac:dyDescent="0.5">
      <c r="A14" s="89" t="s">
        <v>166</v>
      </c>
      <c r="B14" s="90"/>
      <c r="C14" s="90"/>
      <c r="D14" s="90"/>
      <c r="E14" s="90"/>
      <c r="F14" s="90"/>
      <c r="G14" s="90"/>
      <c r="H14" s="90"/>
      <c r="I14" s="90"/>
      <c r="J14" s="90"/>
      <c r="K14" s="90"/>
      <c r="L14" s="90"/>
      <c r="M14" s="90"/>
      <c r="N14" s="90"/>
      <c r="O14" s="90"/>
      <c r="P14" s="91"/>
      <c r="Q14" s="95"/>
      <c r="R14" s="96"/>
      <c r="S14" s="96"/>
      <c r="T14" s="96"/>
      <c r="U14" s="96"/>
      <c r="V14" s="96"/>
      <c r="W14" s="96"/>
      <c r="X14" s="96"/>
      <c r="Y14" s="96"/>
      <c r="Z14" s="96"/>
      <c r="AA14" s="96"/>
      <c r="AB14" s="96"/>
      <c r="AC14" s="96"/>
      <c r="AD14" s="96"/>
      <c r="AE14" s="112"/>
    </row>
    <row r="15" spans="1:31" ht="15" thickTop="1" thickBot="1" x14ac:dyDescent="0.5">
      <c r="A15" s="89"/>
      <c r="B15" s="90"/>
      <c r="C15" s="90"/>
      <c r="D15" s="90"/>
      <c r="E15" s="90"/>
      <c r="F15" s="90"/>
      <c r="G15" s="90"/>
      <c r="H15" s="90"/>
      <c r="I15" s="90"/>
      <c r="J15" s="90"/>
      <c r="K15" s="90"/>
      <c r="L15" s="90"/>
      <c r="M15" s="90"/>
      <c r="N15" s="90"/>
      <c r="O15" s="90"/>
      <c r="P15" s="91"/>
      <c r="Q15" s="95"/>
      <c r="R15" s="96"/>
      <c r="S15" s="96"/>
      <c r="T15" s="96"/>
      <c r="U15" s="96"/>
      <c r="V15" s="96"/>
      <c r="W15" s="96"/>
      <c r="X15" s="96"/>
      <c r="Y15" s="96"/>
      <c r="Z15" s="96"/>
      <c r="AA15" s="96"/>
      <c r="AB15" s="96"/>
      <c r="AC15" s="96"/>
      <c r="AD15" s="96"/>
      <c r="AE15" s="112"/>
    </row>
    <row r="16" spans="1:31" ht="15" thickTop="1" thickBot="1" x14ac:dyDescent="0.5">
      <c r="A16" s="95"/>
      <c r="B16" s="96"/>
      <c r="C16" s="96"/>
      <c r="D16" s="96"/>
      <c r="E16" s="96"/>
      <c r="F16" s="96"/>
      <c r="G16" s="96"/>
      <c r="H16" s="96"/>
      <c r="I16" s="96"/>
      <c r="J16" s="96"/>
      <c r="K16" s="96"/>
      <c r="L16" s="96"/>
      <c r="M16" s="96"/>
      <c r="N16" s="96"/>
      <c r="O16" s="96"/>
      <c r="P16" s="112"/>
      <c r="Q16" s="95"/>
      <c r="R16" s="96"/>
      <c r="S16" s="96"/>
      <c r="T16" s="96"/>
      <c r="U16" s="96"/>
      <c r="V16" s="96"/>
      <c r="W16" s="96"/>
      <c r="X16" s="96"/>
      <c r="Y16" s="96"/>
      <c r="Z16" s="96"/>
      <c r="AA16" s="96"/>
      <c r="AB16" s="96"/>
      <c r="AC16" s="96"/>
      <c r="AD16" s="96"/>
      <c r="AE16" s="112"/>
    </row>
    <row r="17" spans="1:31" ht="15" thickTop="1" thickBot="1" x14ac:dyDescent="0.5">
      <c r="A17" s="95"/>
      <c r="B17" s="96"/>
      <c r="C17" s="96"/>
      <c r="D17" s="96"/>
      <c r="E17" s="96"/>
      <c r="F17" s="96"/>
      <c r="G17" s="96"/>
      <c r="H17" s="96"/>
      <c r="I17" s="96"/>
      <c r="J17" s="96"/>
      <c r="K17" s="96"/>
      <c r="L17" s="96"/>
      <c r="M17" s="96"/>
      <c r="N17" s="96"/>
      <c r="O17" s="96"/>
      <c r="P17" s="112"/>
      <c r="Q17" s="95"/>
      <c r="R17" s="96"/>
      <c r="S17" s="96"/>
      <c r="T17" s="96"/>
      <c r="U17" s="96"/>
      <c r="V17" s="96"/>
      <c r="W17" s="96"/>
      <c r="X17" s="96"/>
      <c r="Y17" s="96"/>
      <c r="Z17" s="96"/>
      <c r="AA17" s="96"/>
      <c r="AB17" s="96"/>
      <c r="AC17" s="96"/>
      <c r="AD17" s="96"/>
      <c r="AE17" s="112"/>
    </row>
    <row r="18" spans="1:31" ht="15" thickTop="1" thickBot="1" x14ac:dyDescent="0.5">
      <c r="A18" s="95"/>
      <c r="B18" s="96"/>
      <c r="C18" s="96"/>
      <c r="D18" s="96"/>
      <c r="E18" s="96"/>
      <c r="F18" s="96"/>
      <c r="G18" s="96"/>
      <c r="H18" s="96"/>
      <c r="I18" s="96"/>
      <c r="J18" s="96"/>
      <c r="K18" s="96"/>
      <c r="L18" s="96"/>
      <c r="M18" s="96"/>
      <c r="N18" s="96"/>
      <c r="O18" s="96"/>
      <c r="P18" s="112"/>
      <c r="Q18" s="95"/>
      <c r="R18" s="96"/>
      <c r="S18" s="96"/>
      <c r="T18" s="96"/>
      <c r="U18" s="96"/>
      <c r="V18" s="96"/>
      <c r="W18" s="96"/>
      <c r="X18" s="96"/>
      <c r="Y18" s="96"/>
      <c r="Z18" s="96"/>
      <c r="AA18" s="96"/>
      <c r="AB18" s="96"/>
      <c r="AC18" s="96"/>
      <c r="AD18" s="96"/>
      <c r="AE18" s="112"/>
    </row>
    <row r="19" spans="1:31" ht="15" thickTop="1" thickBot="1" x14ac:dyDescent="0.5">
      <c r="A19" s="95"/>
      <c r="B19" s="96"/>
      <c r="C19" s="96"/>
      <c r="D19" s="96"/>
      <c r="E19" s="96"/>
      <c r="F19" s="96"/>
      <c r="G19" s="96"/>
      <c r="H19" s="96"/>
      <c r="I19" s="96"/>
      <c r="J19" s="96"/>
      <c r="K19" s="96"/>
      <c r="L19" s="96"/>
      <c r="M19" s="96"/>
      <c r="N19" s="96"/>
      <c r="O19" s="96"/>
      <c r="P19" s="112"/>
      <c r="Q19" s="95"/>
      <c r="R19" s="96"/>
      <c r="S19" s="96"/>
      <c r="T19" s="96"/>
      <c r="U19" s="96"/>
      <c r="V19" s="96"/>
      <c r="W19" s="96"/>
      <c r="X19" s="96"/>
      <c r="Y19" s="96"/>
      <c r="Z19" s="96"/>
      <c r="AA19" s="96"/>
      <c r="AB19" s="96"/>
      <c r="AC19" s="96"/>
      <c r="AD19" s="96"/>
      <c r="AE19" s="112"/>
    </row>
    <row r="20" spans="1:31" ht="15" thickTop="1" thickBot="1" x14ac:dyDescent="0.5">
      <c r="A20" s="95"/>
      <c r="B20" s="96"/>
      <c r="C20" s="96"/>
      <c r="D20" s="96"/>
      <c r="E20" s="96"/>
      <c r="F20" s="96"/>
      <c r="G20" s="96"/>
      <c r="H20" s="96"/>
      <c r="I20" s="96"/>
      <c r="J20" s="96"/>
      <c r="K20" s="96"/>
      <c r="L20" s="96"/>
      <c r="M20" s="96"/>
      <c r="N20" s="96"/>
      <c r="O20" s="96"/>
      <c r="P20" s="112"/>
      <c r="Q20" s="95"/>
      <c r="R20" s="96"/>
      <c r="S20" s="96"/>
      <c r="T20" s="96"/>
      <c r="U20" s="96"/>
      <c r="V20" s="96"/>
      <c r="W20" s="96"/>
      <c r="X20" s="96"/>
      <c r="Y20" s="96"/>
      <c r="Z20" s="96"/>
      <c r="AA20" s="96"/>
      <c r="AB20" s="96"/>
      <c r="AC20" s="96"/>
      <c r="AD20" s="96"/>
      <c r="AE20" s="112"/>
    </row>
    <row r="21" spans="1:31" ht="15" thickTop="1" thickBot="1" x14ac:dyDescent="0.5">
      <c r="A21" s="95"/>
      <c r="B21" s="96"/>
      <c r="C21" s="96"/>
      <c r="D21" s="96"/>
      <c r="E21" s="96"/>
      <c r="F21" s="96"/>
      <c r="G21" s="96"/>
      <c r="H21" s="96"/>
      <c r="I21" s="96"/>
      <c r="J21" s="96"/>
      <c r="K21" s="96"/>
      <c r="L21" s="96"/>
      <c r="M21" s="96"/>
      <c r="N21" s="96"/>
      <c r="O21" s="96"/>
      <c r="P21" s="112"/>
      <c r="Q21" s="95"/>
      <c r="R21" s="96"/>
      <c r="S21" s="96"/>
      <c r="T21" s="96"/>
      <c r="U21" s="96"/>
      <c r="V21" s="96"/>
      <c r="W21" s="96"/>
      <c r="X21" s="96"/>
      <c r="Y21" s="96"/>
      <c r="Z21" s="96"/>
      <c r="AA21" s="96"/>
      <c r="AB21" s="96"/>
      <c r="AC21" s="96"/>
      <c r="AD21" s="96"/>
      <c r="AE21" s="112"/>
    </row>
    <row r="22" spans="1:31" ht="15" thickTop="1" thickBot="1" x14ac:dyDescent="0.5">
      <c r="A22" s="95"/>
      <c r="B22" s="96"/>
      <c r="C22" s="96"/>
      <c r="D22" s="96"/>
      <c r="E22" s="96"/>
      <c r="F22" s="96"/>
      <c r="G22" s="96"/>
      <c r="H22" s="96"/>
      <c r="I22" s="96"/>
      <c r="J22" s="96"/>
      <c r="K22" s="96"/>
      <c r="L22" s="96"/>
      <c r="M22" s="96"/>
      <c r="N22" s="96"/>
      <c r="O22" s="96"/>
      <c r="P22" s="112"/>
      <c r="Q22" s="95"/>
      <c r="R22" s="96"/>
      <c r="S22" s="96"/>
      <c r="T22" s="96"/>
      <c r="U22" s="96"/>
      <c r="V22" s="96"/>
      <c r="W22" s="96"/>
      <c r="X22" s="96"/>
      <c r="Y22" s="96"/>
      <c r="Z22" s="96"/>
      <c r="AA22" s="96"/>
      <c r="AB22" s="96"/>
      <c r="AC22" s="96"/>
      <c r="AD22" s="96"/>
      <c r="AE22" s="112"/>
    </row>
    <row r="23" spans="1:31" ht="15" thickTop="1" thickBot="1" x14ac:dyDescent="0.5">
      <c r="A23" s="95"/>
      <c r="B23" s="96"/>
      <c r="C23" s="96"/>
      <c r="D23" s="96"/>
      <c r="E23" s="96"/>
      <c r="F23" s="96"/>
      <c r="G23" s="96"/>
      <c r="H23" s="96"/>
      <c r="I23" s="96"/>
      <c r="J23" s="96"/>
      <c r="K23" s="96"/>
      <c r="L23" s="96"/>
      <c r="M23" s="96"/>
      <c r="N23" s="96"/>
      <c r="O23" s="96"/>
      <c r="P23" s="112"/>
      <c r="Q23" s="95"/>
      <c r="R23" s="96"/>
      <c r="S23" s="96"/>
      <c r="T23" s="96"/>
      <c r="U23" s="96"/>
      <c r="V23" s="96"/>
      <c r="W23" s="96"/>
      <c r="X23" s="96"/>
      <c r="Y23" s="96"/>
      <c r="Z23" s="96"/>
      <c r="AA23" s="96"/>
      <c r="AB23" s="96"/>
      <c r="AC23" s="96"/>
      <c r="AD23" s="96"/>
      <c r="AE23" s="112"/>
    </row>
    <row r="24" spans="1:31" ht="15" thickTop="1" thickBot="1" x14ac:dyDescent="0.5">
      <c r="A24" s="95"/>
      <c r="B24" s="96"/>
      <c r="C24" s="96"/>
      <c r="D24" s="96"/>
      <c r="E24" s="96"/>
      <c r="F24" s="96"/>
      <c r="G24" s="96"/>
      <c r="H24" s="96"/>
      <c r="I24" s="96"/>
      <c r="J24" s="96"/>
      <c r="K24" s="96"/>
      <c r="L24" s="96"/>
      <c r="M24" s="96"/>
      <c r="N24" s="96"/>
      <c r="O24" s="96"/>
      <c r="P24" s="112"/>
      <c r="Q24" s="95"/>
      <c r="R24" s="96"/>
      <c r="S24" s="96"/>
      <c r="T24" s="96"/>
      <c r="U24" s="96"/>
      <c r="V24" s="96"/>
      <c r="W24" s="96"/>
      <c r="X24" s="96"/>
      <c r="Y24" s="96"/>
      <c r="Z24" s="96"/>
      <c r="AA24" s="96"/>
      <c r="AB24" s="96"/>
      <c r="AC24" s="96"/>
      <c r="AD24" s="96"/>
      <c r="AE24" s="112"/>
    </row>
    <row r="25" spans="1:31" ht="15" thickTop="1" thickBot="1" x14ac:dyDescent="0.5">
      <c r="A25" s="95"/>
      <c r="B25" s="96"/>
      <c r="C25" s="96"/>
      <c r="D25" s="96"/>
      <c r="E25" s="96"/>
      <c r="F25" s="96"/>
      <c r="G25" s="96"/>
      <c r="H25" s="96"/>
      <c r="I25" s="96"/>
      <c r="J25" s="96"/>
      <c r="K25" s="96"/>
      <c r="L25" s="96"/>
      <c r="M25" s="96"/>
      <c r="N25" s="96"/>
      <c r="O25" s="96"/>
      <c r="P25" s="112"/>
      <c r="Q25" s="95"/>
      <c r="R25" s="96"/>
      <c r="S25" s="96"/>
      <c r="T25" s="96"/>
      <c r="U25" s="96"/>
      <c r="V25" s="96"/>
      <c r="W25" s="96"/>
      <c r="X25" s="96"/>
      <c r="Y25" s="96"/>
      <c r="Z25" s="96"/>
      <c r="AA25" s="96"/>
      <c r="AB25" s="96"/>
      <c r="AC25" s="96"/>
      <c r="AD25" s="96"/>
      <c r="AE25" s="112"/>
    </row>
    <row r="26" spans="1:31" ht="15" thickTop="1" thickBot="1" x14ac:dyDescent="0.5">
      <c r="A26" s="89" t="s">
        <v>7</v>
      </c>
      <c r="B26" s="90"/>
      <c r="C26" s="90"/>
      <c r="D26" s="90"/>
      <c r="E26" s="90"/>
      <c r="F26" s="90"/>
      <c r="G26" s="90"/>
      <c r="H26" s="90"/>
      <c r="I26" s="90"/>
      <c r="J26" s="90"/>
      <c r="K26" s="90"/>
      <c r="L26" s="90"/>
      <c r="M26" s="90"/>
      <c r="N26" s="90"/>
      <c r="O26" s="90"/>
      <c r="P26" s="91"/>
      <c r="Q26" s="95"/>
      <c r="R26" s="96"/>
      <c r="S26" s="96"/>
      <c r="T26" s="96"/>
      <c r="U26" s="96"/>
      <c r="V26" s="96"/>
      <c r="W26" s="96"/>
      <c r="X26" s="96"/>
      <c r="Y26" s="96"/>
      <c r="Z26" s="96"/>
      <c r="AA26" s="96"/>
      <c r="AB26" s="96"/>
      <c r="AC26" s="96"/>
      <c r="AD26" s="96"/>
      <c r="AE26" s="112"/>
    </row>
    <row r="27" spans="1:31" ht="15" thickTop="1" thickBot="1" x14ac:dyDescent="0.5">
      <c r="A27" s="89"/>
      <c r="B27" s="90"/>
      <c r="C27" s="90"/>
      <c r="D27" s="90"/>
      <c r="E27" s="90"/>
      <c r="F27" s="90"/>
      <c r="G27" s="90"/>
      <c r="H27" s="90"/>
      <c r="I27" s="90"/>
      <c r="J27" s="90"/>
      <c r="K27" s="90"/>
      <c r="L27" s="90"/>
      <c r="M27" s="90"/>
      <c r="N27" s="90"/>
      <c r="O27" s="90"/>
      <c r="P27" s="91"/>
      <c r="Q27" s="95"/>
      <c r="R27" s="96"/>
      <c r="S27" s="96"/>
      <c r="T27" s="96"/>
      <c r="U27" s="96"/>
      <c r="V27" s="96"/>
      <c r="W27" s="96"/>
      <c r="X27" s="96"/>
      <c r="Y27" s="96"/>
      <c r="Z27" s="96"/>
      <c r="AA27" s="96"/>
      <c r="AB27" s="96"/>
      <c r="AC27" s="96"/>
      <c r="AD27" s="96"/>
      <c r="AE27" s="112"/>
    </row>
    <row r="28" spans="1:31" ht="15" thickTop="1" thickBot="1" x14ac:dyDescent="0.5">
      <c r="A28" s="95" t="s">
        <v>205</v>
      </c>
      <c r="B28" s="96"/>
      <c r="C28" s="96"/>
      <c r="D28" s="96"/>
      <c r="E28" s="96"/>
      <c r="F28" s="96"/>
      <c r="G28" s="96"/>
      <c r="H28" s="96"/>
      <c r="I28" s="96"/>
      <c r="J28" s="96"/>
      <c r="K28" s="96"/>
      <c r="L28" s="96"/>
      <c r="M28" s="96"/>
      <c r="N28" s="96"/>
      <c r="O28" s="96"/>
      <c r="P28" s="112"/>
      <c r="Q28" s="95"/>
      <c r="R28" s="96"/>
      <c r="S28" s="96"/>
      <c r="T28" s="96"/>
      <c r="U28" s="96"/>
      <c r="V28" s="96"/>
      <c r="W28" s="96"/>
      <c r="X28" s="96"/>
      <c r="Y28" s="96"/>
      <c r="Z28" s="96"/>
      <c r="AA28" s="96"/>
      <c r="AB28" s="96"/>
      <c r="AC28" s="96"/>
      <c r="AD28" s="96"/>
      <c r="AE28" s="112"/>
    </row>
    <row r="29" spans="1:31" ht="15" thickTop="1" thickBot="1" x14ac:dyDescent="0.5">
      <c r="A29" s="95"/>
      <c r="B29" s="96"/>
      <c r="C29" s="96"/>
      <c r="D29" s="96"/>
      <c r="E29" s="96"/>
      <c r="F29" s="96"/>
      <c r="G29" s="96"/>
      <c r="H29" s="96"/>
      <c r="I29" s="96"/>
      <c r="J29" s="96"/>
      <c r="K29" s="96"/>
      <c r="L29" s="96"/>
      <c r="M29" s="96"/>
      <c r="N29" s="96"/>
      <c r="O29" s="96"/>
      <c r="P29" s="112"/>
      <c r="Q29" s="95"/>
      <c r="R29" s="96"/>
      <c r="S29" s="96"/>
      <c r="T29" s="96"/>
      <c r="U29" s="96"/>
      <c r="V29" s="96"/>
      <c r="W29" s="96"/>
      <c r="X29" s="96"/>
      <c r="Y29" s="96"/>
      <c r="Z29" s="96"/>
      <c r="AA29" s="96"/>
      <c r="AB29" s="96"/>
      <c r="AC29" s="96"/>
      <c r="AD29" s="96"/>
      <c r="AE29" s="112"/>
    </row>
    <row r="30" spans="1:31" ht="15" thickTop="1" thickBot="1" x14ac:dyDescent="0.5">
      <c r="A30" s="95"/>
      <c r="B30" s="96"/>
      <c r="C30" s="96"/>
      <c r="D30" s="96"/>
      <c r="E30" s="96"/>
      <c r="F30" s="96"/>
      <c r="G30" s="96"/>
      <c r="H30" s="96"/>
      <c r="I30" s="96"/>
      <c r="J30" s="96"/>
      <c r="K30" s="96"/>
      <c r="L30" s="96"/>
      <c r="M30" s="96"/>
      <c r="N30" s="96"/>
      <c r="O30" s="96"/>
      <c r="P30" s="112"/>
      <c r="Q30" s="95"/>
      <c r="R30" s="96"/>
      <c r="S30" s="96"/>
      <c r="T30" s="96"/>
      <c r="U30" s="96"/>
      <c r="V30" s="96"/>
      <c r="W30" s="96"/>
      <c r="X30" s="96"/>
      <c r="Y30" s="96"/>
      <c r="Z30" s="96"/>
      <c r="AA30" s="96"/>
      <c r="AB30" s="96"/>
      <c r="AC30" s="96"/>
      <c r="AD30" s="96"/>
      <c r="AE30" s="112"/>
    </row>
    <row r="31" spans="1:31" ht="15" thickTop="1" thickBot="1" x14ac:dyDescent="0.5">
      <c r="A31" s="95"/>
      <c r="B31" s="96"/>
      <c r="C31" s="96"/>
      <c r="D31" s="96"/>
      <c r="E31" s="96"/>
      <c r="F31" s="96"/>
      <c r="G31" s="96"/>
      <c r="H31" s="96"/>
      <c r="I31" s="96"/>
      <c r="J31" s="96"/>
      <c r="K31" s="96"/>
      <c r="L31" s="96"/>
      <c r="M31" s="96"/>
      <c r="N31" s="96"/>
      <c r="O31" s="96"/>
      <c r="P31" s="112"/>
      <c r="Q31" s="95"/>
      <c r="R31" s="96"/>
      <c r="S31" s="96"/>
      <c r="T31" s="96"/>
      <c r="U31" s="96"/>
      <c r="V31" s="96"/>
      <c r="W31" s="96"/>
      <c r="X31" s="96"/>
      <c r="Y31" s="96"/>
      <c r="Z31" s="96"/>
      <c r="AA31" s="96"/>
      <c r="AB31" s="96"/>
      <c r="AC31" s="96"/>
      <c r="AD31" s="96"/>
      <c r="AE31" s="112"/>
    </row>
    <row r="32" spans="1:31" ht="15" thickTop="1" thickBot="1" x14ac:dyDescent="0.5">
      <c r="A32" s="95"/>
      <c r="B32" s="96"/>
      <c r="C32" s="96"/>
      <c r="D32" s="96"/>
      <c r="E32" s="96"/>
      <c r="F32" s="96"/>
      <c r="G32" s="96"/>
      <c r="H32" s="96"/>
      <c r="I32" s="96"/>
      <c r="J32" s="96"/>
      <c r="K32" s="96"/>
      <c r="L32" s="96"/>
      <c r="M32" s="96"/>
      <c r="N32" s="96"/>
      <c r="O32" s="96"/>
      <c r="P32" s="112"/>
      <c r="Q32" s="95"/>
      <c r="R32" s="96"/>
      <c r="S32" s="96"/>
      <c r="T32" s="96"/>
      <c r="U32" s="96"/>
      <c r="V32" s="96"/>
      <c r="W32" s="96"/>
      <c r="X32" s="96"/>
      <c r="Y32" s="96"/>
      <c r="Z32" s="96"/>
      <c r="AA32" s="96"/>
      <c r="AB32" s="96"/>
      <c r="AC32" s="96"/>
      <c r="AD32" s="96"/>
      <c r="AE32" s="112"/>
    </row>
    <row r="33" spans="1:31" ht="15" thickTop="1" thickBot="1" x14ac:dyDescent="0.5">
      <c r="A33" s="95"/>
      <c r="B33" s="96"/>
      <c r="C33" s="96"/>
      <c r="D33" s="96"/>
      <c r="E33" s="96"/>
      <c r="F33" s="96"/>
      <c r="G33" s="96"/>
      <c r="H33" s="96"/>
      <c r="I33" s="96"/>
      <c r="J33" s="96"/>
      <c r="K33" s="96"/>
      <c r="L33" s="96"/>
      <c r="M33" s="96"/>
      <c r="N33" s="96"/>
      <c r="O33" s="96"/>
      <c r="P33" s="112"/>
      <c r="Q33" s="95"/>
      <c r="R33" s="96"/>
      <c r="S33" s="96"/>
      <c r="T33" s="96"/>
      <c r="U33" s="96"/>
      <c r="V33" s="96"/>
      <c r="W33" s="96"/>
      <c r="X33" s="96"/>
      <c r="Y33" s="96"/>
      <c r="Z33" s="96"/>
      <c r="AA33" s="96"/>
      <c r="AB33" s="96"/>
      <c r="AC33" s="96"/>
      <c r="AD33" s="96"/>
      <c r="AE33" s="112"/>
    </row>
    <row r="34" spans="1:31" ht="15" thickTop="1" thickBot="1" x14ac:dyDescent="0.5">
      <c r="A34" s="95"/>
      <c r="B34" s="96"/>
      <c r="C34" s="96"/>
      <c r="D34" s="96"/>
      <c r="E34" s="96"/>
      <c r="F34" s="96"/>
      <c r="G34" s="96"/>
      <c r="H34" s="96"/>
      <c r="I34" s="96"/>
      <c r="J34" s="96"/>
      <c r="K34" s="96"/>
      <c r="L34" s="96"/>
      <c r="M34" s="96"/>
      <c r="N34" s="96"/>
      <c r="O34" s="96"/>
      <c r="P34" s="112"/>
      <c r="Q34" s="95"/>
      <c r="R34" s="96"/>
      <c r="S34" s="96"/>
      <c r="T34" s="96"/>
      <c r="U34" s="96"/>
      <c r="V34" s="96"/>
      <c r="W34" s="96"/>
      <c r="X34" s="96"/>
      <c r="Y34" s="96"/>
      <c r="Z34" s="96"/>
      <c r="AA34" s="96"/>
      <c r="AB34" s="96"/>
      <c r="AC34" s="96"/>
      <c r="AD34" s="96"/>
      <c r="AE34" s="112"/>
    </row>
    <row r="35" spans="1:31" ht="15" thickTop="1" thickBot="1" x14ac:dyDescent="0.5">
      <c r="A35" s="89" t="s">
        <v>8</v>
      </c>
      <c r="B35" s="90"/>
      <c r="C35" s="90"/>
      <c r="D35" s="90"/>
      <c r="E35" s="90"/>
      <c r="F35" s="90"/>
      <c r="G35" s="90"/>
      <c r="H35" s="90"/>
      <c r="I35" s="90"/>
      <c r="J35" s="90"/>
      <c r="K35" s="90"/>
      <c r="L35" s="90"/>
      <c r="M35" s="90"/>
      <c r="N35" s="90"/>
      <c r="O35" s="90"/>
      <c r="P35" s="91"/>
      <c r="Q35" s="89" t="s">
        <v>9</v>
      </c>
      <c r="R35" s="90"/>
      <c r="S35" s="90"/>
      <c r="T35" s="90"/>
      <c r="U35" s="90"/>
      <c r="V35" s="90"/>
      <c r="W35" s="90"/>
      <c r="X35" s="90"/>
      <c r="Y35" s="90"/>
      <c r="Z35" s="90"/>
      <c r="AA35" s="90"/>
      <c r="AB35" s="90"/>
      <c r="AC35" s="90"/>
      <c r="AD35" s="90"/>
      <c r="AE35" s="91"/>
    </row>
    <row r="36" spans="1:31" ht="15" thickTop="1" thickBot="1" x14ac:dyDescent="0.5">
      <c r="A36" s="89"/>
      <c r="B36" s="90"/>
      <c r="C36" s="90"/>
      <c r="D36" s="90"/>
      <c r="E36" s="90"/>
      <c r="F36" s="90"/>
      <c r="G36" s="90"/>
      <c r="H36" s="90"/>
      <c r="I36" s="90"/>
      <c r="J36" s="90"/>
      <c r="K36" s="90"/>
      <c r="L36" s="90"/>
      <c r="M36" s="90"/>
      <c r="N36" s="90"/>
      <c r="O36" s="90"/>
      <c r="P36" s="91"/>
      <c r="Q36" s="92"/>
      <c r="R36" s="93"/>
      <c r="S36" s="93"/>
      <c r="T36" s="93"/>
      <c r="U36" s="93"/>
      <c r="V36" s="93"/>
      <c r="W36" s="93"/>
      <c r="X36" s="93"/>
      <c r="Y36" s="93"/>
      <c r="Z36" s="93"/>
      <c r="AA36" s="93"/>
      <c r="AB36" s="93"/>
      <c r="AC36" s="93"/>
      <c r="AD36" s="93"/>
      <c r="AE36" s="94"/>
    </row>
    <row r="37" spans="1:31" ht="15" thickTop="1" thickBot="1" x14ac:dyDescent="0.5">
      <c r="A37" s="95" t="s">
        <v>206</v>
      </c>
      <c r="B37" s="96"/>
      <c r="C37" s="96"/>
      <c r="D37" s="96"/>
      <c r="E37" s="96"/>
      <c r="F37" s="96"/>
      <c r="G37" s="96"/>
      <c r="H37" s="96"/>
      <c r="I37" s="96"/>
      <c r="J37" s="96"/>
      <c r="K37" s="96"/>
      <c r="L37" s="96"/>
      <c r="M37" s="96"/>
      <c r="N37" s="96"/>
      <c r="O37" s="96"/>
      <c r="P37" s="96"/>
      <c r="Q37" s="99" t="s">
        <v>208</v>
      </c>
      <c r="R37" s="100"/>
      <c r="S37" s="100"/>
      <c r="T37" s="100"/>
      <c r="U37" s="100"/>
      <c r="V37" s="100"/>
      <c r="W37" s="100"/>
      <c r="X37" s="100"/>
      <c r="Y37" s="100"/>
      <c r="Z37" s="100"/>
      <c r="AA37" s="100"/>
      <c r="AB37" s="100"/>
      <c r="AC37" s="100"/>
      <c r="AD37" s="100"/>
      <c r="AE37" s="101"/>
    </row>
    <row r="38" spans="1:31" ht="15" thickTop="1" thickBot="1" x14ac:dyDescent="0.5">
      <c r="A38" s="95"/>
      <c r="B38" s="96"/>
      <c r="C38" s="96"/>
      <c r="D38" s="96"/>
      <c r="E38" s="96"/>
      <c r="F38" s="96"/>
      <c r="G38" s="96"/>
      <c r="H38" s="96"/>
      <c r="I38" s="96"/>
      <c r="J38" s="96"/>
      <c r="K38" s="96"/>
      <c r="L38" s="96"/>
      <c r="M38" s="96"/>
      <c r="N38" s="96"/>
      <c r="O38" s="96"/>
      <c r="P38" s="96"/>
      <c r="Q38" s="102"/>
      <c r="R38" s="103"/>
      <c r="S38" s="103"/>
      <c r="T38" s="103"/>
      <c r="U38" s="103"/>
      <c r="V38" s="103"/>
      <c r="W38" s="103"/>
      <c r="X38" s="103"/>
      <c r="Y38" s="103"/>
      <c r="Z38" s="103"/>
      <c r="AA38" s="103"/>
      <c r="AB38" s="103"/>
      <c r="AC38" s="103"/>
      <c r="AD38" s="103"/>
      <c r="AE38" s="104"/>
    </row>
    <row r="39" spans="1:31" ht="15" thickTop="1" thickBot="1" x14ac:dyDescent="0.5">
      <c r="A39" s="95"/>
      <c r="B39" s="96"/>
      <c r="C39" s="96"/>
      <c r="D39" s="96"/>
      <c r="E39" s="96"/>
      <c r="F39" s="96"/>
      <c r="G39" s="96"/>
      <c r="H39" s="96"/>
      <c r="I39" s="96"/>
      <c r="J39" s="96"/>
      <c r="K39" s="96"/>
      <c r="L39" s="96"/>
      <c r="M39" s="96"/>
      <c r="N39" s="96"/>
      <c r="O39" s="96"/>
      <c r="P39" s="96"/>
      <c r="Q39" s="102"/>
      <c r="R39" s="103"/>
      <c r="S39" s="103"/>
      <c r="T39" s="103"/>
      <c r="U39" s="103"/>
      <c r="V39" s="103"/>
      <c r="W39" s="103"/>
      <c r="X39" s="103"/>
      <c r="Y39" s="103"/>
      <c r="Z39" s="103"/>
      <c r="AA39" s="103"/>
      <c r="AB39" s="103"/>
      <c r="AC39" s="103"/>
      <c r="AD39" s="103"/>
      <c r="AE39" s="104"/>
    </row>
    <row r="40" spans="1:31" ht="15" thickTop="1" thickBot="1" x14ac:dyDescent="0.5">
      <c r="A40" s="95"/>
      <c r="B40" s="96"/>
      <c r="C40" s="96"/>
      <c r="D40" s="96"/>
      <c r="E40" s="96"/>
      <c r="F40" s="96"/>
      <c r="G40" s="96"/>
      <c r="H40" s="96"/>
      <c r="I40" s="96"/>
      <c r="J40" s="96"/>
      <c r="K40" s="96"/>
      <c r="L40" s="96"/>
      <c r="M40" s="96"/>
      <c r="N40" s="96"/>
      <c r="O40" s="96"/>
      <c r="P40" s="96"/>
      <c r="Q40" s="102"/>
      <c r="R40" s="103"/>
      <c r="S40" s="103"/>
      <c r="T40" s="103"/>
      <c r="U40" s="103"/>
      <c r="V40" s="103"/>
      <c r="W40" s="103"/>
      <c r="X40" s="103"/>
      <c r="Y40" s="103"/>
      <c r="Z40" s="103"/>
      <c r="AA40" s="103"/>
      <c r="AB40" s="103"/>
      <c r="AC40" s="103"/>
      <c r="AD40" s="103"/>
      <c r="AE40" s="104"/>
    </row>
    <row r="41" spans="1:31" ht="15" thickTop="1" thickBot="1" x14ac:dyDescent="0.5">
      <c r="A41" s="95"/>
      <c r="B41" s="96"/>
      <c r="C41" s="96"/>
      <c r="D41" s="96"/>
      <c r="E41" s="96"/>
      <c r="F41" s="96"/>
      <c r="G41" s="96"/>
      <c r="H41" s="96"/>
      <c r="I41" s="96"/>
      <c r="J41" s="96"/>
      <c r="K41" s="96"/>
      <c r="L41" s="96"/>
      <c r="M41" s="96"/>
      <c r="N41" s="96"/>
      <c r="O41" s="96"/>
      <c r="P41" s="96"/>
      <c r="Q41" s="102"/>
      <c r="R41" s="103"/>
      <c r="S41" s="103"/>
      <c r="T41" s="103"/>
      <c r="U41" s="103"/>
      <c r="V41" s="103"/>
      <c r="W41" s="103"/>
      <c r="X41" s="103"/>
      <c r="Y41" s="103"/>
      <c r="Z41" s="103"/>
      <c r="AA41" s="103"/>
      <c r="AB41" s="103"/>
      <c r="AC41" s="103"/>
      <c r="AD41" s="103"/>
      <c r="AE41" s="104"/>
    </row>
    <row r="42" spans="1:31" ht="15" thickTop="1" thickBot="1" x14ac:dyDescent="0.5">
      <c r="A42" s="95"/>
      <c r="B42" s="96"/>
      <c r="C42" s="96"/>
      <c r="D42" s="96"/>
      <c r="E42" s="96"/>
      <c r="F42" s="96"/>
      <c r="G42" s="96"/>
      <c r="H42" s="96"/>
      <c r="I42" s="96"/>
      <c r="J42" s="96"/>
      <c r="K42" s="96"/>
      <c r="L42" s="96"/>
      <c r="M42" s="96"/>
      <c r="N42" s="96"/>
      <c r="O42" s="96"/>
      <c r="P42" s="96"/>
      <c r="Q42" s="102"/>
      <c r="R42" s="103"/>
      <c r="S42" s="103"/>
      <c r="T42" s="103"/>
      <c r="U42" s="103"/>
      <c r="V42" s="103"/>
      <c r="W42" s="103"/>
      <c r="X42" s="103"/>
      <c r="Y42" s="103"/>
      <c r="Z42" s="103"/>
      <c r="AA42" s="103"/>
      <c r="AB42" s="103"/>
      <c r="AC42" s="103"/>
      <c r="AD42" s="103"/>
      <c r="AE42" s="104"/>
    </row>
    <row r="43" spans="1:31" ht="15" thickTop="1" thickBot="1" x14ac:dyDescent="0.5">
      <c r="A43" s="97"/>
      <c r="B43" s="98"/>
      <c r="C43" s="98"/>
      <c r="D43" s="98"/>
      <c r="E43" s="98"/>
      <c r="F43" s="98"/>
      <c r="G43" s="98"/>
      <c r="H43" s="98"/>
      <c r="I43" s="98"/>
      <c r="J43" s="98"/>
      <c r="K43" s="98"/>
      <c r="L43" s="98"/>
      <c r="M43" s="98"/>
      <c r="N43" s="98"/>
      <c r="O43" s="98"/>
      <c r="P43" s="98"/>
      <c r="Q43" s="105"/>
      <c r="R43" s="106"/>
      <c r="S43" s="106"/>
      <c r="T43" s="106"/>
      <c r="U43" s="106"/>
      <c r="V43" s="106"/>
      <c r="W43" s="106"/>
      <c r="X43" s="106"/>
      <c r="Y43" s="106"/>
      <c r="Z43" s="106"/>
      <c r="AA43" s="106"/>
      <c r="AB43" s="106"/>
      <c r="AC43" s="106"/>
      <c r="AD43" s="106"/>
      <c r="AE43" s="107"/>
    </row>
    <row r="44" spans="1:31" ht="18.399999999999999" thickBot="1" x14ac:dyDescent="0.6">
      <c r="A44" s="108" t="s">
        <v>10</v>
      </c>
      <c r="B44" s="109"/>
      <c r="C44" s="109"/>
      <c r="D44" s="109"/>
      <c r="E44" s="109"/>
      <c r="F44" s="109"/>
      <c r="G44" s="109"/>
      <c r="H44" s="109"/>
      <c r="I44" s="109"/>
      <c r="J44" s="109"/>
      <c r="K44" s="109"/>
      <c r="L44" s="109"/>
      <c r="M44" s="109"/>
      <c r="N44" s="109"/>
      <c r="O44" s="109"/>
      <c r="P44" s="110"/>
      <c r="Q44" s="1"/>
      <c r="R44" s="1"/>
      <c r="S44" s="1"/>
      <c r="T44" s="1"/>
      <c r="U44" s="1"/>
      <c r="V44" s="1"/>
      <c r="W44" s="1"/>
      <c r="X44" s="1"/>
      <c r="Y44" s="1"/>
      <c r="Z44" s="1"/>
      <c r="AA44" s="1"/>
      <c r="AB44" s="1"/>
      <c r="AC44" s="1"/>
      <c r="AD44" s="1"/>
      <c r="AE44" s="1"/>
    </row>
    <row r="45" spans="1:31" x14ac:dyDescent="0.45">
      <c r="A45" s="85" t="s">
        <v>11</v>
      </c>
      <c r="B45" s="86"/>
      <c r="C45" s="86"/>
      <c r="D45" s="86"/>
      <c r="E45" s="86"/>
      <c r="F45" s="86"/>
      <c r="G45" s="76">
        <v>2.5</v>
      </c>
      <c r="H45" s="77"/>
      <c r="I45" s="67" t="s">
        <v>12</v>
      </c>
      <c r="J45" s="68"/>
      <c r="K45" s="68"/>
      <c r="L45" s="68"/>
      <c r="M45" s="68"/>
      <c r="N45" s="68"/>
      <c r="O45" s="68"/>
      <c r="P45" s="69"/>
      <c r="Q45" s="43" t="s">
        <v>215</v>
      </c>
    </row>
    <row r="46" spans="1:31" x14ac:dyDescent="0.45">
      <c r="A46" s="87" t="s">
        <v>13</v>
      </c>
      <c r="B46" s="88"/>
      <c r="C46" s="88"/>
      <c r="D46" s="88"/>
      <c r="E46" s="88"/>
      <c r="F46" s="88"/>
      <c r="G46" s="78">
        <v>0</v>
      </c>
      <c r="H46" s="79"/>
      <c r="I46" s="70" t="s">
        <v>14</v>
      </c>
      <c r="J46" s="71"/>
      <c r="K46" s="71"/>
      <c r="L46" s="71"/>
      <c r="M46" s="71"/>
      <c r="N46" s="71"/>
      <c r="O46" s="71"/>
      <c r="P46" s="72"/>
      <c r="Q46" s="2"/>
      <c r="R46" s="2"/>
      <c r="S46" s="2"/>
      <c r="T46" s="2"/>
      <c r="U46" s="2"/>
      <c r="V46" s="2"/>
      <c r="W46" s="2"/>
      <c r="X46" s="2"/>
      <c r="Y46" s="2"/>
      <c r="Z46" s="2"/>
      <c r="AA46" s="2"/>
      <c r="AB46" s="2"/>
      <c r="AC46" s="2"/>
      <c r="AD46" s="2"/>
      <c r="AE46" s="2"/>
    </row>
    <row r="47" spans="1:31" x14ac:dyDescent="0.45">
      <c r="A47" s="87" t="s">
        <v>15</v>
      </c>
      <c r="B47" s="88"/>
      <c r="C47" s="88"/>
      <c r="D47" s="88"/>
      <c r="E47" s="88"/>
      <c r="F47" s="88"/>
      <c r="G47" s="78">
        <v>1</v>
      </c>
      <c r="H47" s="79"/>
      <c r="I47" s="82" t="s">
        <v>14</v>
      </c>
      <c r="J47" s="83"/>
      <c r="K47" s="83"/>
      <c r="L47" s="83"/>
      <c r="M47" s="83"/>
      <c r="N47" s="83"/>
      <c r="O47" s="83"/>
      <c r="P47" s="84"/>
      <c r="Q47" s="43" t="s">
        <v>214</v>
      </c>
    </row>
    <row r="48" spans="1:31" ht="14.65" thickBot="1" x14ac:dyDescent="0.5">
      <c r="A48" s="65" t="s">
        <v>16</v>
      </c>
      <c r="B48" s="66"/>
      <c r="C48" s="66"/>
      <c r="D48" s="66"/>
      <c r="E48" s="66"/>
      <c r="F48" s="66"/>
      <c r="G48" s="80">
        <v>2</v>
      </c>
      <c r="H48" s="81"/>
      <c r="I48" s="73" t="s">
        <v>17</v>
      </c>
      <c r="J48" s="74"/>
      <c r="K48" s="74"/>
      <c r="L48" s="74"/>
      <c r="M48" s="74"/>
      <c r="N48" s="74"/>
      <c r="O48" s="74"/>
      <c r="P48" s="75"/>
      <c r="Q48" s="2"/>
      <c r="R48" s="2"/>
      <c r="S48" s="2"/>
      <c r="T48" s="2"/>
      <c r="U48" s="2"/>
      <c r="V48" s="2"/>
      <c r="W48" s="2"/>
      <c r="X48" s="2"/>
      <c r="Y48" s="2"/>
      <c r="Z48" s="2"/>
      <c r="AA48" s="2"/>
      <c r="AB48" s="2"/>
      <c r="AC48" s="2"/>
      <c r="AD48" s="2"/>
      <c r="AE48" s="2"/>
    </row>
    <row r="49" spans="5:10" x14ac:dyDescent="0.45">
      <c r="E49" s="55" t="s">
        <v>18</v>
      </c>
      <c r="F49" s="55"/>
      <c r="G49" s="9">
        <f>SUM(G45:H48)</f>
        <v>5.5</v>
      </c>
      <c r="H49" s="62" t="s">
        <v>19</v>
      </c>
      <c r="I49" s="63"/>
      <c r="J49" s="64"/>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6" zoomScale="80" zoomScaleNormal="80" workbookViewId="0">
      <selection activeCell="N44" sqref="N44"/>
    </sheetView>
  </sheetViews>
  <sheetFormatPr defaultRowHeight="14.25" x14ac:dyDescent="0.45"/>
  <cols>
    <col min="2" max="2" width="9.53125" customWidth="1"/>
    <col min="3" max="3" width="10.46484375" customWidth="1"/>
    <col min="8" max="8" width="11.6640625" customWidth="1"/>
    <col min="13" max="13" width="68.53125" customWidth="1"/>
  </cols>
  <sheetData>
    <row r="1" spans="1:30" ht="23.25" x14ac:dyDescent="0.45">
      <c r="A1" s="185" t="s">
        <v>20</v>
      </c>
      <c r="B1" s="186"/>
      <c r="C1" s="186"/>
      <c r="D1" s="186"/>
      <c r="E1" s="186"/>
      <c r="F1" s="186"/>
      <c r="G1" s="186"/>
      <c r="H1" s="186"/>
      <c r="I1" s="186"/>
      <c r="J1" s="186"/>
      <c r="K1" s="186"/>
      <c r="L1" s="186"/>
      <c r="M1" s="186"/>
      <c r="N1" s="186"/>
      <c r="O1" s="187"/>
      <c r="P1" s="3"/>
      <c r="Q1" s="3"/>
      <c r="R1" s="3"/>
      <c r="S1" s="3"/>
      <c r="T1" s="3"/>
      <c r="U1" s="3"/>
      <c r="V1" s="3"/>
      <c r="W1" s="3"/>
      <c r="X1" s="3"/>
      <c r="Y1" s="3"/>
      <c r="Z1" s="3"/>
      <c r="AA1" s="3"/>
      <c r="AB1" s="3"/>
      <c r="AC1" s="3"/>
      <c r="AD1" s="3"/>
    </row>
    <row r="2" spans="1:30" ht="23.25" x14ac:dyDescent="0.45">
      <c r="A2" s="188"/>
      <c r="B2" s="122"/>
      <c r="C2" s="122"/>
      <c r="D2" s="122"/>
      <c r="E2" s="122"/>
      <c r="F2" s="122"/>
      <c r="G2" s="122"/>
      <c r="H2" s="122"/>
      <c r="I2" s="122"/>
      <c r="J2" s="122"/>
      <c r="K2" s="122"/>
      <c r="L2" s="122"/>
      <c r="M2" s="122"/>
      <c r="N2" s="122"/>
      <c r="O2" s="189"/>
      <c r="P2" s="3"/>
      <c r="Q2" s="3"/>
      <c r="R2" s="3"/>
      <c r="S2" s="3"/>
      <c r="T2" s="3"/>
      <c r="U2" s="3"/>
      <c r="V2" s="3"/>
      <c r="W2" s="3"/>
      <c r="X2" s="3"/>
      <c r="Y2" s="3"/>
      <c r="Z2" s="3"/>
      <c r="AA2" s="3"/>
      <c r="AB2" s="3"/>
      <c r="AC2" s="3"/>
      <c r="AD2" s="3"/>
    </row>
    <row r="3" spans="1:30" ht="23.65" thickBot="1" x14ac:dyDescent="0.5">
      <c r="A3" s="190"/>
      <c r="B3" s="191"/>
      <c r="C3" s="191"/>
      <c r="D3" s="191"/>
      <c r="E3" s="191"/>
      <c r="F3" s="191"/>
      <c r="G3" s="191"/>
      <c r="H3" s="191"/>
      <c r="I3" s="191"/>
      <c r="J3" s="191"/>
      <c r="K3" s="191"/>
      <c r="L3" s="191"/>
      <c r="M3" s="191"/>
      <c r="N3" s="191"/>
      <c r="O3" s="192"/>
      <c r="P3" s="3"/>
      <c r="Q3" s="3"/>
      <c r="R3" s="3"/>
      <c r="S3" s="3"/>
      <c r="T3" s="3"/>
      <c r="U3" s="3"/>
      <c r="V3" s="3"/>
      <c r="W3" s="3"/>
      <c r="X3" s="3"/>
      <c r="Y3" s="3"/>
      <c r="Z3" s="3"/>
      <c r="AA3" s="3"/>
      <c r="AB3" s="3"/>
      <c r="AC3" s="3"/>
      <c r="AD3" s="3"/>
    </row>
    <row r="4" spans="1:30" ht="53" customHeight="1" thickBot="1" x14ac:dyDescent="0.5">
      <c r="A4" s="193" t="s">
        <v>129</v>
      </c>
      <c r="B4" s="194"/>
      <c r="C4" s="194"/>
      <c r="D4" s="194"/>
      <c r="E4" s="194"/>
      <c r="F4" s="194"/>
      <c r="G4" s="194"/>
      <c r="H4" s="194"/>
      <c r="I4" s="194"/>
      <c r="J4" s="194"/>
      <c r="K4" s="194"/>
      <c r="L4" s="194"/>
      <c r="M4" s="194"/>
      <c r="N4" s="194"/>
      <c r="O4" s="195"/>
      <c r="P4" s="4"/>
      <c r="Q4" s="4"/>
      <c r="R4" s="4"/>
      <c r="S4" s="4"/>
      <c r="T4" s="4"/>
      <c r="U4" s="4"/>
      <c r="V4" s="4"/>
      <c r="W4" s="4"/>
      <c r="X4" s="4"/>
      <c r="Y4" s="4"/>
      <c r="Z4" s="4"/>
      <c r="AA4" s="4"/>
      <c r="AB4" s="4"/>
      <c r="AC4" s="4"/>
      <c r="AD4" s="4"/>
    </row>
    <row r="5" spans="1:30" ht="23.65" thickBot="1" x14ac:dyDescent="0.5">
      <c r="A5" s="196" t="s">
        <v>2</v>
      </c>
      <c r="B5" s="197"/>
      <c r="C5" s="197"/>
      <c r="D5" s="197"/>
      <c r="E5" s="197"/>
      <c r="F5" s="197"/>
      <c r="G5" s="197"/>
      <c r="H5" s="197"/>
      <c r="I5" s="60"/>
      <c r="J5" s="60"/>
      <c r="K5" s="60"/>
      <c r="L5" s="60"/>
      <c r="M5" s="60"/>
      <c r="N5" s="60"/>
      <c r="O5" s="61"/>
      <c r="P5" s="4"/>
      <c r="Q5" s="4"/>
      <c r="R5" s="4"/>
      <c r="S5" s="4"/>
      <c r="T5" s="4"/>
      <c r="U5" s="4"/>
      <c r="V5" s="4"/>
      <c r="W5" s="4"/>
      <c r="X5" s="4"/>
      <c r="Y5" s="4"/>
      <c r="Z5" s="4"/>
      <c r="AA5" s="4"/>
      <c r="AB5" s="4"/>
      <c r="AC5" s="4"/>
      <c r="AD5" s="4"/>
    </row>
    <row r="6" spans="1:30" ht="14.65" thickBot="1" x14ac:dyDescent="0.5">
      <c r="A6" s="198" t="s">
        <v>3</v>
      </c>
      <c r="B6" s="199"/>
      <c r="C6" s="199"/>
      <c r="D6" s="199"/>
      <c r="E6" s="202"/>
      <c r="F6" s="202"/>
      <c r="G6" s="202"/>
      <c r="H6" s="203"/>
      <c r="I6" s="206" t="s">
        <v>21</v>
      </c>
      <c r="J6" s="207"/>
      <c r="K6" s="207"/>
      <c r="L6" s="207"/>
      <c r="M6" s="207"/>
      <c r="N6" s="207"/>
      <c r="O6" s="207"/>
    </row>
    <row r="7" spans="1:30" ht="15" thickTop="1" thickBot="1" x14ac:dyDescent="0.5">
      <c r="A7" s="200"/>
      <c r="B7" s="201"/>
      <c r="C7" s="201"/>
      <c r="D7" s="201"/>
      <c r="E7" s="204"/>
      <c r="F7" s="204"/>
      <c r="G7" s="204"/>
      <c r="H7" s="205"/>
      <c r="I7" s="208"/>
      <c r="J7" s="209"/>
      <c r="K7" s="209"/>
      <c r="L7" s="209"/>
      <c r="M7" s="209"/>
      <c r="N7" s="209"/>
      <c r="O7" s="209"/>
    </row>
    <row r="8" spans="1:30" ht="14.65" thickBot="1" x14ac:dyDescent="0.5">
      <c r="A8" s="200" t="s">
        <v>22</v>
      </c>
      <c r="B8" s="201"/>
      <c r="C8" s="201"/>
      <c r="D8" s="201"/>
      <c r="E8" s="204"/>
      <c r="F8" s="204"/>
      <c r="G8" s="204"/>
      <c r="H8" s="205"/>
      <c r="I8" s="210"/>
      <c r="J8" s="211"/>
      <c r="K8" s="211"/>
      <c r="L8" s="211"/>
      <c r="M8" s="211"/>
      <c r="N8" s="211"/>
      <c r="O8" s="212"/>
    </row>
    <row r="9" spans="1:30" ht="15" thickTop="1" thickBot="1" x14ac:dyDescent="0.5">
      <c r="A9" s="200"/>
      <c r="B9" s="201"/>
      <c r="C9" s="201"/>
      <c r="D9" s="201"/>
      <c r="E9" s="204"/>
      <c r="F9" s="204"/>
      <c r="G9" s="204"/>
      <c r="H9" s="205"/>
      <c r="I9" s="112"/>
      <c r="J9" s="119"/>
      <c r="K9" s="119"/>
      <c r="L9" s="119"/>
      <c r="M9" s="119"/>
      <c r="N9" s="119"/>
      <c r="O9" s="213"/>
    </row>
    <row r="10" spans="1:30" ht="15" thickTop="1" thickBot="1" x14ac:dyDescent="0.5">
      <c r="A10" s="200"/>
      <c r="B10" s="201"/>
      <c r="C10" s="201"/>
      <c r="D10" s="201"/>
      <c r="E10" s="204"/>
      <c r="F10" s="204"/>
      <c r="G10" s="204"/>
      <c r="H10" s="205"/>
      <c r="I10" s="112"/>
      <c r="J10" s="119"/>
      <c r="K10" s="119"/>
      <c r="L10" s="119"/>
      <c r="M10" s="119"/>
      <c r="N10" s="119"/>
      <c r="O10" s="213"/>
    </row>
    <row r="11" spans="1:30" ht="15" thickTop="1" thickBot="1" x14ac:dyDescent="0.5">
      <c r="A11" s="200"/>
      <c r="B11" s="201"/>
      <c r="C11" s="201"/>
      <c r="D11" s="201"/>
      <c r="E11" s="204"/>
      <c r="F11" s="204"/>
      <c r="G11" s="204"/>
      <c r="H11" s="205"/>
      <c r="I11" s="112"/>
      <c r="J11" s="119"/>
      <c r="K11" s="119"/>
      <c r="L11" s="119"/>
      <c r="M11" s="119"/>
      <c r="N11" s="119"/>
      <c r="O11" s="213"/>
    </row>
    <row r="12" spans="1:30" ht="15" thickTop="1" thickBot="1" x14ac:dyDescent="0.5">
      <c r="A12" s="200" t="s">
        <v>23</v>
      </c>
      <c r="B12" s="201"/>
      <c r="C12" s="201"/>
      <c r="D12" s="201"/>
      <c r="E12" s="204"/>
      <c r="F12" s="204"/>
      <c r="G12" s="204"/>
      <c r="H12" s="205"/>
      <c r="I12" s="112"/>
      <c r="J12" s="119"/>
      <c r="K12" s="119"/>
      <c r="L12" s="119"/>
      <c r="M12" s="119"/>
      <c r="N12" s="119"/>
      <c r="O12" s="213"/>
    </row>
    <row r="13" spans="1:30" ht="15" thickTop="1" thickBot="1" x14ac:dyDescent="0.5">
      <c r="A13" s="200"/>
      <c r="B13" s="201"/>
      <c r="C13" s="201"/>
      <c r="D13" s="201"/>
      <c r="E13" s="204"/>
      <c r="F13" s="204"/>
      <c r="G13" s="204"/>
      <c r="H13" s="205"/>
      <c r="I13" s="112"/>
      <c r="J13" s="119"/>
      <c r="K13" s="119"/>
      <c r="L13" s="119"/>
      <c r="M13" s="119"/>
      <c r="N13" s="119"/>
      <c r="O13" s="213"/>
    </row>
    <row r="14" spans="1:30" ht="15" thickTop="1" thickBot="1" x14ac:dyDescent="0.5">
      <c r="A14" s="200" t="s">
        <v>24</v>
      </c>
      <c r="B14" s="201"/>
      <c r="C14" s="201"/>
      <c r="D14" s="201"/>
      <c r="E14" s="204"/>
      <c r="F14" s="204"/>
      <c r="G14" s="204"/>
      <c r="H14" s="205"/>
      <c r="I14" s="112"/>
      <c r="J14" s="119"/>
      <c r="K14" s="119"/>
      <c r="L14" s="119"/>
      <c r="M14" s="119"/>
      <c r="N14" s="119"/>
      <c r="O14" s="213"/>
    </row>
    <row r="15" spans="1:30" ht="15" thickTop="1" thickBot="1" x14ac:dyDescent="0.5">
      <c r="A15" s="217"/>
      <c r="B15" s="218"/>
      <c r="C15" s="218"/>
      <c r="D15" s="218"/>
      <c r="E15" s="219"/>
      <c r="F15" s="219"/>
      <c r="G15" s="219"/>
      <c r="H15" s="220"/>
      <c r="I15" s="214"/>
      <c r="J15" s="215"/>
      <c r="K15" s="215"/>
      <c r="L15" s="215"/>
      <c r="M15" s="215"/>
      <c r="N15" s="215"/>
      <c r="O15" s="216"/>
    </row>
    <row r="16" spans="1:30" x14ac:dyDescent="0.45">
      <c r="A16" s="168" t="s">
        <v>25</v>
      </c>
      <c r="B16" s="169"/>
      <c r="C16" s="169"/>
      <c r="D16" s="169"/>
      <c r="E16" s="169"/>
      <c r="F16" s="169"/>
      <c r="G16" s="169"/>
      <c r="H16" s="169"/>
      <c r="I16" s="169"/>
      <c r="J16" s="169"/>
      <c r="K16" s="169"/>
      <c r="L16" s="169"/>
      <c r="M16" s="169"/>
      <c r="N16" s="169"/>
      <c r="O16" s="170"/>
    </row>
    <row r="17" spans="1:15" ht="14.65" thickBot="1" x14ac:dyDescent="0.5">
      <c r="A17" s="171"/>
      <c r="B17" s="172"/>
      <c r="C17" s="172"/>
      <c r="D17" s="172"/>
      <c r="E17" s="172"/>
      <c r="F17" s="172"/>
      <c r="G17" s="172"/>
      <c r="H17" s="172"/>
      <c r="I17" s="172"/>
      <c r="J17" s="172"/>
      <c r="K17" s="172"/>
      <c r="L17" s="172"/>
      <c r="M17" s="172"/>
      <c r="N17" s="172"/>
      <c r="O17" s="173"/>
    </row>
    <row r="18" spans="1:15" ht="14.65" thickBot="1" x14ac:dyDescent="0.5">
      <c r="A18" s="174" t="s">
        <v>26</v>
      </c>
      <c r="B18" s="175"/>
      <c r="C18" s="175"/>
      <c r="D18" s="175"/>
      <c r="E18" s="175"/>
      <c r="F18" s="175" t="s">
        <v>27</v>
      </c>
      <c r="G18" s="175"/>
      <c r="H18" s="175"/>
      <c r="I18" s="175"/>
      <c r="J18" s="175"/>
      <c r="K18" s="175" t="s">
        <v>28</v>
      </c>
      <c r="L18" s="175"/>
      <c r="M18" s="175"/>
      <c r="N18" s="175"/>
      <c r="O18" s="176"/>
    </row>
    <row r="19" spans="1:15" ht="28.5" x14ac:dyDescent="0.45">
      <c r="A19" s="177" t="s">
        <v>29</v>
      </c>
      <c r="B19" s="178"/>
      <c r="C19" s="22" t="s">
        <v>30</v>
      </c>
      <c r="D19" s="178" t="s">
        <v>31</v>
      </c>
      <c r="E19" s="178"/>
      <c r="F19" s="178" t="s">
        <v>29</v>
      </c>
      <c r="G19" s="178"/>
      <c r="H19" s="22" t="s">
        <v>30</v>
      </c>
      <c r="I19" s="178" t="s">
        <v>31</v>
      </c>
      <c r="J19" s="178"/>
      <c r="K19" s="178" t="s">
        <v>29</v>
      </c>
      <c r="L19" s="178"/>
      <c r="M19" s="22" t="s">
        <v>30</v>
      </c>
      <c r="N19" s="178" t="s">
        <v>31</v>
      </c>
      <c r="O19" s="179"/>
    </row>
    <row r="20" spans="1:15" x14ac:dyDescent="0.45">
      <c r="A20" s="166" t="s">
        <v>163</v>
      </c>
      <c r="B20" s="158"/>
      <c r="C20" s="158" t="s">
        <v>153</v>
      </c>
      <c r="D20" s="158" t="s">
        <v>160</v>
      </c>
      <c r="E20" s="158"/>
      <c r="F20" s="158" t="s">
        <v>162</v>
      </c>
      <c r="G20" s="158"/>
      <c r="H20" s="158" t="s">
        <v>153</v>
      </c>
      <c r="I20" s="158" t="s">
        <v>164</v>
      </c>
      <c r="J20" s="158"/>
      <c r="K20" s="158" t="s">
        <v>161</v>
      </c>
      <c r="L20" s="158"/>
      <c r="M20" s="158" t="s">
        <v>153</v>
      </c>
      <c r="N20" s="158" t="s">
        <v>165</v>
      </c>
      <c r="O20" s="160"/>
    </row>
    <row r="21" spans="1:15" ht="14.65" thickBot="1" x14ac:dyDescent="0.5">
      <c r="A21" s="167"/>
      <c r="B21" s="159"/>
      <c r="C21" s="159"/>
      <c r="D21" s="159"/>
      <c r="E21" s="159"/>
      <c r="F21" s="159"/>
      <c r="G21" s="159"/>
      <c r="H21" s="159"/>
      <c r="I21" s="159"/>
      <c r="J21" s="159"/>
      <c r="K21" s="159"/>
      <c r="L21" s="159"/>
      <c r="M21" s="159"/>
      <c r="N21" s="159"/>
      <c r="O21" s="161"/>
    </row>
    <row r="22" spans="1:15" x14ac:dyDescent="0.45">
      <c r="A22" s="162" t="s">
        <v>32</v>
      </c>
      <c r="B22" s="163"/>
      <c r="C22" s="163"/>
      <c r="D22" s="164" t="s">
        <v>216</v>
      </c>
      <c r="E22" s="165"/>
      <c r="F22" s="162" t="s">
        <v>32</v>
      </c>
      <c r="G22" s="163"/>
      <c r="H22" s="163"/>
      <c r="I22" s="164" t="s">
        <v>216</v>
      </c>
      <c r="J22" s="165"/>
      <c r="K22" s="162" t="s">
        <v>32</v>
      </c>
      <c r="L22" s="163"/>
      <c r="M22" s="163"/>
      <c r="N22" s="164" t="s">
        <v>216</v>
      </c>
      <c r="O22" s="165"/>
    </row>
    <row r="23" spans="1:15" x14ac:dyDescent="0.45">
      <c r="A23" s="132" t="s">
        <v>217</v>
      </c>
      <c r="B23" s="133"/>
      <c r="C23" s="133"/>
      <c r="D23" s="133"/>
      <c r="E23" s="134"/>
      <c r="F23" s="132" t="s">
        <v>217</v>
      </c>
      <c r="G23" s="133"/>
      <c r="H23" s="133"/>
      <c r="I23" s="133"/>
      <c r="J23" s="134"/>
      <c r="K23" s="132" t="s">
        <v>217</v>
      </c>
      <c r="L23" s="133"/>
      <c r="M23" s="133"/>
      <c r="N23" s="133"/>
      <c r="O23" s="134"/>
    </row>
    <row r="24" spans="1:15" x14ac:dyDescent="0.45">
      <c r="A24" s="135" t="s">
        <v>10</v>
      </c>
      <c r="B24" s="136"/>
      <c r="C24" s="136"/>
      <c r="D24" s="136"/>
      <c r="E24" s="137"/>
      <c r="F24" s="135" t="s">
        <v>10</v>
      </c>
      <c r="G24" s="136"/>
      <c r="H24" s="136"/>
      <c r="I24" s="136"/>
      <c r="J24" s="137"/>
      <c r="K24" s="135" t="s">
        <v>10</v>
      </c>
      <c r="L24" s="136"/>
      <c r="M24" s="136"/>
      <c r="N24" s="136"/>
      <c r="O24" s="137"/>
    </row>
    <row r="25" spans="1:15" x14ac:dyDescent="0.45">
      <c r="A25" s="138" t="s">
        <v>128</v>
      </c>
      <c r="B25" s="139"/>
      <c r="C25" s="139"/>
      <c r="D25" s="140">
        <v>1</v>
      </c>
      <c r="E25" s="141"/>
      <c r="F25" s="138" t="s">
        <v>128</v>
      </c>
      <c r="G25" s="139"/>
      <c r="H25" s="139"/>
      <c r="I25" s="140">
        <v>1</v>
      </c>
      <c r="J25" s="141"/>
      <c r="K25" s="138" t="s">
        <v>128</v>
      </c>
      <c r="L25" s="139"/>
      <c r="M25" s="139"/>
      <c r="N25" s="140">
        <v>1</v>
      </c>
      <c r="O25" s="141"/>
    </row>
    <row r="26" spans="1:15" ht="29" customHeight="1" thickBot="1" x14ac:dyDescent="0.5">
      <c r="A26" s="128" t="s">
        <v>130</v>
      </c>
      <c r="B26" s="129"/>
      <c r="C26" s="129"/>
      <c r="D26" s="80">
        <v>1</v>
      </c>
      <c r="E26" s="180"/>
      <c r="F26" s="128" t="s">
        <v>130</v>
      </c>
      <c r="G26" s="129"/>
      <c r="H26" s="129"/>
      <c r="I26" s="80">
        <v>1</v>
      </c>
      <c r="J26" s="180"/>
      <c r="K26" s="128" t="s">
        <v>130</v>
      </c>
      <c r="L26" s="129"/>
      <c r="M26" s="129"/>
      <c r="N26" s="80">
        <v>1</v>
      </c>
      <c r="O26" s="180"/>
    </row>
    <row r="27" spans="1:15" x14ac:dyDescent="0.45">
      <c r="A27" s="168" t="s">
        <v>33</v>
      </c>
      <c r="B27" s="169"/>
      <c r="C27" s="169"/>
      <c r="D27" s="169"/>
      <c r="E27" s="169"/>
      <c r="F27" s="169"/>
      <c r="G27" s="169"/>
      <c r="H27" s="169"/>
      <c r="I27" s="169"/>
      <c r="J27" s="169"/>
      <c r="K27" s="169"/>
      <c r="L27" s="169"/>
      <c r="M27" s="169"/>
      <c r="N27" s="169"/>
      <c r="O27" s="170"/>
    </row>
    <row r="28" spans="1:15" ht="14.65" thickBot="1" x14ac:dyDescent="0.5">
      <c r="A28" s="171"/>
      <c r="B28" s="172"/>
      <c r="C28" s="172"/>
      <c r="D28" s="172"/>
      <c r="E28" s="172"/>
      <c r="F28" s="172"/>
      <c r="G28" s="172"/>
      <c r="H28" s="172"/>
      <c r="I28" s="172"/>
      <c r="J28" s="172"/>
      <c r="K28" s="172"/>
      <c r="L28" s="172"/>
      <c r="M28" s="172"/>
      <c r="N28" s="172"/>
      <c r="O28" s="173"/>
    </row>
    <row r="29" spans="1:15" ht="14.65" thickBot="1" x14ac:dyDescent="0.5">
      <c r="A29" s="174" t="s">
        <v>26</v>
      </c>
      <c r="B29" s="175"/>
      <c r="C29" s="175"/>
      <c r="D29" s="175"/>
      <c r="E29" s="175"/>
      <c r="F29" s="175" t="s">
        <v>27</v>
      </c>
      <c r="G29" s="175"/>
      <c r="H29" s="175"/>
      <c r="I29" s="175"/>
      <c r="J29" s="175"/>
      <c r="K29" s="175" t="s">
        <v>28</v>
      </c>
      <c r="L29" s="175"/>
      <c r="M29" s="175"/>
      <c r="N29" s="175"/>
      <c r="O29" s="176"/>
    </row>
    <row r="30" spans="1:15" ht="28.5" x14ac:dyDescent="0.45">
      <c r="A30" s="177" t="s">
        <v>29</v>
      </c>
      <c r="B30" s="178"/>
      <c r="C30" s="22" t="s">
        <v>30</v>
      </c>
      <c r="D30" s="178" t="s">
        <v>31</v>
      </c>
      <c r="E30" s="178"/>
      <c r="F30" s="178" t="s">
        <v>29</v>
      </c>
      <c r="G30" s="178"/>
      <c r="H30" s="22" t="s">
        <v>30</v>
      </c>
      <c r="I30" s="178" t="s">
        <v>31</v>
      </c>
      <c r="J30" s="178"/>
      <c r="K30" s="178" t="s">
        <v>29</v>
      </c>
      <c r="L30" s="178"/>
      <c r="M30" s="22" t="s">
        <v>30</v>
      </c>
      <c r="N30" s="178" t="s">
        <v>31</v>
      </c>
      <c r="O30" s="179"/>
    </row>
    <row r="31" spans="1:15" x14ac:dyDescent="0.45">
      <c r="A31" s="166" t="s">
        <v>154</v>
      </c>
      <c r="B31" s="158"/>
      <c r="C31" s="158" t="s">
        <v>153</v>
      </c>
      <c r="D31" s="158" t="s">
        <v>155</v>
      </c>
      <c r="E31" s="158"/>
      <c r="F31" s="158" t="s">
        <v>156</v>
      </c>
      <c r="G31" s="158"/>
      <c r="H31" s="158" t="s">
        <v>153</v>
      </c>
      <c r="I31" s="158" t="s">
        <v>156</v>
      </c>
      <c r="J31" s="158"/>
      <c r="K31" s="158" t="s">
        <v>157</v>
      </c>
      <c r="L31" s="158"/>
      <c r="M31" s="158" t="s">
        <v>158</v>
      </c>
      <c r="N31" s="158" t="s">
        <v>159</v>
      </c>
      <c r="O31" s="160"/>
    </row>
    <row r="32" spans="1:15" ht="14.65" thickBot="1" x14ac:dyDescent="0.5">
      <c r="A32" s="167"/>
      <c r="B32" s="159"/>
      <c r="C32" s="159"/>
      <c r="D32" s="159"/>
      <c r="E32" s="159"/>
      <c r="F32" s="159"/>
      <c r="G32" s="159"/>
      <c r="H32" s="159"/>
      <c r="I32" s="159"/>
      <c r="J32" s="159"/>
      <c r="K32" s="159"/>
      <c r="L32" s="159"/>
      <c r="M32" s="159"/>
      <c r="N32" s="159"/>
      <c r="O32" s="161"/>
    </row>
    <row r="33" spans="1:15" x14ac:dyDescent="0.45">
      <c r="A33" s="162" t="s">
        <v>32</v>
      </c>
      <c r="B33" s="163"/>
      <c r="C33" s="163"/>
      <c r="D33" s="164" t="s">
        <v>216</v>
      </c>
      <c r="E33" s="165"/>
      <c r="F33" s="162" t="s">
        <v>32</v>
      </c>
      <c r="G33" s="163"/>
      <c r="H33" s="163"/>
      <c r="I33" s="164" t="s">
        <v>216</v>
      </c>
      <c r="J33" s="165"/>
      <c r="K33" s="162" t="s">
        <v>32</v>
      </c>
      <c r="L33" s="163"/>
      <c r="M33" s="163"/>
      <c r="N33" s="164" t="s">
        <v>216</v>
      </c>
      <c r="O33" s="165"/>
    </row>
    <row r="34" spans="1:15" x14ac:dyDescent="0.45">
      <c r="A34" s="132" t="s">
        <v>217</v>
      </c>
      <c r="B34" s="133"/>
      <c r="C34" s="133"/>
      <c r="D34" s="133"/>
      <c r="E34" s="134"/>
      <c r="F34" s="132" t="s">
        <v>217</v>
      </c>
      <c r="G34" s="133"/>
      <c r="H34" s="133"/>
      <c r="I34" s="133"/>
      <c r="J34" s="134"/>
      <c r="K34" s="132" t="s">
        <v>217</v>
      </c>
      <c r="L34" s="133"/>
      <c r="M34" s="133"/>
      <c r="N34" s="133"/>
      <c r="O34" s="134"/>
    </row>
    <row r="35" spans="1:15" x14ac:dyDescent="0.45">
      <c r="A35" s="135" t="s">
        <v>10</v>
      </c>
      <c r="B35" s="136"/>
      <c r="C35" s="136"/>
      <c r="D35" s="136"/>
      <c r="E35" s="137"/>
      <c r="F35" s="135" t="s">
        <v>10</v>
      </c>
      <c r="G35" s="136"/>
      <c r="H35" s="136"/>
      <c r="I35" s="136"/>
      <c r="J35" s="137"/>
      <c r="K35" s="135" t="s">
        <v>10</v>
      </c>
      <c r="L35" s="136"/>
      <c r="M35" s="136"/>
      <c r="N35" s="136"/>
      <c r="O35" s="137"/>
    </row>
    <row r="36" spans="1:15" x14ac:dyDescent="0.45">
      <c r="A36" s="138" t="s">
        <v>128</v>
      </c>
      <c r="B36" s="139"/>
      <c r="C36" s="139"/>
      <c r="D36" s="140">
        <v>1</v>
      </c>
      <c r="E36" s="141"/>
      <c r="F36" s="138" t="s">
        <v>128</v>
      </c>
      <c r="G36" s="139"/>
      <c r="H36" s="139"/>
      <c r="I36" s="140">
        <v>1</v>
      </c>
      <c r="J36" s="141"/>
      <c r="K36" s="138" t="s">
        <v>128</v>
      </c>
      <c r="L36" s="139"/>
      <c r="M36" s="139"/>
      <c r="N36" s="140">
        <v>1</v>
      </c>
      <c r="O36" s="141"/>
    </row>
    <row r="37" spans="1:15" ht="29" customHeight="1" thickBot="1" x14ac:dyDescent="0.5">
      <c r="A37" s="128" t="s">
        <v>130</v>
      </c>
      <c r="B37" s="129"/>
      <c r="C37" s="129"/>
      <c r="D37" s="130">
        <v>1</v>
      </c>
      <c r="E37" s="131"/>
      <c r="F37" s="128" t="s">
        <v>130</v>
      </c>
      <c r="G37" s="129"/>
      <c r="H37" s="129"/>
      <c r="I37" s="130">
        <v>1</v>
      </c>
      <c r="J37" s="131"/>
      <c r="K37" s="128" t="s">
        <v>130</v>
      </c>
      <c r="L37" s="129"/>
      <c r="M37" s="129"/>
      <c r="N37" s="130">
        <v>1</v>
      </c>
      <c r="O37" s="131"/>
    </row>
    <row r="38" spans="1:15" ht="14.25" customHeight="1" x14ac:dyDescent="0.45">
      <c r="A38" s="142" t="s">
        <v>34</v>
      </c>
      <c r="B38" s="143"/>
      <c r="C38" s="143"/>
      <c r="D38" s="143"/>
      <c r="E38" s="143"/>
      <c r="F38" s="143"/>
      <c r="G38" s="148" t="s">
        <v>204</v>
      </c>
      <c r="H38" s="148"/>
      <c r="I38" s="148"/>
      <c r="J38" s="148"/>
      <c r="K38" s="148"/>
      <c r="L38" s="148"/>
      <c r="M38" s="148"/>
      <c r="N38" s="151" t="s">
        <v>10</v>
      </c>
      <c r="O38" s="152"/>
    </row>
    <row r="39" spans="1:15" x14ac:dyDescent="0.45">
      <c r="A39" s="144"/>
      <c r="B39" s="145"/>
      <c r="C39" s="145"/>
      <c r="D39" s="145"/>
      <c r="E39" s="145"/>
      <c r="F39" s="145"/>
      <c r="G39" s="149"/>
      <c r="H39" s="149"/>
      <c r="I39" s="149"/>
      <c r="J39" s="149"/>
      <c r="K39" s="149"/>
      <c r="L39" s="149"/>
      <c r="M39" s="149"/>
      <c r="N39" s="140">
        <v>4</v>
      </c>
      <c r="O39" s="137" t="s">
        <v>35</v>
      </c>
    </row>
    <row r="40" spans="1:15" ht="39" customHeight="1" thickBot="1" x14ac:dyDescent="0.5">
      <c r="A40" s="146"/>
      <c r="B40" s="147"/>
      <c r="C40" s="147"/>
      <c r="D40" s="147"/>
      <c r="E40" s="147"/>
      <c r="F40" s="147"/>
      <c r="G40" s="150"/>
      <c r="H40" s="150"/>
      <c r="I40" s="150"/>
      <c r="J40" s="150"/>
      <c r="K40" s="150"/>
      <c r="L40" s="150"/>
      <c r="M40" s="150"/>
      <c r="N40" s="181"/>
      <c r="O40" s="182"/>
    </row>
    <row r="41" spans="1:15" x14ac:dyDescent="0.45">
      <c r="A41" s="153" t="s">
        <v>36</v>
      </c>
      <c r="B41" s="154"/>
      <c r="C41" s="154"/>
      <c r="D41" s="154"/>
      <c r="E41" s="154"/>
      <c r="F41" s="154"/>
      <c r="G41" s="155" t="s">
        <v>169</v>
      </c>
      <c r="H41" s="155"/>
      <c r="I41" s="155"/>
      <c r="J41" s="155"/>
      <c r="K41" s="155"/>
      <c r="L41" s="155"/>
      <c r="M41" s="155"/>
      <c r="N41" s="183"/>
      <c r="O41" s="184"/>
    </row>
    <row r="42" spans="1:15" x14ac:dyDescent="0.45">
      <c r="A42" s="144"/>
      <c r="B42" s="145"/>
      <c r="C42" s="145"/>
      <c r="D42" s="145"/>
      <c r="E42" s="145"/>
      <c r="F42" s="145"/>
      <c r="G42" s="156"/>
      <c r="H42" s="156"/>
      <c r="I42" s="156"/>
      <c r="J42" s="156"/>
      <c r="K42" s="156"/>
      <c r="L42" s="156"/>
      <c r="M42" s="156"/>
      <c r="N42" s="140">
        <v>4</v>
      </c>
      <c r="O42" s="137" t="s">
        <v>35</v>
      </c>
    </row>
    <row r="43" spans="1:15" ht="32.450000000000003" customHeight="1" thickBot="1" x14ac:dyDescent="0.5">
      <c r="A43" s="146"/>
      <c r="B43" s="147"/>
      <c r="C43" s="147"/>
      <c r="D43" s="147"/>
      <c r="E43" s="147"/>
      <c r="F43" s="147"/>
      <c r="G43" s="157"/>
      <c r="H43" s="157"/>
      <c r="I43" s="157"/>
      <c r="J43" s="157"/>
      <c r="K43" s="157"/>
      <c r="L43" s="157"/>
      <c r="M43" s="157"/>
      <c r="N43" s="181"/>
      <c r="O43" s="182"/>
    </row>
    <row r="44" spans="1:15" ht="14.65" thickBot="1" x14ac:dyDescent="0.5">
      <c r="J44" s="126" t="s">
        <v>37</v>
      </c>
      <c r="K44" s="127"/>
      <c r="L44" s="127"/>
      <c r="M44" s="127"/>
      <c r="N44" s="20">
        <f>D25+D26+I25+I26+N25+N26+N36+N37+I37+I36+D37+D36+N42+N39</f>
        <v>20</v>
      </c>
      <c r="O44" s="28" t="s">
        <v>131</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S38"/>
  <sheetViews>
    <sheetView topLeftCell="A19" zoomScale="80" zoomScaleNormal="80" workbookViewId="0">
      <selection activeCell="Q34" sqref="Q34:Q37"/>
    </sheetView>
  </sheetViews>
  <sheetFormatPr defaultRowHeight="14.25" x14ac:dyDescent="0.45"/>
  <cols>
    <col min="15" max="15" width="17.33203125" customWidth="1"/>
    <col min="16" max="16" width="10" customWidth="1"/>
    <col min="17" max="17" width="10.33203125" customWidth="1"/>
  </cols>
  <sheetData>
    <row r="1" spans="1:19" x14ac:dyDescent="0.45">
      <c r="A1" s="185" t="s">
        <v>38</v>
      </c>
      <c r="B1" s="186"/>
      <c r="C1" s="186"/>
      <c r="D1" s="186"/>
      <c r="E1" s="186"/>
      <c r="F1" s="186"/>
      <c r="G1" s="186"/>
      <c r="H1" s="186"/>
      <c r="I1" s="186"/>
      <c r="J1" s="186"/>
      <c r="K1" s="186"/>
      <c r="L1" s="186"/>
      <c r="M1" s="186"/>
      <c r="N1" s="187"/>
      <c r="O1" s="227" t="s">
        <v>39</v>
      </c>
      <c r="P1" s="228"/>
      <c r="Q1" s="229"/>
    </row>
    <row r="2" spans="1:19" ht="14.65" thickBot="1" x14ac:dyDescent="0.5">
      <c r="A2" s="188"/>
      <c r="B2" s="122"/>
      <c r="C2" s="122"/>
      <c r="D2" s="122"/>
      <c r="E2" s="122"/>
      <c r="F2" s="122"/>
      <c r="G2" s="122"/>
      <c r="H2" s="122"/>
      <c r="I2" s="122"/>
      <c r="J2" s="122"/>
      <c r="K2" s="122"/>
      <c r="L2" s="122"/>
      <c r="M2" s="122"/>
      <c r="N2" s="189"/>
      <c r="O2" s="230"/>
      <c r="P2" s="231"/>
      <c r="Q2" s="232"/>
    </row>
    <row r="3" spans="1:19" ht="14.65" thickBot="1" x14ac:dyDescent="0.5">
      <c r="A3" s="190"/>
      <c r="B3" s="191"/>
      <c r="C3" s="191"/>
      <c r="D3" s="191"/>
      <c r="E3" s="191"/>
      <c r="F3" s="191"/>
      <c r="G3" s="191"/>
      <c r="H3" s="191"/>
      <c r="I3" s="191"/>
      <c r="J3" s="191"/>
      <c r="K3" s="191"/>
      <c r="L3" s="191"/>
      <c r="M3" s="191"/>
      <c r="N3" s="192"/>
      <c r="O3" s="233"/>
      <c r="P3" s="234"/>
      <c r="Q3" s="235"/>
    </row>
    <row r="4" spans="1:19" ht="23.65" thickBot="1" x14ac:dyDescent="0.5">
      <c r="A4" s="327" t="s">
        <v>1</v>
      </c>
      <c r="B4" s="328"/>
      <c r="C4" s="328"/>
      <c r="D4" s="328"/>
      <c r="E4" s="328"/>
      <c r="F4" s="328"/>
      <c r="G4" s="328"/>
      <c r="H4" s="328"/>
      <c r="I4" s="328"/>
      <c r="J4" s="328"/>
      <c r="K4" s="328"/>
      <c r="L4" s="328"/>
      <c r="M4" s="328"/>
      <c r="N4" s="329"/>
      <c r="O4" s="236"/>
      <c r="P4" s="237"/>
      <c r="Q4" s="238"/>
    </row>
    <row r="5" spans="1:19" ht="23.65" thickBot="1" x14ac:dyDescent="0.5">
      <c r="A5" s="330" t="s">
        <v>2</v>
      </c>
      <c r="B5" s="331"/>
      <c r="C5" s="331"/>
      <c r="D5" s="331"/>
      <c r="E5" s="331"/>
      <c r="F5" s="331"/>
      <c r="G5" s="331"/>
      <c r="H5" s="331"/>
      <c r="I5" s="331"/>
      <c r="J5" s="331"/>
      <c r="K5" s="331"/>
      <c r="L5" s="331"/>
      <c r="M5" s="331"/>
      <c r="N5" s="331"/>
      <c r="O5" s="239" t="s">
        <v>10</v>
      </c>
      <c r="P5" s="240"/>
      <c r="Q5" s="241"/>
    </row>
    <row r="6" spans="1:19" ht="23.65" thickBot="1" x14ac:dyDescent="0.75">
      <c r="A6" s="332" t="s">
        <v>40</v>
      </c>
      <c r="B6" s="333"/>
      <c r="C6" s="333"/>
      <c r="D6" s="333"/>
      <c r="E6" s="333"/>
      <c r="F6" s="334"/>
      <c r="G6" s="335" t="s">
        <v>41</v>
      </c>
      <c r="H6" s="333"/>
      <c r="I6" s="333"/>
      <c r="J6" s="333"/>
      <c r="K6" s="333"/>
      <c r="L6" s="333"/>
      <c r="M6" s="333"/>
      <c r="N6" s="336"/>
      <c r="O6" s="242"/>
      <c r="P6" s="243"/>
      <c r="Q6" s="244"/>
    </row>
    <row r="7" spans="1:19" ht="23.65" thickBot="1" x14ac:dyDescent="0.75">
      <c r="A7" s="245" t="s">
        <v>42</v>
      </c>
      <c r="B7" s="246"/>
      <c r="C7" s="246"/>
      <c r="D7" s="246"/>
      <c r="E7" s="246"/>
      <c r="F7" s="247"/>
      <c r="G7" s="325">
        <v>57.98</v>
      </c>
      <c r="H7" s="326"/>
      <c r="I7" s="249">
        <v>58.17</v>
      </c>
      <c r="J7" s="249"/>
      <c r="K7" s="249">
        <v>58.15</v>
      </c>
      <c r="L7" s="249"/>
      <c r="M7" s="249">
        <v>58.53</v>
      </c>
      <c r="N7" s="250"/>
      <c r="O7" s="271">
        <v>1</v>
      </c>
      <c r="P7" s="272"/>
      <c r="Q7" s="11" t="s">
        <v>43</v>
      </c>
    </row>
    <row r="8" spans="1:19" ht="23.65" thickBot="1" x14ac:dyDescent="0.75">
      <c r="A8" s="312" t="s">
        <v>44</v>
      </c>
      <c r="B8" s="313"/>
      <c r="C8" s="313"/>
      <c r="D8" s="313"/>
      <c r="E8" s="313"/>
      <c r="F8" s="314"/>
      <c r="G8" s="315">
        <v>71.63</v>
      </c>
      <c r="H8" s="316"/>
      <c r="I8" s="316">
        <v>70.89</v>
      </c>
      <c r="J8" s="316"/>
      <c r="K8" s="316">
        <v>71.760000000000005</v>
      </c>
      <c r="L8" s="316"/>
      <c r="M8" s="316">
        <v>71.77</v>
      </c>
      <c r="N8" s="317"/>
      <c r="O8" s="273">
        <v>1</v>
      </c>
      <c r="P8" s="140"/>
      <c r="Q8" s="12" t="s">
        <v>43</v>
      </c>
    </row>
    <row r="9" spans="1:19" ht="23.25" customHeight="1" x14ac:dyDescent="0.7">
      <c r="A9" s="260" t="s">
        <v>45</v>
      </c>
      <c r="B9" s="261"/>
      <c r="C9" s="261"/>
      <c r="D9" s="261"/>
      <c r="E9" s="261"/>
      <c r="F9" s="262"/>
      <c r="G9" s="303">
        <v>48</v>
      </c>
      <c r="H9" s="304"/>
      <c r="I9" s="304">
        <v>48.15</v>
      </c>
      <c r="J9" s="304"/>
      <c r="K9" s="304">
        <v>48.03</v>
      </c>
      <c r="L9" s="304"/>
      <c r="M9" s="304">
        <v>47.83</v>
      </c>
      <c r="N9" s="305"/>
      <c r="O9" s="273">
        <v>1</v>
      </c>
      <c r="P9" s="140"/>
      <c r="Q9" s="270" t="s">
        <v>43</v>
      </c>
    </row>
    <row r="10" spans="1:19" ht="23.65" thickBot="1" x14ac:dyDescent="0.75">
      <c r="A10" s="318"/>
      <c r="B10" s="319"/>
      <c r="C10" s="319"/>
      <c r="D10" s="319"/>
      <c r="E10" s="319"/>
      <c r="F10" s="320"/>
      <c r="G10" s="321">
        <v>48.2</v>
      </c>
      <c r="H10" s="322"/>
      <c r="I10" s="323"/>
      <c r="J10" s="323"/>
      <c r="K10" s="323"/>
      <c r="L10" s="323"/>
      <c r="M10" s="323"/>
      <c r="N10" s="324"/>
      <c r="O10" s="273"/>
      <c r="P10" s="140"/>
      <c r="Q10" s="270"/>
    </row>
    <row r="11" spans="1:19" ht="23.65" thickBot="1" x14ac:dyDescent="0.75">
      <c r="A11" s="312" t="s">
        <v>46</v>
      </c>
      <c r="B11" s="313"/>
      <c r="C11" s="313"/>
      <c r="D11" s="313"/>
      <c r="E11" s="313"/>
      <c r="F11" s="314"/>
      <c r="G11" s="315">
        <v>39.880000000000003</v>
      </c>
      <c r="H11" s="316"/>
      <c r="I11" s="316">
        <v>39.979999999999997</v>
      </c>
      <c r="J11" s="316"/>
      <c r="K11" s="316">
        <v>39.979999999999997</v>
      </c>
      <c r="L11" s="316"/>
      <c r="M11" s="316">
        <v>39.909999999999997</v>
      </c>
      <c r="N11" s="317"/>
      <c r="O11" s="273">
        <v>1</v>
      </c>
      <c r="P11" s="140"/>
      <c r="Q11" s="12" t="s">
        <v>43</v>
      </c>
    </row>
    <row r="12" spans="1:19" ht="23.65" thickBot="1" x14ac:dyDescent="0.75">
      <c r="A12" s="245" t="s">
        <v>148</v>
      </c>
      <c r="B12" s="246"/>
      <c r="C12" s="246"/>
      <c r="D12" s="246"/>
      <c r="E12" s="246"/>
      <c r="F12" s="247"/>
      <c r="G12" s="248">
        <v>0.24</v>
      </c>
      <c r="H12" s="249"/>
      <c r="I12" s="249"/>
      <c r="J12" s="249"/>
      <c r="K12" s="249">
        <v>1.8</v>
      </c>
      <c r="L12" s="249"/>
      <c r="M12" s="249"/>
      <c r="N12" s="250"/>
      <c r="O12" s="273">
        <v>2</v>
      </c>
      <c r="P12" s="140"/>
      <c r="Q12" s="12" t="s">
        <v>56</v>
      </c>
    </row>
    <row r="13" spans="1:19" ht="23.65" thickBot="1" x14ac:dyDescent="0.75">
      <c r="A13" s="312" t="s">
        <v>47</v>
      </c>
      <c r="B13" s="313"/>
      <c r="C13" s="313"/>
      <c r="D13" s="313"/>
      <c r="E13" s="313"/>
      <c r="F13" s="314"/>
      <c r="G13" s="315">
        <v>71.33</v>
      </c>
      <c r="H13" s="316"/>
      <c r="I13" s="316">
        <v>71.2</v>
      </c>
      <c r="J13" s="316"/>
      <c r="K13" s="316">
        <v>70.84</v>
      </c>
      <c r="L13" s="316"/>
      <c r="M13" s="316">
        <v>71.62</v>
      </c>
      <c r="N13" s="317"/>
      <c r="O13" s="273">
        <v>1</v>
      </c>
      <c r="P13" s="140"/>
      <c r="Q13" s="12" t="s">
        <v>43</v>
      </c>
    </row>
    <row r="14" spans="1:19" ht="23.65" thickBot="1" x14ac:dyDescent="0.75">
      <c r="A14" s="245" t="s">
        <v>48</v>
      </c>
      <c r="B14" s="246"/>
      <c r="C14" s="246"/>
      <c r="D14" s="246"/>
      <c r="E14" s="246"/>
      <c r="F14" s="247"/>
      <c r="G14" s="248">
        <v>77.599999999999994</v>
      </c>
      <c r="H14" s="249"/>
      <c r="I14" s="249"/>
      <c r="J14" s="249"/>
      <c r="K14" s="249"/>
      <c r="L14" s="249"/>
      <c r="M14" s="249"/>
      <c r="N14" s="250"/>
      <c r="O14" s="273">
        <v>1</v>
      </c>
      <c r="P14" s="140"/>
      <c r="Q14" s="12" t="s">
        <v>43</v>
      </c>
      <c r="S14">
        <f>G13/1000</f>
        <v>7.1330000000000005E-2</v>
      </c>
    </row>
    <row r="15" spans="1:19" ht="23.25" x14ac:dyDescent="0.7">
      <c r="A15" s="306" t="s">
        <v>49</v>
      </c>
      <c r="B15" s="307"/>
      <c r="C15" s="307"/>
      <c r="D15" s="307"/>
      <c r="E15" s="307"/>
      <c r="F15" s="308"/>
      <c r="G15" s="309">
        <v>2.9</v>
      </c>
      <c r="H15" s="310"/>
      <c r="I15" s="310">
        <v>2.95</v>
      </c>
      <c r="J15" s="310"/>
      <c r="K15" s="310">
        <v>2.89</v>
      </c>
      <c r="L15" s="310"/>
      <c r="M15" s="310">
        <v>3.05</v>
      </c>
      <c r="N15" s="311"/>
      <c r="O15" s="273">
        <v>1</v>
      </c>
      <c r="P15" s="140"/>
      <c r="Q15" s="270" t="s">
        <v>43</v>
      </c>
    </row>
    <row r="16" spans="1:19" ht="23.65" thickBot="1" x14ac:dyDescent="0.75">
      <c r="A16" s="263"/>
      <c r="B16" s="264"/>
      <c r="C16" s="264"/>
      <c r="D16" s="264"/>
      <c r="E16" s="264"/>
      <c r="F16" s="265"/>
      <c r="G16" s="259">
        <v>2.98</v>
      </c>
      <c r="H16" s="257"/>
      <c r="I16" s="257">
        <v>3.11</v>
      </c>
      <c r="J16" s="257"/>
      <c r="K16" s="257">
        <v>2.98</v>
      </c>
      <c r="L16" s="257"/>
      <c r="M16" s="257">
        <v>3.05</v>
      </c>
      <c r="N16" s="258"/>
      <c r="O16" s="273"/>
      <c r="P16" s="140"/>
      <c r="Q16" s="270"/>
    </row>
    <row r="17" spans="1:17" ht="23.25" x14ac:dyDescent="0.7">
      <c r="A17" s="260" t="s">
        <v>50</v>
      </c>
      <c r="B17" s="261"/>
      <c r="C17" s="261"/>
      <c r="D17" s="261"/>
      <c r="E17" s="261"/>
      <c r="F17" s="262"/>
      <c r="G17" s="303">
        <v>1.4</v>
      </c>
      <c r="H17" s="304"/>
      <c r="I17" s="304">
        <v>1.56</v>
      </c>
      <c r="J17" s="304"/>
      <c r="K17" s="304">
        <v>1.59</v>
      </c>
      <c r="L17" s="304"/>
      <c r="M17" s="304">
        <v>1.59</v>
      </c>
      <c r="N17" s="305"/>
      <c r="O17" s="273">
        <v>1</v>
      </c>
      <c r="P17" s="140"/>
      <c r="Q17" s="270" t="s">
        <v>43</v>
      </c>
    </row>
    <row r="18" spans="1:17" ht="23.65" thickBot="1" x14ac:dyDescent="0.75">
      <c r="A18" s="263"/>
      <c r="B18" s="264"/>
      <c r="C18" s="264"/>
      <c r="D18" s="264"/>
      <c r="E18" s="264"/>
      <c r="F18" s="265"/>
      <c r="G18" s="259">
        <v>1.53</v>
      </c>
      <c r="H18" s="257"/>
      <c r="I18" s="257">
        <v>1.6</v>
      </c>
      <c r="J18" s="257"/>
      <c r="K18" s="257">
        <v>1.59</v>
      </c>
      <c r="L18" s="257"/>
      <c r="M18" s="257">
        <v>1.64</v>
      </c>
      <c r="N18" s="258"/>
      <c r="O18" s="273"/>
      <c r="P18" s="140"/>
      <c r="Q18" s="270"/>
    </row>
    <row r="19" spans="1:17" ht="23.65" thickBot="1" x14ac:dyDescent="0.75">
      <c r="A19" s="245" t="s">
        <v>51</v>
      </c>
      <c r="B19" s="246"/>
      <c r="C19" s="246"/>
      <c r="D19" s="246"/>
      <c r="E19" s="246"/>
      <c r="F19" s="247"/>
      <c r="G19" s="248">
        <v>47.75</v>
      </c>
      <c r="H19" s="249"/>
      <c r="I19" s="249"/>
      <c r="J19" s="249"/>
      <c r="K19" s="249"/>
      <c r="L19" s="249"/>
      <c r="M19" s="249"/>
      <c r="N19" s="250"/>
      <c r="O19" s="273">
        <v>1</v>
      </c>
      <c r="P19" s="140"/>
      <c r="Q19" s="12" t="s">
        <v>43</v>
      </c>
    </row>
    <row r="20" spans="1:17" ht="23.65" thickBot="1" x14ac:dyDescent="0.75">
      <c r="A20" s="245" t="s">
        <v>52</v>
      </c>
      <c r="B20" s="246"/>
      <c r="C20" s="246"/>
      <c r="D20" s="246"/>
      <c r="E20" s="246"/>
      <c r="F20" s="247"/>
      <c r="G20" s="248">
        <v>5.96</v>
      </c>
      <c r="H20" s="249"/>
      <c r="I20" s="249"/>
      <c r="J20" s="249"/>
      <c r="K20" s="249"/>
      <c r="L20" s="249"/>
      <c r="M20" s="249"/>
      <c r="N20" s="250"/>
      <c r="O20" s="273">
        <v>1</v>
      </c>
      <c r="P20" s="140"/>
      <c r="Q20" s="12" t="s">
        <v>43</v>
      </c>
    </row>
    <row r="21" spans="1:17" ht="23.65" thickBot="1" x14ac:dyDescent="0.75">
      <c r="A21" s="245" t="s">
        <v>53</v>
      </c>
      <c r="B21" s="246"/>
      <c r="C21" s="246"/>
      <c r="D21" s="246"/>
      <c r="E21" s="246"/>
      <c r="F21" s="247"/>
      <c r="G21" s="248">
        <v>25.14</v>
      </c>
      <c r="H21" s="249"/>
      <c r="I21" s="249"/>
      <c r="J21" s="249"/>
      <c r="K21" s="249"/>
      <c r="L21" s="249"/>
      <c r="M21" s="249"/>
      <c r="N21" s="250"/>
      <c r="O21" s="274">
        <v>1</v>
      </c>
      <c r="P21" s="275"/>
      <c r="Q21" s="13" t="s">
        <v>43</v>
      </c>
    </row>
    <row r="22" spans="1:17" x14ac:dyDescent="0.45">
      <c r="A22" s="251" t="s">
        <v>54</v>
      </c>
      <c r="B22" s="252"/>
      <c r="C22" s="252"/>
      <c r="D22" s="252"/>
      <c r="E22" s="252"/>
      <c r="F22" s="252"/>
      <c r="G22" s="252"/>
      <c r="H22" s="252"/>
      <c r="I22" s="252"/>
      <c r="J22" s="252"/>
      <c r="K22" s="252"/>
      <c r="L22" s="252"/>
      <c r="M22" s="252"/>
      <c r="N22" s="253"/>
      <c r="O22" s="282"/>
      <c r="P22" s="283"/>
      <c r="Q22" s="284"/>
    </row>
    <row r="23" spans="1:17" ht="34.5" customHeight="1" thickBot="1" x14ac:dyDescent="0.5">
      <c r="A23" s="254"/>
      <c r="B23" s="255"/>
      <c r="C23" s="255"/>
      <c r="D23" s="255"/>
      <c r="E23" s="255"/>
      <c r="F23" s="255"/>
      <c r="G23" s="255"/>
      <c r="H23" s="255"/>
      <c r="I23" s="255"/>
      <c r="J23" s="255"/>
      <c r="K23" s="255"/>
      <c r="L23" s="255"/>
      <c r="M23" s="255"/>
      <c r="N23" s="256"/>
      <c r="O23" s="285"/>
      <c r="P23" s="286"/>
      <c r="Q23" s="287"/>
    </row>
    <row r="24" spans="1:17" ht="76.5" customHeight="1" x14ac:dyDescent="0.65">
      <c r="A24" s="221" t="s">
        <v>170</v>
      </c>
      <c r="B24" s="222"/>
      <c r="C24" s="222"/>
      <c r="D24" s="222"/>
      <c r="E24" s="222"/>
      <c r="F24" s="222"/>
      <c r="G24" s="222"/>
      <c r="H24" s="222"/>
      <c r="I24" s="222"/>
      <c r="J24" s="222"/>
      <c r="K24" s="222"/>
      <c r="L24" s="222"/>
      <c r="M24" s="222"/>
      <c r="N24" s="223"/>
      <c r="O24" s="14" t="s">
        <v>55</v>
      </c>
      <c r="P24" s="9">
        <v>2</v>
      </c>
      <c r="Q24" s="15" t="s">
        <v>56</v>
      </c>
    </row>
    <row r="25" spans="1:17" ht="66" customHeight="1" thickBot="1" x14ac:dyDescent="0.7">
      <c r="A25" s="224">
        <f xml:space="preserve"> (G14*PI()/4)*(G13^2+I13^2+K13^2+M13^2)/1000</f>
        <v>1237.5352188481904</v>
      </c>
      <c r="B25" s="225"/>
      <c r="C25" s="225"/>
      <c r="D25" s="225"/>
      <c r="E25" s="225"/>
      <c r="F25" s="225"/>
      <c r="G25" s="225"/>
      <c r="H25" s="225"/>
      <c r="I25" s="225"/>
      <c r="J25" s="225"/>
      <c r="K25" s="225"/>
      <c r="L25" s="225"/>
      <c r="M25" s="225"/>
      <c r="N25" s="226"/>
      <c r="O25" s="16" t="s">
        <v>57</v>
      </c>
      <c r="P25" s="10">
        <v>1</v>
      </c>
      <c r="Q25" s="13" t="s">
        <v>43</v>
      </c>
    </row>
    <row r="26" spans="1:17" x14ac:dyDescent="0.45">
      <c r="A26" s="297" t="s">
        <v>58</v>
      </c>
      <c r="B26" s="298"/>
      <c r="C26" s="298"/>
      <c r="D26" s="298"/>
      <c r="E26" s="298"/>
      <c r="F26" s="298"/>
      <c r="G26" s="298"/>
      <c r="H26" s="298"/>
      <c r="I26" s="298"/>
      <c r="J26" s="298"/>
      <c r="K26" s="298"/>
      <c r="L26" s="298"/>
      <c r="M26" s="298"/>
      <c r="N26" s="299"/>
      <c r="O26" s="282"/>
      <c r="P26" s="283"/>
      <c r="Q26" s="284"/>
    </row>
    <row r="27" spans="1:17" ht="33" customHeight="1" thickBot="1" x14ac:dyDescent="0.5">
      <c r="A27" s="300"/>
      <c r="B27" s="301"/>
      <c r="C27" s="301"/>
      <c r="D27" s="301"/>
      <c r="E27" s="301"/>
      <c r="F27" s="301"/>
      <c r="G27" s="301"/>
      <c r="H27" s="301"/>
      <c r="I27" s="301"/>
      <c r="J27" s="301"/>
      <c r="K27" s="301"/>
      <c r="L27" s="301"/>
      <c r="M27" s="301"/>
      <c r="N27" s="302"/>
      <c r="O27" s="285"/>
      <c r="P27" s="286"/>
      <c r="Q27" s="287"/>
    </row>
    <row r="28" spans="1:17" x14ac:dyDescent="0.45">
      <c r="A28" s="278" t="s">
        <v>174</v>
      </c>
      <c r="B28" s="279"/>
      <c r="C28" s="279"/>
      <c r="D28" s="279"/>
      <c r="E28" s="279"/>
      <c r="F28" s="279"/>
      <c r="G28" s="279"/>
      <c r="H28" s="279"/>
      <c r="I28" s="279"/>
      <c r="J28" s="279"/>
      <c r="K28" s="279"/>
      <c r="L28" s="279"/>
      <c r="M28" s="279"/>
      <c r="N28" s="279"/>
      <c r="O28" s="266" t="s">
        <v>59</v>
      </c>
      <c r="P28" s="268">
        <v>2</v>
      </c>
      <c r="Q28" s="269" t="s">
        <v>56</v>
      </c>
    </row>
    <row r="29" spans="1:17" ht="19.5" customHeight="1" x14ac:dyDescent="0.45">
      <c r="A29" s="278"/>
      <c r="B29" s="279"/>
      <c r="C29" s="279"/>
      <c r="D29" s="279"/>
      <c r="E29" s="279"/>
      <c r="F29" s="279"/>
      <c r="G29" s="279"/>
      <c r="H29" s="279"/>
      <c r="I29" s="279"/>
      <c r="J29" s="279"/>
      <c r="K29" s="279"/>
      <c r="L29" s="279"/>
      <c r="M29" s="279"/>
      <c r="N29" s="279"/>
      <c r="O29" s="267"/>
      <c r="P29" s="140"/>
      <c r="Q29" s="270"/>
    </row>
    <row r="30" spans="1:17" ht="18" x14ac:dyDescent="0.55000000000000004">
      <c r="A30" s="278"/>
      <c r="B30" s="279"/>
      <c r="C30" s="279"/>
      <c r="D30" s="279"/>
      <c r="E30" s="279"/>
      <c r="F30" s="279"/>
      <c r="G30" s="279"/>
      <c r="H30" s="279"/>
      <c r="I30" s="279"/>
      <c r="J30" s="279"/>
      <c r="K30" s="279"/>
      <c r="L30" s="279"/>
      <c r="M30" s="279"/>
      <c r="N30" s="279"/>
      <c r="O30" s="17" t="s">
        <v>60</v>
      </c>
      <c r="P30" s="5">
        <v>1</v>
      </c>
      <c r="Q30" s="12" t="s">
        <v>43</v>
      </c>
    </row>
    <row r="31" spans="1:17" ht="18.399999999999999" thickBot="1" x14ac:dyDescent="0.6">
      <c r="A31" s="280"/>
      <c r="B31" s="281"/>
      <c r="C31" s="281"/>
      <c r="D31" s="281"/>
      <c r="E31" s="281"/>
      <c r="F31" s="281"/>
      <c r="G31" s="281"/>
      <c r="H31" s="281"/>
      <c r="I31" s="281"/>
      <c r="J31" s="281"/>
      <c r="K31" s="281"/>
      <c r="L31" s="281"/>
      <c r="M31" s="281"/>
      <c r="N31" s="281"/>
      <c r="O31" s="18" t="s">
        <v>61</v>
      </c>
      <c r="P31" s="10">
        <v>1</v>
      </c>
      <c r="Q31" s="13" t="s">
        <v>43</v>
      </c>
    </row>
    <row r="32" spans="1:17" x14ac:dyDescent="0.45">
      <c r="A32" s="297" t="s">
        <v>62</v>
      </c>
      <c r="B32" s="298"/>
      <c r="C32" s="298"/>
      <c r="D32" s="298"/>
      <c r="E32" s="298"/>
      <c r="F32" s="298"/>
      <c r="G32" s="298"/>
      <c r="H32" s="298"/>
      <c r="I32" s="298"/>
      <c r="J32" s="298"/>
      <c r="K32" s="298"/>
      <c r="L32" s="298"/>
      <c r="M32" s="298"/>
      <c r="N32" s="299"/>
      <c r="O32" s="288"/>
      <c r="P32" s="289"/>
      <c r="Q32" s="290"/>
    </row>
    <row r="33" spans="1:18" ht="36" customHeight="1" thickBot="1" x14ac:dyDescent="0.5">
      <c r="A33" s="300"/>
      <c r="B33" s="301"/>
      <c r="C33" s="301"/>
      <c r="D33" s="301"/>
      <c r="E33" s="301"/>
      <c r="F33" s="301"/>
      <c r="G33" s="301"/>
      <c r="H33" s="301"/>
      <c r="I33" s="301"/>
      <c r="J33" s="301"/>
      <c r="K33" s="301"/>
      <c r="L33" s="301"/>
      <c r="M33" s="301"/>
      <c r="N33" s="302"/>
      <c r="O33" s="291"/>
      <c r="P33" s="292"/>
      <c r="Q33" s="293"/>
    </row>
    <row r="34" spans="1:18" x14ac:dyDescent="0.45">
      <c r="A34" s="276" t="s">
        <v>175</v>
      </c>
      <c r="B34" s="277"/>
      <c r="C34" s="277"/>
      <c r="D34" s="277"/>
      <c r="E34" s="277"/>
      <c r="F34" s="277"/>
      <c r="G34" s="277"/>
      <c r="H34" s="277"/>
      <c r="I34" s="277"/>
      <c r="J34" s="277"/>
      <c r="K34" s="277"/>
      <c r="L34" s="277"/>
      <c r="M34" s="277"/>
      <c r="N34" s="277"/>
      <c r="O34" s="295">
        <v>3</v>
      </c>
      <c r="P34" s="268"/>
      <c r="Q34" s="269" t="s">
        <v>149</v>
      </c>
    </row>
    <row r="35" spans="1:18" x14ac:dyDescent="0.45">
      <c r="A35" s="278"/>
      <c r="B35" s="279"/>
      <c r="C35" s="279"/>
      <c r="D35" s="279"/>
      <c r="E35" s="279"/>
      <c r="F35" s="279"/>
      <c r="G35" s="279"/>
      <c r="H35" s="279"/>
      <c r="I35" s="279"/>
      <c r="J35" s="279"/>
      <c r="K35" s="279"/>
      <c r="L35" s="279"/>
      <c r="M35" s="279"/>
      <c r="N35" s="279"/>
      <c r="O35" s="273"/>
      <c r="P35" s="140"/>
      <c r="Q35" s="270"/>
    </row>
    <row r="36" spans="1:18" x14ac:dyDescent="0.45">
      <c r="A36" s="278"/>
      <c r="B36" s="279"/>
      <c r="C36" s="279"/>
      <c r="D36" s="279"/>
      <c r="E36" s="279"/>
      <c r="F36" s="279"/>
      <c r="G36" s="279"/>
      <c r="H36" s="279"/>
      <c r="I36" s="279"/>
      <c r="J36" s="279"/>
      <c r="K36" s="279"/>
      <c r="L36" s="279"/>
      <c r="M36" s="279"/>
      <c r="N36" s="279"/>
      <c r="O36" s="273"/>
      <c r="P36" s="140"/>
      <c r="Q36" s="270"/>
      <c r="R36" s="43" t="s">
        <v>218</v>
      </c>
    </row>
    <row r="37" spans="1:18" ht="76.8" customHeight="1" thickBot="1" x14ac:dyDescent="0.5">
      <c r="A37" s="280"/>
      <c r="B37" s="281"/>
      <c r="C37" s="281"/>
      <c r="D37" s="281"/>
      <c r="E37" s="281"/>
      <c r="F37" s="281"/>
      <c r="G37" s="281"/>
      <c r="H37" s="281"/>
      <c r="I37" s="281"/>
      <c r="J37" s="281"/>
      <c r="K37" s="281"/>
      <c r="L37" s="281"/>
      <c r="M37" s="281"/>
      <c r="N37" s="281"/>
      <c r="O37" s="296"/>
      <c r="P37" s="181"/>
      <c r="Q37" s="294"/>
    </row>
    <row r="38" spans="1:18" ht="18.399999999999999" thickBot="1" x14ac:dyDescent="0.6">
      <c r="O38" s="6" t="s">
        <v>18</v>
      </c>
      <c r="P38" s="7">
        <f>O34+P31+P30+P28+P25+P24+SUM(O7:P21)</f>
        <v>23</v>
      </c>
      <c r="Q38" s="8" t="s">
        <v>64</v>
      </c>
    </row>
  </sheetData>
  <mergeCells count="94">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34:N37"/>
    <mergeCell ref="Q9:Q10"/>
    <mergeCell ref="Q15:Q16"/>
    <mergeCell ref="Q17:Q18"/>
    <mergeCell ref="O22:Q23"/>
    <mergeCell ref="O26:Q27"/>
    <mergeCell ref="O32:Q33"/>
    <mergeCell ref="Q34:Q37"/>
    <mergeCell ref="O34:P37"/>
    <mergeCell ref="A32:N33"/>
    <mergeCell ref="A26:N27"/>
    <mergeCell ref="A28:N31"/>
    <mergeCell ref="O9:P10"/>
    <mergeCell ref="O11:P11"/>
    <mergeCell ref="O12:P12"/>
    <mergeCell ref="A20:F20"/>
    <mergeCell ref="O28:O29"/>
    <mergeCell ref="P28:P29"/>
    <mergeCell ref="Q28:Q29"/>
    <mergeCell ref="O7:P7"/>
    <mergeCell ref="O8:P8"/>
    <mergeCell ref="O13:P13"/>
    <mergeCell ref="O14:P14"/>
    <mergeCell ref="O15:P16"/>
    <mergeCell ref="O17:P18"/>
    <mergeCell ref="O19:P19"/>
    <mergeCell ref="O20:P20"/>
    <mergeCell ref="O21:P21"/>
    <mergeCell ref="A24:N24"/>
    <mergeCell ref="A25:N25"/>
    <mergeCell ref="O1:Q2"/>
    <mergeCell ref="O3:Q4"/>
    <mergeCell ref="O5:Q6"/>
    <mergeCell ref="A21:F21"/>
    <mergeCell ref="G20:N20"/>
    <mergeCell ref="G21:N21"/>
    <mergeCell ref="A22:N23"/>
    <mergeCell ref="M18:N18"/>
    <mergeCell ref="K18:L18"/>
    <mergeCell ref="I18:J18"/>
    <mergeCell ref="G18:H18"/>
    <mergeCell ref="A19:F19"/>
    <mergeCell ref="G19:N19"/>
    <mergeCell ref="A17:F18"/>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R24" sqref="R24"/>
    </sheetView>
  </sheetViews>
  <sheetFormatPr defaultRowHeight="14.25" x14ac:dyDescent="0.45"/>
  <cols>
    <col min="6" max="6" width="10" customWidth="1"/>
    <col min="7" max="7" width="10.53125" customWidth="1"/>
  </cols>
  <sheetData>
    <row r="1" spans="1:17" x14ac:dyDescent="0.45">
      <c r="A1" s="185" t="s">
        <v>65</v>
      </c>
      <c r="B1" s="186"/>
      <c r="C1" s="186"/>
      <c r="D1" s="186"/>
      <c r="E1" s="186"/>
      <c r="F1" s="186"/>
      <c r="G1" s="186"/>
      <c r="H1" s="186"/>
      <c r="I1" s="186"/>
      <c r="J1" s="186"/>
      <c r="K1" s="186"/>
      <c r="L1" s="186"/>
      <c r="M1" s="186"/>
      <c r="N1" s="187"/>
    </row>
    <row r="2" spans="1:17" x14ac:dyDescent="0.45">
      <c r="A2" s="188"/>
      <c r="B2" s="122"/>
      <c r="C2" s="122"/>
      <c r="D2" s="122"/>
      <c r="E2" s="122"/>
      <c r="F2" s="122"/>
      <c r="G2" s="122"/>
      <c r="H2" s="122"/>
      <c r="I2" s="122"/>
      <c r="J2" s="122"/>
      <c r="K2" s="122"/>
      <c r="L2" s="122"/>
      <c r="M2" s="122"/>
      <c r="N2" s="189"/>
    </row>
    <row r="3" spans="1:17" ht="14.65" thickBot="1" x14ac:dyDescent="0.5">
      <c r="A3" s="190"/>
      <c r="B3" s="191"/>
      <c r="C3" s="191"/>
      <c r="D3" s="191"/>
      <c r="E3" s="191"/>
      <c r="F3" s="191"/>
      <c r="G3" s="191"/>
      <c r="H3" s="191"/>
      <c r="I3" s="191"/>
      <c r="J3" s="191"/>
      <c r="K3" s="191"/>
      <c r="L3" s="191"/>
      <c r="M3" s="191"/>
      <c r="N3" s="192"/>
    </row>
    <row r="4" spans="1:17" ht="23.25" x14ac:dyDescent="0.45">
      <c r="A4" s="327" t="s">
        <v>1</v>
      </c>
      <c r="B4" s="328"/>
      <c r="C4" s="328"/>
      <c r="D4" s="328"/>
      <c r="E4" s="328"/>
      <c r="F4" s="328"/>
      <c r="G4" s="328"/>
      <c r="H4" s="328"/>
      <c r="I4" s="328"/>
      <c r="J4" s="328"/>
      <c r="K4" s="328"/>
      <c r="L4" s="328"/>
      <c r="M4" s="328"/>
      <c r="N4" s="329"/>
    </row>
    <row r="5" spans="1:17" ht="23.25" x14ac:dyDescent="0.45">
      <c r="A5" s="351" t="s">
        <v>2</v>
      </c>
      <c r="B5" s="352"/>
      <c r="C5" s="352"/>
      <c r="D5" s="352"/>
      <c r="E5" s="352"/>
      <c r="F5" s="352"/>
      <c r="G5" s="352"/>
      <c r="H5" s="352"/>
      <c r="I5" s="352"/>
      <c r="J5" s="352"/>
      <c r="K5" s="352"/>
      <c r="L5" s="352"/>
      <c r="M5" s="352"/>
      <c r="N5" s="352"/>
      <c r="O5" s="379" t="s">
        <v>10</v>
      </c>
      <c r="P5" s="380"/>
    </row>
    <row r="6" spans="1:17" x14ac:dyDescent="0.45">
      <c r="A6" s="359" t="s">
        <v>66</v>
      </c>
      <c r="B6" s="360"/>
      <c r="C6" s="360"/>
      <c r="D6" s="360"/>
      <c r="E6" s="360"/>
      <c r="F6" s="360"/>
      <c r="G6" s="360"/>
      <c r="H6" s="360"/>
      <c r="I6" s="360"/>
      <c r="J6" s="360"/>
      <c r="K6" s="360"/>
      <c r="L6" s="360"/>
      <c r="M6" s="360"/>
      <c r="N6" s="361"/>
      <c r="O6" s="381"/>
      <c r="P6" s="382"/>
    </row>
    <row r="7" spans="1:17" ht="14.25" customHeight="1" x14ac:dyDescent="0.45">
      <c r="A7" s="353" t="s">
        <v>67</v>
      </c>
      <c r="B7" s="354"/>
      <c r="C7" s="354"/>
      <c r="D7" s="354"/>
      <c r="E7" s="355"/>
      <c r="F7" s="362" t="s">
        <v>68</v>
      </c>
      <c r="G7" s="362"/>
      <c r="H7" s="45" t="s">
        <v>69</v>
      </c>
      <c r="I7" s="45">
        <v>-146.5</v>
      </c>
      <c r="J7" s="45" t="s">
        <v>70</v>
      </c>
      <c r="K7" s="45">
        <v>182.3</v>
      </c>
      <c r="L7" s="45" t="s">
        <v>71</v>
      </c>
      <c r="M7" s="46">
        <v>310.94</v>
      </c>
      <c r="N7" s="364"/>
      <c r="O7" s="49">
        <v>1.5</v>
      </c>
      <c r="P7" s="50" t="s">
        <v>146</v>
      </c>
    </row>
    <row r="8" spans="1:17" ht="14.75" customHeight="1" x14ac:dyDescent="0.45">
      <c r="A8" s="356"/>
      <c r="B8" s="357"/>
      <c r="C8" s="357"/>
      <c r="D8" s="357"/>
      <c r="E8" s="358"/>
      <c r="F8" s="363" t="s">
        <v>73</v>
      </c>
      <c r="G8" s="363"/>
      <c r="H8" s="47" t="s">
        <v>69</v>
      </c>
      <c r="I8" s="47">
        <v>-64.7</v>
      </c>
      <c r="J8" s="47" t="s">
        <v>70</v>
      </c>
      <c r="K8" s="47">
        <v>737.25</v>
      </c>
      <c r="L8" s="47" t="s">
        <v>71</v>
      </c>
      <c r="M8" s="48">
        <v>336.1</v>
      </c>
      <c r="N8" s="365"/>
      <c r="O8" s="49">
        <v>1.5</v>
      </c>
      <c r="P8" s="50" t="s">
        <v>146</v>
      </c>
    </row>
    <row r="9" spans="1:17" x14ac:dyDescent="0.45">
      <c r="A9" s="401" t="s">
        <v>74</v>
      </c>
      <c r="B9" s="402"/>
      <c r="C9" s="402"/>
      <c r="D9" s="402"/>
      <c r="E9" s="402"/>
      <c r="F9" s="403"/>
      <c r="G9" s="403"/>
      <c r="H9" s="403"/>
      <c r="I9" s="403"/>
      <c r="J9" s="403"/>
      <c r="K9" s="403"/>
      <c r="L9" s="403"/>
      <c r="M9" s="403"/>
      <c r="N9" s="404"/>
      <c r="O9" s="389"/>
      <c r="P9" s="390"/>
    </row>
    <row r="10" spans="1:17" ht="26.25" customHeight="1" x14ac:dyDescent="0.45">
      <c r="A10" s="153" t="s">
        <v>75</v>
      </c>
      <c r="B10" s="154"/>
      <c r="C10" s="154"/>
      <c r="D10" s="154"/>
      <c r="E10" s="405"/>
      <c r="F10" s="346" t="s">
        <v>76</v>
      </c>
      <c r="G10" s="374" t="s">
        <v>172</v>
      </c>
      <c r="H10" s="374"/>
      <c r="I10" s="374"/>
      <c r="J10" s="374"/>
      <c r="K10" s="374"/>
      <c r="L10" s="374"/>
      <c r="M10" s="374"/>
      <c r="N10" s="375"/>
      <c r="O10" s="393">
        <v>2</v>
      </c>
      <c r="P10" s="391" t="s">
        <v>35</v>
      </c>
      <c r="Q10" s="43" t="s">
        <v>219</v>
      </c>
    </row>
    <row r="11" spans="1:17" ht="26.25" customHeight="1" x14ac:dyDescent="0.45">
      <c r="A11" s="144"/>
      <c r="B11" s="145"/>
      <c r="C11" s="145"/>
      <c r="D11" s="145"/>
      <c r="E11" s="406"/>
      <c r="F11" s="347"/>
      <c r="G11" s="204"/>
      <c r="H11" s="204"/>
      <c r="I11" s="204"/>
      <c r="J11" s="204"/>
      <c r="K11" s="204"/>
      <c r="L11" s="204"/>
      <c r="M11" s="204"/>
      <c r="N11" s="348"/>
      <c r="O11" s="394"/>
      <c r="P11" s="392"/>
      <c r="Q11" s="43" t="s">
        <v>220</v>
      </c>
    </row>
    <row r="12" spans="1:17" ht="21.75" customHeight="1" thickBot="1" x14ac:dyDescent="0.5">
      <c r="A12" s="146"/>
      <c r="B12" s="147"/>
      <c r="C12" s="147"/>
      <c r="D12" s="147"/>
      <c r="E12" s="407"/>
      <c r="F12" s="30" t="s">
        <v>77</v>
      </c>
      <c r="G12" s="219" t="s">
        <v>173</v>
      </c>
      <c r="H12" s="219"/>
      <c r="I12" s="219"/>
      <c r="J12" s="219"/>
      <c r="K12" s="219"/>
      <c r="L12" s="219"/>
      <c r="M12" s="219"/>
      <c r="N12" s="340"/>
      <c r="O12" s="54">
        <v>0</v>
      </c>
      <c r="P12" s="50" t="s">
        <v>98</v>
      </c>
      <c r="Q12" s="43" t="s">
        <v>221</v>
      </c>
    </row>
    <row r="13" spans="1:17" ht="14.65" thickBot="1" x14ac:dyDescent="0.5">
      <c r="A13" s="408" t="s">
        <v>78</v>
      </c>
      <c r="B13" s="409"/>
      <c r="C13" s="409"/>
      <c r="D13" s="409"/>
      <c r="E13" s="409"/>
      <c r="F13" s="409"/>
      <c r="G13" s="409"/>
      <c r="H13" s="409"/>
      <c r="I13" s="409"/>
      <c r="J13" s="409"/>
      <c r="K13" s="409"/>
      <c r="L13" s="409"/>
      <c r="M13" s="409"/>
      <c r="N13" s="409"/>
      <c r="O13" s="383"/>
      <c r="P13" s="384"/>
    </row>
    <row r="14" spans="1:17" ht="14.25" customHeight="1" thickBot="1" x14ac:dyDescent="0.5">
      <c r="A14" s="368" t="s">
        <v>79</v>
      </c>
      <c r="B14" s="369"/>
      <c r="C14" s="369"/>
      <c r="D14" s="369"/>
      <c r="E14" s="370"/>
      <c r="F14" s="367" t="s">
        <v>80</v>
      </c>
      <c r="G14" s="366"/>
      <c r="H14" s="366" t="s">
        <v>81</v>
      </c>
      <c r="I14" s="366"/>
      <c r="J14" s="24" t="s">
        <v>82</v>
      </c>
      <c r="K14" s="341" t="s">
        <v>83</v>
      </c>
      <c r="L14" s="342"/>
      <c r="M14" s="341" t="s">
        <v>84</v>
      </c>
      <c r="N14" s="343"/>
      <c r="O14" s="385"/>
      <c r="P14" s="386"/>
    </row>
    <row r="15" spans="1:17" ht="14.65" thickBot="1" x14ac:dyDescent="0.5">
      <c r="A15" s="371"/>
      <c r="B15" s="372"/>
      <c r="C15" s="372"/>
      <c r="D15" s="372"/>
      <c r="E15" s="373"/>
      <c r="F15" s="25" t="s">
        <v>85</v>
      </c>
      <c r="G15" s="23" t="s">
        <v>86</v>
      </c>
      <c r="H15" s="366" t="s">
        <v>81</v>
      </c>
      <c r="I15" s="366"/>
      <c r="J15" s="344" t="s">
        <v>87</v>
      </c>
      <c r="K15" s="23" t="s">
        <v>85</v>
      </c>
      <c r="L15" s="23" t="s">
        <v>86</v>
      </c>
      <c r="M15" s="23" t="s">
        <v>85</v>
      </c>
      <c r="N15" s="44" t="s">
        <v>86</v>
      </c>
      <c r="O15" s="387"/>
      <c r="P15" s="388"/>
    </row>
    <row r="16" spans="1:17" x14ac:dyDescent="0.45">
      <c r="A16" s="371"/>
      <c r="B16" s="372"/>
      <c r="C16" s="372"/>
      <c r="D16" s="372"/>
      <c r="E16" s="373"/>
      <c r="F16" s="26">
        <v>9.5</v>
      </c>
      <c r="G16" s="21">
        <v>155.9</v>
      </c>
      <c r="H16" s="366" t="s">
        <v>81</v>
      </c>
      <c r="I16" s="366"/>
      <c r="J16" s="345"/>
      <c r="K16" s="21">
        <v>9.5</v>
      </c>
      <c r="L16" s="21">
        <v>69.3</v>
      </c>
      <c r="M16" s="21">
        <v>9.5</v>
      </c>
      <c r="N16" s="51">
        <v>82.5</v>
      </c>
      <c r="O16" s="49">
        <v>0.5</v>
      </c>
      <c r="P16" s="50" t="s">
        <v>35</v>
      </c>
      <c r="Q16" s="43" t="s">
        <v>223</v>
      </c>
    </row>
    <row r="17" spans="1:17" x14ac:dyDescent="0.45">
      <c r="A17" s="371"/>
      <c r="B17" s="372"/>
      <c r="C17" s="372"/>
      <c r="D17" s="372"/>
      <c r="E17" s="373"/>
      <c r="F17" s="399" t="s">
        <v>88</v>
      </c>
      <c r="G17" s="339"/>
      <c r="H17" s="338" t="s">
        <v>89</v>
      </c>
      <c r="I17" s="339"/>
      <c r="J17" s="337" t="s">
        <v>90</v>
      </c>
      <c r="K17" s="337"/>
      <c r="L17" s="337" t="s">
        <v>91</v>
      </c>
      <c r="M17" s="337"/>
      <c r="N17" s="397"/>
      <c r="O17" s="389"/>
      <c r="P17" s="390"/>
      <c r="Q17" s="43" t="s">
        <v>222</v>
      </c>
    </row>
    <row r="18" spans="1:17" ht="14.65" thickBot="1" x14ac:dyDescent="0.5">
      <c r="A18" s="371"/>
      <c r="B18" s="372"/>
      <c r="C18" s="372"/>
      <c r="D18" s="372"/>
      <c r="E18" s="373"/>
      <c r="F18" s="349">
        <v>16.41</v>
      </c>
      <c r="G18" s="350"/>
      <c r="H18" s="340">
        <v>13.91</v>
      </c>
      <c r="I18" s="350"/>
      <c r="J18" s="219">
        <v>7.29</v>
      </c>
      <c r="K18" s="219"/>
      <c r="L18" s="219"/>
      <c r="M18" s="219"/>
      <c r="N18" s="398"/>
      <c r="O18" s="54">
        <v>0</v>
      </c>
      <c r="P18" s="50" t="s">
        <v>35</v>
      </c>
      <c r="Q18" s="43" t="s">
        <v>224</v>
      </c>
    </row>
    <row r="19" spans="1:17" x14ac:dyDescent="0.45">
      <c r="A19" s="367" t="s">
        <v>92</v>
      </c>
      <c r="B19" s="366"/>
      <c r="C19" s="366"/>
      <c r="D19" s="366"/>
      <c r="E19" s="366"/>
      <c r="F19" s="366"/>
      <c r="G19" s="366"/>
      <c r="H19" s="366"/>
      <c r="I19" s="366"/>
      <c r="J19" s="366"/>
      <c r="K19" s="366"/>
      <c r="L19" s="366"/>
      <c r="M19" s="366"/>
      <c r="N19" s="341"/>
      <c r="O19" s="383"/>
      <c r="P19" s="384"/>
      <c r="Q19" s="43" t="s">
        <v>225</v>
      </c>
    </row>
    <row r="20" spans="1:17" x14ac:dyDescent="0.45">
      <c r="A20" s="400" t="s">
        <v>93</v>
      </c>
      <c r="B20" s="337"/>
      <c r="C20" s="337"/>
      <c r="D20" s="337"/>
      <c r="E20" s="337"/>
      <c r="F20" s="337"/>
      <c r="G20" s="337"/>
      <c r="H20" s="337"/>
      <c r="I20" s="337"/>
      <c r="J20" s="337"/>
      <c r="K20" s="337"/>
      <c r="L20" s="337"/>
      <c r="M20" s="337"/>
      <c r="N20" s="338"/>
      <c r="O20" s="385"/>
      <c r="P20" s="386"/>
    </row>
    <row r="21" spans="1:17" x14ac:dyDescent="0.45">
      <c r="A21" s="400" t="s">
        <v>94</v>
      </c>
      <c r="B21" s="337"/>
      <c r="C21" s="337"/>
      <c r="D21" s="337"/>
      <c r="E21" s="337"/>
      <c r="F21" s="337"/>
      <c r="G21" s="337"/>
      <c r="H21" s="337"/>
      <c r="I21" s="337"/>
      <c r="J21" s="337"/>
      <c r="K21" s="337"/>
      <c r="L21" s="337"/>
      <c r="M21" s="337"/>
      <c r="N21" s="338"/>
      <c r="O21" s="385"/>
      <c r="P21" s="386"/>
    </row>
    <row r="22" spans="1:17" x14ac:dyDescent="0.45">
      <c r="A22" s="376" t="s">
        <v>95</v>
      </c>
      <c r="B22" s="377"/>
      <c r="C22" s="377"/>
      <c r="D22" s="377"/>
      <c r="E22" s="377"/>
      <c r="F22" s="377"/>
      <c r="G22" s="377"/>
      <c r="H22" s="377"/>
      <c r="I22" s="377"/>
      <c r="J22" s="377"/>
      <c r="K22" s="377"/>
      <c r="L22" s="377"/>
      <c r="M22" s="377"/>
      <c r="N22" s="378"/>
      <c r="O22" s="395"/>
      <c r="P22" s="396"/>
    </row>
    <row r="23" spans="1:17" x14ac:dyDescent="0.45">
      <c r="N23" s="27" t="s">
        <v>18</v>
      </c>
      <c r="O23" s="20">
        <f>O18+O16+O12+O10+O8+O7</f>
        <v>5.5</v>
      </c>
      <c r="P23" s="28" t="s">
        <v>147</v>
      </c>
    </row>
  </sheetData>
  <mergeCells count="43">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F18:G18"/>
    <mergeCell ref="A1:N3"/>
    <mergeCell ref="A4:N4"/>
    <mergeCell ref="A5:N5"/>
    <mergeCell ref="A7:E8"/>
    <mergeCell ref="A6:N6"/>
    <mergeCell ref="F7:G7"/>
    <mergeCell ref="F8:G8"/>
    <mergeCell ref="N7:N8"/>
    <mergeCell ref="H15:I15"/>
    <mergeCell ref="H16:I16"/>
    <mergeCell ref="H18:I1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O22" sqref="O22"/>
    </sheetView>
  </sheetViews>
  <sheetFormatPr defaultRowHeight="14.25" x14ac:dyDescent="0.45"/>
  <sheetData>
    <row r="1" spans="1:18" x14ac:dyDescent="0.45">
      <c r="A1" s="185" t="s">
        <v>96</v>
      </c>
      <c r="B1" s="186"/>
      <c r="C1" s="186"/>
      <c r="D1" s="186"/>
      <c r="E1" s="186"/>
      <c r="F1" s="186"/>
      <c r="G1" s="186"/>
      <c r="H1" s="186"/>
      <c r="I1" s="186"/>
      <c r="J1" s="186"/>
      <c r="K1" s="186"/>
      <c r="L1" s="186"/>
      <c r="M1" s="186"/>
      <c r="N1" s="187"/>
    </row>
    <row r="2" spans="1:18" x14ac:dyDescent="0.45">
      <c r="A2" s="188"/>
      <c r="B2" s="122"/>
      <c r="C2" s="122"/>
      <c r="D2" s="122"/>
      <c r="E2" s="122"/>
      <c r="F2" s="122"/>
      <c r="G2" s="122"/>
      <c r="H2" s="122"/>
      <c r="I2" s="122"/>
      <c r="J2" s="122"/>
      <c r="K2" s="122"/>
      <c r="L2" s="122"/>
      <c r="M2" s="122"/>
      <c r="N2" s="189"/>
    </row>
    <row r="3" spans="1:18" ht="14.65" thickBot="1" x14ac:dyDescent="0.5">
      <c r="A3" s="190"/>
      <c r="B3" s="191"/>
      <c r="C3" s="191"/>
      <c r="D3" s="191"/>
      <c r="E3" s="191"/>
      <c r="F3" s="191"/>
      <c r="G3" s="191"/>
      <c r="H3" s="191"/>
      <c r="I3" s="191"/>
      <c r="J3" s="191"/>
      <c r="K3" s="191"/>
      <c r="L3" s="191"/>
      <c r="M3" s="191"/>
      <c r="N3" s="192"/>
    </row>
    <row r="4" spans="1:18" ht="23.65" thickBot="1" x14ac:dyDescent="0.5">
      <c r="A4" s="327" t="s">
        <v>1</v>
      </c>
      <c r="B4" s="328"/>
      <c r="C4" s="328"/>
      <c r="D4" s="328"/>
      <c r="E4" s="328"/>
      <c r="F4" s="328"/>
      <c r="G4" s="328"/>
      <c r="H4" s="328"/>
      <c r="I4" s="328"/>
      <c r="J4" s="328"/>
      <c r="K4" s="328"/>
      <c r="L4" s="328"/>
      <c r="M4" s="328"/>
      <c r="N4" s="329"/>
      <c r="O4" s="239" t="s">
        <v>10</v>
      </c>
      <c r="P4" s="240"/>
      <c r="Q4" s="241"/>
    </row>
    <row r="5" spans="1:18" ht="23.65" thickBot="1" x14ac:dyDescent="0.5">
      <c r="A5" s="351" t="s">
        <v>2</v>
      </c>
      <c r="B5" s="352"/>
      <c r="C5" s="352"/>
      <c r="D5" s="352"/>
      <c r="E5" s="352"/>
      <c r="F5" s="352"/>
      <c r="G5" s="352"/>
      <c r="H5" s="352"/>
      <c r="I5" s="352"/>
      <c r="J5" s="352"/>
      <c r="K5" s="352"/>
      <c r="L5" s="352"/>
      <c r="M5" s="352"/>
      <c r="N5" s="352"/>
      <c r="O5" s="423"/>
      <c r="P5" s="424"/>
      <c r="Q5" s="425"/>
    </row>
    <row r="6" spans="1:18" x14ac:dyDescent="0.45">
      <c r="A6" s="410" t="s">
        <v>97</v>
      </c>
      <c r="B6" s="411"/>
      <c r="C6" s="411"/>
      <c r="D6" s="411"/>
      <c r="E6" s="411"/>
      <c r="F6" s="412"/>
      <c r="G6" s="416" t="s">
        <v>199</v>
      </c>
      <c r="H6" s="148"/>
      <c r="I6" s="148"/>
      <c r="J6" s="148"/>
      <c r="K6" s="148"/>
      <c r="L6" s="148"/>
      <c r="M6" s="148"/>
      <c r="N6" s="417"/>
      <c r="O6" s="271">
        <v>2</v>
      </c>
      <c r="P6" s="272"/>
      <c r="Q6" s="426" t="s">
        <v>98</v>
      </c>
    </row>
    <row r="7" spans="1:18" x14ac:dyDescent="0.45">
      <c r="A7" s="413"/>
      <c r="B7" s="414"/>
      <c r="C7" s="414"/>
      <c r="D7" s="414"/>
      <c r="E7" s="414"/>
      <c r="F7" s="415"/>
      <c r="G7" s="418"/>
      <c r="H7" s="149"/>
      <c r="I7" s="149"/>
      <c r="J7" s="149"/>
      <c r="K7" s="149"/>
      <c r="L7" s="149"/>
      <c r="M7" s="149"/>
      <c r="N7" s="419"/>
      <c r="O7" s="273"/>
      <c r="P7" s="140"/>
      <c r="Q7" s="141"/>
    </row>
    <row r="8" spans="1:18" x14ac:dyDescent="0.45">
      <c r="A8" s="413" t="s">
        <v>99</v>
      </c>
      <c r="B8" s="414"/>
      <c r="C8" s="414"/>
      <c r="D8" s="414"/>
      <c r="E8" s="414"/>
      <c r="F8" s="415"/>
      <c r="G8" s="418" t="s">
        <v>201</v>
      </c>
      <c r="H8" s="149"/>
      <c r="I8" s="149"/>
      <c r="J8" s="149"/>
      <c r="K8" s="149"/>
      <c r="L8" s="149"/>
      <c r="M8" s="149"/>
      <c r="N8" s="419"/>
      <c r="O8" s="273">
        <v>3</v>
      </c>
      <c r="P8" s="140"/>
      <c r="Q8" s="141" t="s">
        <v>35</v>
      </c>
    </row>
    <row r="9" spans="1:18" x14ac:dyDescent="0.45">
      <c r="A9" s="413"/>
      <c r="B9" s="414"/>
      <c r="C9" s="414"/>
      <c r="D9" s="414"/>
      <c r="E9" s="414"/>
      <c r="F9" s="415"/>
      <c r="G9" s="418"/>
      <c r="H9" s="149"/>
      <c r="I9" s="149"/>
      <c r="J9" s="149"/>
      <c r="K9" s="149"/>
      <c r="L9" s="149"/>
      <c r="M9" s="149"/>
      <c r="N9" s="419"/>
      <c r="O9" s="273"/>
      <c r="P9" s="140"/>
      <c r="Q9" s="141"/>
    </row>
    <row r="10" spans="1:18" x14ac:dyDescent="0.45">
      <c r="A10" s="413"/>
      <c r="B10" s="414"/>
      <c r="C10" s="414"/>
      <c r="D10" s="414"/>
      <c r="E10" s="414"/>
      <c r="F10" s="415"/>
      <c r="G10" s="418"/>
      <c r="H10" s="149"/>
      <c r="I10" s="149"/>
      <c r="J10" s="149"/>
      <c r="K10" s="149"/>
      <c r="L10" s="149"/>
      <c r="M10" s="149"/>
      <c r="N10" s="419"/>
      <c r="O10" s="273"/>
      <c r="P10" s="140"/>
      <c r="Q10" s="141"/>
    </row>
    <row r="11" spans="1:18" x14ac:dyDescent="0.45">
      <c r="A11" s="413"/>
      <c r="B11" s="414"/>
      <c r="C11" s="414"/>
      <c r="D11" s="414"/>
      <c r="E11" s="414"/>
      <c r="F11" s="415"/>
      <c r="G11" s="418"/>
      <c r="H11" s="149"/>
      <c r="I11" s="149"/>
      <c r="J11" s="149"/>
      <c r="K11" s="149"/>
      <c r="L11" s="149"/>
      <c r="M11" s="149"/>
      <c r="N11" s="419"/>
      <c r="O11" s="273"/>
      <c r="P11" s="140"/>
      <c r="Q11" s="141"/>
      <c r="R11" s="43" t="s">
        <v>226</v>
      </c>
    </row>
    <row r="12" spans="1:18" x14ac:dyDescent="0.45">
      <c r="A12" s="413"/>
      <c r="B12" s="414"/>
      <c r="C12" s="414"/>
      <c r="D12" s="414"/>
      <c r="E12" s="414"/>
      <c r="F12" s="415"/>
      <c r="G12" s="418"/>
      <c r="H12" s="149"/>
      <c r="I12" s="149"/>
      <c r="J12" s="149"/>
      <c r="K12" s="149"/>
      <c r="L12" s="149"/>
      <c r="M12" s="149"/>
      <c r="N12" s="419"/>
      <c r="O12" s="273"/>
      <c r="P12" s="140"/>
      <c r="Q12" s="141"/>
    </row>
    <row r="13" spans="1:18" x14ac:dyDescent="0.45">
      <c r="A13" s="413"/>
      <c r="B13" s="414"/>
      <c r="C13" s="414"/>
      <c r="D13" s="414"/>
      <c r="E13" s="414"/>
      <c r="F13" s="415"/>
      <c r="G13" s="418"/>
      <c r="H13" s="149"/>
      <c r="I13" s="149"/>
      <c r="J13" s="149"/>
      <c r="K13" s="149"/>
      <c r="L13" s="149"/>
      <c r="M13" s="149"/>
      <c r="N13" s="419"/>
      <c r="O13" s="273"/>
      <c r="P13" s="140"/>
      <c r="Q13" s="141"/>
    </row>
    <row r="14" spans="1:18" x14ac:dyDescent="0.45">
      <c r="A14" s="413"/>
      <c r="B14" s="414"/>
      <c r="C14" s="414"/>
      <c r="D14" s="414"/>
      <c r="E14" s="414"/>
      <c r="F14" s="415"/>
      <c r="G14" s="418"/>
      <c r="H14" s="149"/>
      <c r="I14" s="149"/>
      <c r="J14" s="149"/>
      <c r="K14" s="149"/>
      <c r="L14" s="149"/>
      <c r="M14" s="149"/>
      <c r="N14" s="419"/>
      <c r="O14" s="273"/>
      <c r="P14" s="140"/>
      <c r="Q14" s="141"/>
    </row>
    <row r="15" spans="1:18" x14ac:dyDescent="0.45">
      <c r="A15" s="413"/>
      <c r="B15" s="414"/>
      <c r="C15" s="414"/>
      <c r="D15" s="414"/>
      <c r="E15" s="414"/>
      <c r="F15" s="415"/>
      <c r="G15" s="418"/>
      <c r="H15" s="149"/>
      <c r="I15" s="149"/>
      <c r="J15" s="149"/>
      <c r="K15" s="149"/>
      <c r="L15" s="149"/>
      <c r="M15" s="149"/>
      <c r="N15" s="419"/>
      <c r="O15" s="273"/>
      <c r="P15" s="140"/>
      <c r="Q15" s="141"/>
    </row>
    <row r="16" spans="1:18" x14ac:dyDescent="0.45">
      <c r="A16" s="420" t="s">
        <v>100</v>
      </c>
      <c r="B16" s="421"/>
      <c r="C16" s="421"/>
      <c r="D16" s="421"/>
      <c r="E16" s="421"/>
      <c r="F16" s="422"/>
      <c r="G16" s="418" t="s">
        <v>200</v>
      </c>
      <c r="H16" s="149"/>
      <c r="I16" s="149"/>
      <c r="J16" s="149"/>
      <c r="K16" s="149"/>
      <c r="L16" s="149"/>
      <c r="M16" s="149"/>
      <c r="N16" s="419"/>
      <c r="O16" s="273">
        <v>1</v>
      </c>
      <c r="P16" s="140"/>
      <c r="Q16" s="141" t="s">
        <v>72</v>
      </c>
    </row>
    <row r="17" spans="1:18" x14ac:dyDescent="0.45">
      <c r="A17" s="420"/>
      <c r="B17" s="421"/>
      <c r="C17" s="421"/>
      <c r="D17" s="421"/>
      <c r="E17" s="421"/>
      <c r="F17" s="422"/>
      <c r="G17" s="418"/>
      <c r="H17" s="149"/>
      <c r="I17" s="149"/>
      <c r="J17" s="149"/>
      <c r="K17" s="149"/>
      <c r="L17" s="149"/>
      <c r="M17" s="149"/>
      <c r="N17" s="419"/>
      <c r="O17" s="273"/>
      <c r="P17" s="140"/>
      <c r="Q17" s="141"/>
    </row>
    <row r="18" spans="1:18" x14ac:dyDescent="0.45">
      <c r="A18" s="413" t="s">
        <v>101</v>
      </c>
      <c r="B18" s="414"/>
      <c r="C18" s="414"/>
      <c r="D18" s="414"/>
      <c r="E18" s="414"/>
      <c r="F18" s="415"/>
      <c r="G18" s="418" t="s">
        <v>202</v>
      </c>
      <c r="H18" s="149"/>
      <c r="I18" s="149"/>
      <c r="J18" s="149"/>
      <c r="K18" s="149"/>
      <c r="L18" s="149"/>
      <c r="M18" s="149"/>
      <c r="N18" s="419"/>
      <c r="O18" s="273">
        <v>2</v>
      </c>
      <c r="P18" s="140"/>
      <c r="Q18" s="141" t="s">
        <v>98</v>
      </c>
    </row>
    <row r="19" spans="1:18" x14ac:dyDescent="0.45">
      <c r="A19" s="413"/>
      <c r="B19" s="414"/>
      <c r="C19" s="414"/>
      <c r="D19" s="414"/>
      <c r="E19" s="414"/>
      <c r="F19" s="415"/>
      <c r="G19" s="418"/>
      <c r="H19" s="149"/>
      <c r="I19" s="149"/>
      <c r="J19" s="149"/>
      <c r="K19" s="149"/>
      <c r="L19" s="149"/>
      <c r="M19" s="149"/>
      <c r="N19" s="419"/>
      <c r="O19" s="273"/>
      <c r="P19" s="140"/>
      <c r="Q19" s="141"/>
    </row>
    <row r="20" spans="1:18" x14ac:dyDescent="0.45">
      <c r="A20" s="420" t="s">
        <v>102</v>
      </c>
      <c r="B20" s="421"/>
      <c r="C20" s="421"/>
      <c r="D20" s="421"/>
      <c r="E20" s="421"/>
      <c r="F20" s="422"/>
      <c r="G20" s="418" t="s">
        <v>203</v>
      </c>
      <c r="H20" s="149"/>
      <c r="I20" s="149"/>
      <c r="J20" s="149"/>
      <c r="K20" s="149"/>
      <c r="L20" s="149"/>
      <c r="M20" s="149"/>
      <c r="N20" s="419"/>
      <c r="O20" s="273">
        <v>2</v>
      </c>
      <c r="P20" s="140"/>
      <c r="Q20" s="141" t="s">
        <v>123</v>
      </c>
    </row>
    <row r="21" spans="1:18" ht="77.45" customHeight="1" thickBot="1" x14ac:dyDescent="0.5">
      <c r="A21" s="427"/>
      <c r="B21" s="428"/>
      <c r="C21" s="428"/>
      <c r="D21" s="428"/>
      <c r="E21" s="428"/>
      <c r="F21" s="429"/>
      <c r="G21" s="430"/>
      <c r="H21" s="150"/>
      <c r="I21" s="150"/>
      <c r="J21" s="150"/>
      <c r="K21" s="150"/>
      <c r="L21" s="150"/>
      <c r="M21" s="150"/>
      <c r="N21" s="431"/>
      <c r="O21" s="296"/>
      <c r="P21" s="181"/>
      <c r="Q21" s="432"/>
      <c r="R21" s="43" t="s">
        <v>227</v>
      </c>
    </row>
    <row r="22" spans="1:18" ht="14.65" thickBot="1" x14ac:dyDescent="0.5">
      <c r="O22" s="19" t="s">
        <v>18</v>
      </c>
      <c r="P22" s="20">
        <f>SUM(O6:P21)</f>
        <v>10</v>
      </c>
      <c r="Q22" s="28" t="s">
        <v>145</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R14" sqref="R14"/>
    </sheetView>
  </sheetViews>
  <sheetFormatPr defaultRowHeight="14.25" x14ac:dyDescent="0.45"/>
  <sheetData>
    <row r="1" spans="1:18" x14ac:dyDescent="0.45">
      <c r="A1" s="185" t="s">
        <v>104</v>
      </c>
      <c r="B1" s="186"/>
      <c r="C1" s="186"/>
      <c r="D1" s="186"/>
      <c r="E1" s="186"/>
      <c r="F1" s="186"/>
      <c r="G1" s="186"/>
      <c r="H1" s="186"/>
      <c r="I1" s="186"/>
      <c r="J1" s="186"/>
      <c r="K1" s="186"/>
      <c r="L1" s="186"/>
      <c r="M1" s="186"/>
      <c r="N1" s="187"/>
    </row>
    <row r="2" spans="1:18" x14ac:dyDescent="0.45">
      <c r="A2" s="188"/>
      <c r="B2" s="122"/>
      <c r="C2" s="122"/>
      <c r="D2" s="122"/>
      <c r="E2" s="122"/>
      <c r="F2" s="122"/>
      <c r="G2" s="122"/>
      <c r="H2" s="122"/>
      <c r="I2" s="122"/>
      <c r="J2" s="122"/>
      <c r="K2" s="122"/>
      <c r="L2" s="122"/>
      <c r="M2" s="122"/>
      <c r="N2" s="189"/>
    </row>
    <row r="3" spans="1:18" ht="14.65" thickBot="1" x14ac:dyDescent="0.5">
      <c r="A3" s="190"/>
      <c r="B3" s="191"/>
      <c r="C3" s="191"/>
      <c r="D3" s="191"/>
      <c r="E3" s="191"/>
      <c r="F3" s="191"/>
      <c r="G3" s="191"/>
      <c r="H3" s="191"/>
      <c r="I3" s="191"/>
      <c r="J3" s="191"/>
      <c r="K3" s="191"/>
      <c r="L3" s="191"/>
      <c r="M3" s="191"/>
      <c r="N3" s="192"/>
    </row>
    <row r="4" spans="1:18" ht="23.65" thickBot="1" x14ac:dyDescent="0.5">
      <c r="A4" s="327" t="s">
        <v>1</v>
      </c>
      <c r="B4" s="328"/>
      <c r="C4" s="328"/>
      <c r="D4" s="328"/>
      <c r="E4" s="328"/>
      <c r="F4" s="328"/>
      <c r="G4" s="328"/>
      <c r="H4" s="328"/>
      <c r="I4" s="328"/>
      <c r="J4" s="328"/>
      <c r="K4" s="328"/>
      <c r="L4" s="328"/>
      <c r="M4" s="328"/>
      <c r="N4" s="329"/>
      <c r="O4" s="239" t="s">
        <v>10</v>
      </c>
      <c r="P4" s="240"/>
      <c r="Q4" s="241"/>
    </row>
    <row r="5" spans="1:18" ht="23.65" thickBot="1" x14ac:dyDescent="0.5">
      <c r="A5" s="330" t="s">
        <v>2</v>
      </c>
      <c r="B5" s="331"/>
      <c r="C5" s="331"/>
      <c r="D5" s="331"/>
      <c r="E5" s="331"/>
      <c r="F5" s="331"/>
      <c r="G5" s="331"/>
      <c r="H5" s="331"/>
      <c r="I5" s="331"/>
      <c r="J5" s="331"/>
      <c r="K5" s="331"/>
      <c r="L5" s="331"/>
      <c r="M5" s="331"/>
      <c r="N5" s="446"/>
      <c r="O5" s="423"/>
      <c r="P5" s="424"/>
      <c r="Q5" s="425"/>
    </row>
    <row r="6" spans="1:18" ht="14.75" customHeight="1" x14ac:dyDescent="0.45">
      <c r="A6" s="410" t="s">
        <v>105</v>
      </c>
      <c r="B6" s="411"/>
      <c r="C6" s="411"/>
      <c r="D6" s="411"/>
      <c r="E6" s="411"/>
      <c r="F6" s="412"/>
      <c r="G6" s="443" t="s">
        <v>209</v>
      </c>
      <c r="H6" s="444"/>
      <c r="I6" s="444"/>
      <c r="J6" s="444"/>
      <c r="K6" s="444"/>
      <c r="L6" s="444"/>
      <c r="M6" s="444"/>
      <c r="N6" s="445"/>
      <c r="O6" s="271">
        <v>1</v>
      </c>
      <c r="P6" s="272"/>
      <c r="Q6" s="440" t="s">
        <v>56</v>
      </c>
      <c r="R6" s="43" t="s">
        <v>228</v>
      </c>
    </row>
    <row r="7" spans="1:18" x14ac:dyDescent="0.45">
      <c r="A7" s="413"/>
      <c r="B7" s="414"/>
      <c r="C7" s="414"/>
      <c r="D7" s="414"/>
      <c r="E7" s="414"/>
      <c r="F7" s="415"/>
      <c r="G7" s="418"/>
      <c r="H7" s="149"/>
      <c r="I7" s="149"/>
      <c r="J7" s="149"/>
      <c r="K7" s="149"/>
      <c r="L7" s="149"/>
      <c r="M7" s="149"/>
      <c r="N7" s="435"/>
      <c r="O7" s="273"/>
      <c r="P7" s="140"/>
      <c r="Q7" s="433"/>
    </row>
    <row r="8" spans="1:18" x14ac:dyDescent="0.45">
      <c r="A8" s="413" t="s">
        <v>106</v>
      </c>
      <c r="B8" s="414"/>
      <c r="C8" s="414"/>
      <c r="D8" s="414"/>
      <c r="E8" s="414"/>
      <c r="F8" s="415"/>
      <c r="G8" s="418" t="s">
        <v>210</v>
      </c>
      <c r="H8" s="149"/>
      <c r="I8" s="149"/>
      <c r="J8" s="149"/>
      <c r="K8" s="149"/>
      <c r="L8" s="149"/>
      <c r="M8" s="149"/>
      <c r="N8" s="435"/>
      <c r="O8" s="441">
        <v>3</v>
      </c>
      <c r="P8" s="442"/>
      <c r="Q8" s="433" t="s">
        <v>107</v>
      </c>
    </row>
    <row r="9" spans="1:18" x14ac:dyDescent="0.45">
      <c r="A9" s="413"/>
      <c r="B9" s="414"/>
      <c r="C9" s="414"/>
      <c r="D9" s="414"/>
      <c r="E9" s="414"/>
      <c r="F9" s="415"/>
      <c r="G9" s="418"/>
      <c r="H9" s="149"/>
      <c r="I9" s="149"/>
      <c r="J9" s="149"/>
      <c r="K9" s="149"/>
      <c r="L9" s="149"/>
      <c r="M9" s="149"/>
      <c r="N9" s="435"/>
      <c r="O9" s="441"/>
      <c r="P9" s="442"/>
      <c r="Q9" s="433"/>
    </row>
    <row r="10" spans="1:18" x14ac:dyDescent="0.45">
      <c r="A10" s="413"/>
      <c r="B10" s="414"/>
      <c r="C10" s="414"/>
      <c r="D10" s="414"/>
      <c r="E10" s="414"/>
      <c r="F10" s="415"/>
      <c r="G10" s="418"/>
      <c r="H10" s="149"/>
      <c r="I10" s="149"/>
      <c r="J10" s="149"/>
      <c r="K10" s="149"/>
      <c r="L10" s="149"/>
      <c r="M10" s="149"/>
      <c r="N10" s="435"/>
      <c r="O10" s="441"/>
      <c r="P10" s="442"/>
      <c r="Q10" s="433"/>
    </row>
    <row r="11" spans="1:18" x14ac:dyDescent="0.45">
      <c r="A11" s="413"/>
      <c r="B11" s="414"/>
      <c r="C11" s="414"/>
      <c r="D11" s="414"/>
      <c r="E11" s="414"/>
      <c r="F11" s="415"/>
      <c r="G11" s="418"/>
      <c r="H11" s="149"/>
      <c r="I11" s="149"/>
      <c r="J11" s="149"/>
      <c r="K11" s="149"/>
      <c r="L11" s="149"/>
      <c r="M11" s="149"/>
      <c r="N11" s="435"/>
      <c r="O11" s="441"/>
      <c r="P11" s="442"/>
      <c r="Q11" s="433"/>
      <c r="R11" s="43" t="s">
        <v>229</v>
      </c>
    </row>
    <row r="12" spans="1:18" x14ac:dyDescent="0.45">
      <c r="A12" s="413"/>
      <c r="B12" s="414"/>
      <c r="C12" s="414"/>
      <c r="D12" s="414"/>
      <c r="E12" s="414"/>
      <c r="F12" s="415"/>
      <c r="G12" s="418"/>
      <c r="H12" s="149"/>
      <c r="I12" s="149"/>
      <c r="J12" s="149"/>
      <c r="K12" s="149"/>
      <c r="L12" s="149"/>
      <c r="M12" s="149"/>
      <c r="N12" s="435"/>
      <c r="O12" s="441"/>
      <c r="P12" s="442"/>
      <c r="Q12" s="433"/>
      <c r="R12" s="43" t="s">
        <v>230</v>
      </c>
    </row>
    <row r="13" spans="1:18" x14ac:dyDescent="0.45">
      <c r="A13" s="413"/>
      <c r="B13" s="414"/>
      <c r="C13" s="414"/>
      <c r="D13" s="414"/>
      <c r="E13" s="414"/>
      <c r="F13" s="415"/>
      <c r="G13" s="418"/>
      <c r="H13" s="149"/>
      <c r="I13" s="149"/>
      <c r="J13" s="149"/>
      <c r="K13" s="149"/>
      <c r="L13" s="149"/>
      <c r="M13" s="149"/>
      <c r="N13" s="435"/>
      <c r="O13" s="441"/>
      <c r="P13" s="442"/>
      <c r="Q13" s="433"/>
      <c r="R13" s="43" t="s">
        <v>232</v>
      </c>
    </row>
    <row r="14" spans="1:18" x14ac:dyDescent="0.45">
      <c r="A14" s="413"/>
      <c r="B14" s="414"/>
      <c r="C14" s="414"/>
      <c r="D14" s="414"/>
      <c r="E14" s="414"/>
      <c r="F14" s="415"/>
      <c r="G14" s="418"/>
      <c r="H14" s="149"/>
      <c r="I14" s="149"/>
      <c r="J14" s="149"/>
      <c r="K14" s="149"/>
      <c r="L14" s="149"/>
      <c r="M14" s="149"/>
      <c r="N14" s="435"/>
      <c r="O14" s="441"/>
      <c r="P14" s="442"/>
      <c r="Q14" s="433"/>
    </row>
    <row r="15" spans="1:18" x14ac:dyDescent="0.45">
      <c r="A15" s="413"/>
      <c r="B15" s="414"/>
      <c r="C15" s="414"/>
      <c r="D15" s="414"/>
      <c r="E15" s="414"/>
      <c r="F15" s="415"/>
      <c r="G15" s="418"/>
      <c r="H15" s="149"/>
      <c r="I15" s="149"/>
      <c r="J15" s="149"/>
      <c r="K15" s="149"/>
      <c r="L15" s="149"/>
      <c r="M15" s="149"/>
      <c r="N15" s="435"/>
      <c r="O15" s="441"/>
      <c r="P15" s="442"/>
      <c r="Q15" s="433"/>
    </row>
    <row r="16" spans="1:18" x14ac:dyDescent="0.45">
      <c r="A16" s="413"/>
      <c r="B16" s="414"/>
      <c r="C16" s="414"/>
      <c r="D16" s="414"/>
      <c r="E16" s="414"/>
      <c r="F16" s="415"/>
      <c r="G16" s="418"/>
      <c r="H16" s="149"/>
      <c r="I16" s="149"/>
      <c r="J16" s="149"/>
      <c r="K16" s="149"/>
      <c r="L16" s="149"/>
      <c r="M16" s="149"/>
      <c r="N16" s="435"/>
      <c r="O16" s="441"/>
      <c r="P16" s="442"/>
      <c r="Q16" s="433"/>
    </row>
    <row r="17" spans="1:18" x14ac:dyDescent="0.45">
      <c r="A17" s="413"/>
      <c r="B17" s="414"/>
      <c r="C17" s="414"/>
      <c r="D17" s="414"/>
      <c r="E17" s="414"/>
      <c r="F17" s="415"/>
      <c r="G17" s="418"/>
      <c r="H17" s="149"/>
      <c r="I17" s="149"/>
      <c r="J17" s="149"/>
      <c r="K17" s="149"/>
      <c r="L17" s="149"/>
      <c r="M17" s="149"/>
      <c r="N17" s="435"/>
      <c r="O17" s="441"/>
      <c r="P17" s="442"/>
      <c r="Q17" s="433"/>
    </row>
    <row r="18" spans="1:18" x14ac:dyDescent="0.45">
      <c r="A18" s="413"/>
      <c r="B18" s="414"/>
      <c r="C18" s="414"/>
      <c r="D18" s="414"/>
      <c r="E18" s="414"/>
      <c r="F18" s="415"/>
      <c r="G18" s="418"/>
      <c r="H18" s="149"/>
      <c r="I18" s="149"/>
      <c r="J18" s="149"/>
      <c r="K18" s="149"/>
      <c r="L18" s="149"/>
      <c r="M18" s="149"/>
      <c r="N18" s="435"/>
      <c r="O18" s="441"/>
      <c r="P18" s="442"/>
      <c r="Q18" s="433"/>
    </row>
    <row r="19" spans="1:18" x14ac:dyDescent="0.45">
      <c r="A19" s="413"/>
      <c r="B19" s="414"/>
      <c r="C19" s="414"/>
      <c r="D19" s="414"/>
      <c r="E19" s="414"/>
      <c r="F19" s="415"/>
      <c r="G19" s="418"/>
      <c r="H19" s="149"/>
      <c r="I19" s="149"/>
      <c r="J19" s="149"/>
      <c r="K19" s="149"/>
      <c r="L19" s="149"/>
      <c r="M19" s="149"/>
      <c r="N19" s="435"/>
      <c r="O19" s="441"/>
      <c r="P19" s="442"/>
      <c r="Q19" s="433"/>
    </row>
    <row r="20" spans="1:18" x14ac:dyDescent="0.45">
      <c r="A20" s="413" t="s">
        <v>108</v>
      </c>
      <c r="B20" s="414"/>
      <c r="C20" s="414"/>
      <c r="D20" s="414"/>
      <c r="E20" s="414"/>
      <c r="F20" s="415"/>
      <c r="G20" s="418" t="s">
        <v>211</v>
      </c>
      <c r="H20" s="149"/>
      <c r="I20" s="149"/>
      <c r="J20" s="149"/>
      <c r="K20" s="149"/>
      <c r="L20" s="149"/>
      <c r="M20" s="149"/>
      <c r="N20" s="435"/>
      <c r="O20" s="273">
        <v>2</v>
      </c>
      <c r="P20" s="140"/>
      <c r="Q20" s="433" t="s">
        <v>56</v>
      </c>
    </row>
    <row r="21" spans="1:18" x14ac:dyDescent="0.45">
      <c r="A21" s="413"/>
      <c r="B21" s="414"/>
      <c r="C21" s="414"/>
      <c r="D21" s="414"/>
      <c r="E21" s="414"/>
      <c r="F21" s="415"/>
      <c r="G21" s="418"/>
      <c r="H21" s="149"/>
      <c r="I21" s="149"/>
      <c r="J21" s="149"/>
      <c r="K21" s="149"/>
      <c r="L21" s="149"/>
      <c r="M21" s="149"/>
      <c r="N21" s="435"/>
      <c r="O21" s="273"/>
      <c r="P21" s="140"/>
      <c r="Q21" s="433"/>
    </row>
    <row r="22" spans="1:18" x14ac:dyDescent="0.45">
      <c r="A22" s="413" t="s">
        <v>109</v>
      </c>
      <c r="B22" s="414"/>
      <c r="C22" s="414"/>
      <c r="D22" s="414"/>
      <c r="E22" s="414"/>
      <c r="F22" s="415"/>
      <c r="G22" s="418" t="s">
        <v>212</v>
      </c>
      <c r="H22" s="149"/>
      <c r="I22" s="149"/>
      <c r="J22" s="149"/>
      <c r="K22" s="149"/>
      <c r="L22" s="149"/>
      <c r="M22" s="149"/>
      <c r="N22" s="435"/>
      <c r="O22" s="273">
        <v>1.5</v>
      </c>
      <c r="P22" s="140"/>
      <c r="Q22" s="433" t="s">
        <v>56</v>
      </c>
      <c r="R22" s="43" t="s">
        <v>231</v>
      </c>
    </row>
    <row r="23" spans="1:18" ht="14.65" thickBot="1" x14ac:dyDescent="0.5">
      <c r="A23" s="436"/>
      <c r="B23" s="437"/>
      <c r="C23" s="437"/>
      <c r="D23" s="437"/>
      <c r="E23" s="437"/>
      <c r="F23" s="438"/>
      <c r="G23" s="430"/>
      <c r="H23" s="150"/>
      <c r="I23" s="150"/>
      <c r="J23" s="150"/>
      <c r="K23" s="150"/>
      <c r="L23" s="150"/>
      <c r="M23" s="150"/>
      <c r="N23" s="439"/>
      <c r="O23" s="296"/>
      <c r="P23" s="181"/>
      <c r="Q23" s="434"/>
    </row>
    <row r="24" spans="1:18" ht="14.65" thickBot="1" x14ac:dyDescent="0.5">
      <c r="O24" s="19" t="s">
        <v>18</v>
      </c>
      <c r="P24" s="20">
        <f>SUM(O6:P23)</f>
        <v>7.5</v>
      </c>
      <c r="Q24" s="28" t="s">
        <v>103</v>
      </c>
    </row>
    <row r="31" spans="1:18" x14ac:dyDescent="0.45">
      <c r="J31" s="43"/>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7" workbookViewId="0">
      <selection activeCell="G26" sqref="G26"/>
    </sheetView>
  </sheetViews>
  <sheetFormatPr defaultRowHeight="14.25" x14ac:dyDescent="0.45"/>
  <cols>
    <col min="1" max="1" width="5.46484375" customWidth="1"/>
  </cols>
  <sheetData>
    <row r="1" spans="1:15" x14ac:dyDescent="0.45">
      <c r="A1" s="185" t="s">
        <v>132</v>
      </c>
      <c r="B1" s="186"/>
      <c r="C1" s="186"/>
      <c r="D1" s="186"/>
      <c r="E1" s="186"/>
      <c r="F1" s="186"/>
      <c r="G1" s="186"/>
      <c r="H1" s="186"/>
      <c r="I1" s="186"/>
      <c r="J1" s="186"/>
      <c r="K1" s="186"/>
      <c r="L1" s="186"/>
      <c r="M1" s="186"/>
      <c r="N1" s="186"/>
      <c r="O1" s="187"/>
    </row>
    <row r="2" spans="1:15" x14ac:dyDescent="0.45">
      <c r="A2" s="188"/>
      <c r="B2" s="122"/>
      <c r="C2" s="122"/>
      <c r="D2" s="122"/>
      <c r="E2" s="122"/>
      <c r="F2" s="122"/>
      <c r="G2" s="122"/>
      <c r="H2" s="122"/>
      <c r="I2" s="122"/>
      <c r="J2" s="122"/>
      <c r="K2" s="122"/>
      <c r="L2" s="122"/>
      <c r="M2" s="122"/>
      <c r="N2" s="122"/>
      <c r="O2" s="189"/>
    </row>
    <row r="3" spans="1:15" ht="14.65" thickBot="1" x14ac:dyDescent="0.5">
      <c r="A3" s="190"/>
      <c r="B3" s="191"/>
      <c r="C3" s="191"/>
      <c r="D3" s="191"/>
      <c r="E3" s="191"/>
      <c r="F3" s="191"/>
      <c r="G3" s="191"/>
      <c r="H3" s="191"/>
      <c r="I3" s="191"/>
      <c r="J3" s="191"/>
      <c r="K3" s="191"/>
      <c r="L3" s="191"/>
      <c r="M3" s="191"/>
      <c r="N3" s="191"/>
      <c r="O3" s="192"/>
    </row>
    <row r="4" spans="1:15" ht="23.65" thickBot="1" x14ac:dyDescent="0.5">
      <c r="A4" s="327" t="s">
        <v>1</v>
      </c>
      <c r="B4" s="328"/>
      <c r="C4" s="328"/>
      <c r="D4" s="328"/>
      <c r="E4" s="328"/>
      <c r="F4" s="328"/>
      <c r="G4" s="328"/>
      <c r="H4" s="328"/>
      <c r="I4" s="328"/>
      <c r="J4" s="328"/>
      <c r="K4" s="328"/>
      <c r="L4" s="328"/>
      <c r="M4" s="328"/>
      <c r="N4" s="328"/>
      <c r="O4" s="329"/>
    </row>
    <row r="5" spans="1:15" ht="23.65" thickBot="1" x14ac:dyDescent="0.5">
      <c r="A5" s="330" t="s">
        <v>2</v>
      </c>
      <c r="B5" s="331"/>
      <c r="C5" s="331"/>
      <c r="D5" s="331"/>
      <c r="E5" s="331"/>
      <c r="F5" s="331"/>
      <c r="G5" s="352"/>
      <c r="H5" s="352"/>
      <c r="I5" s="352"/>
      <c r="J5" s="352"/>
      <c r="K5" s="352"/>
      <c r="L5" s="352"/>
      <c r="M5" s="352"/>
      <c r="N5" s="352"/>
      <c r="O5" s="491"/>
    </row>
    <row r="6" spans="1:15" x14ac:dyDescent="0.45">
      <c r="A6" s="410" t="s">
        <v>138</v>
      </c>
      <c r="B6" s="411"/>
      <c r="C6" s="411"/>
      <c r="D6" s="411"/>
      <c r="E6" s="411"/>
      <c r="F6" s="492"/>
      <c r="G6" s="149" t="s">
        <v>179</v>
      </c>
      <c r="H6" s="149"/>
      <c r="I6" s="149"/>
      <c r="J6" s="149"/>
      <c r="K6" s="149"/>
      <c r="L6" s="149"/>
      <c r="M6" s="149"/>
      <c r="N6" s="149"/>
      <c r="O6" s="419"/>
    </row>
    <row r="7" spans="1:15" ht="45" customHeight="1" x14ac:dyDescent="0.45">
      <c r="A7" s="413"/>
      <c r="B7" s="414"/>
      <c r="C7" s="414"/>
      <c r="D7" s="414"/>
      <c r="E7" s="414"/>
      <c r="F7" s="493"/>
      <c r="G7" s="149"/>
      <c r="H7" s="149"/>
      <c r="I7" s="149"/>
      <c r="J7" s="149"/>
      <c r="K7" s="149"/>
      <c r="L7" s="149"/>
      <c r="M7" s="149"/>
      <c r="N7" s="149"/>
      <c r="O7" s="419"/>
    </row>
    <row r="8" spans="1:15" x14ac:dyDescent="0.45">
      <c r="A8" s="467" t="s">
        <v>139</v>
      </c>
      <c r="B8" s="468"/>
      <c r="C8" s="468"/>
      <c r="D8" s="468"/>
      <c r="E8" s="468"/>
      <c r="F8" s="468"/>
      <c r="G8" s="471" t="s">
        <v>180</v>
      </c>
      <c r="H8" s="472"/>
      <c r="I8" s="472"/>
      <c r="J8" s="472"/>
      <c r="K8" s="472"/>
      <c r="L8" s="472"/>
      <c r="M8" s="472"/>
      <c r="N8" s="472"/>
      <c r="O8" s="473"/>
    </row>
    <row r="9" spans="1:15" ht="46.25" customHeight="1" x14ac:dyDescent="0.45">
      <c r="A9" s="469"/>
      <c r="B9" s="470"/>
      <c r="C9" s="470"/>
      <c r="D9" s="470"/>
      <c r="E9" s="470"/>
      <c r="F9" s="470"/>
      <c r="G9" s="445"/>
      <c r="H9" s="474"/>
      <c r="I9" s="474"/>
      <c r="J9" s="474"/>
      <c r="K9" s="474"/>
      <c r="L9" s="474"/>
      <c r="M9" s="474"/>
      <c r="N9" s="474"/>
      <c r="O9" s="475"/>
    </row>
    <row r="10" spans="1:15" x14ac:dyDescent="0.45">
      <c r="A10" s="52"/>
      <c r="B10" s="476" t="s">
        <v>133</v>
      </c>
      <c r="C10" s="476"/>
      <c r="D10" s="477"/>
      <c r="E10" s="480" t="s">
        <v>134</v>
      </c>
      <c r="F10" s="476"/>
      <c r="G10" s="477"/>
      <c r="H10" s="480" t="s">
        <v>135</v>
      </c>
      <c r="I10" s="476"/>
      <c r="J10" s="477"/>
      <c r="K10" s="480" t="s">
        <v>136</v>
      </c>
      <c r="L10" s="476"/>
      <c r="M10" s="477"/>
      <c r="N10" s="480" t="s">
        <v>137</v>
      </c>
      <c r="O10" s="486"/>
    </row>
    <row r="11" spans="1:15" x14ac:dyDescent="0.45">
      <c r="A11" s="53"/>
      <c r="B11" s="478"/>
      <c r="C11" s="478"/>
      <c r="D11" s="479"/>
      <c r="E11" s="481"/>
      <c r="F11" s="478"/>
      <c r="G11" s="479"/>
      <c r="H11" s="481"/>
      <c r="I11" s="478"/>
      <c r="J11" s="479"/>
      <c r="K11" s="481"/>
      <c r="L11" s="478"/>
      <c r="M11" s="479"/>
      <c r="N11" s="481"/>
      <c r="O11" s="487"/>
    </row>
    <row r="12" spans="1:15" x14ac:dyDescent="0.45">
      <c r="A12" s="488">
        <v>1</v>
      </c>
      <c r="B12" s="447" t="s">
        <v>186</v>
      </c>
      <c r="C12" s="448"/>
      <c r="D12" s="449"/>
      <c r="E12" s="447" t="s">
        <v>188</v>
      </c>
      <c r="F12" s="448"/>
      <c r="G12" s="449"/>
      <c r="H12" s="447" t="s">
        <v>185</v>
      </c>
      <c r="I12" s="448"/>
      <c r="J12" s="449"/>
      <c r="K12" s="447" t="s">
        <v>191</v>
      </c>
      <c r="L12" s="448"/>
      <c r="M12" s="449"/>
      <c r="N12" s="447" t="s">
        <v>184</v>
      </c>
      <c r="O12" s="489"/>
    </row>
    <row r="13" spans="1:15" x14ac:dyDescent="0.45">
      <c r="A13" s="346"/>
      <c r="B13" s="450"/>
      <c r="C13" s="451"/>
      <c r="D13" s="452"/>
      <c r="E13" s="450"/>
      <c r="F13" s="451"/>
      <c r="G13" s="452"/>
      <c r="H13" s="450"/>
      <c r="I13" s="451"/>
      <c r="J13" s="452"/>
      <c r="K13" s="450"/>
      <c r="L13" s="451"/>
      <c r="M13" s="452"/>
      <c r="N13" s="450"/>
      <c r="O13" s="490"/>
    </row>
    <row r="14" spans="1:15" x14ac:dyDescent="0.45">
      <c r="A14" s="488">
        <v>2</v>
      </c>
      <c r="B14" s="447" t="s">
        <v>187</v>
      </c>
      <c r="C14" s="448"/>
      <c r="D14" s="449"/>
      <c r="E14" s="447" t="s">
        <v>189</v>
      </c>
      <c r="F14" s="448"/>
      <c r="G14" s="449"/>
      <c r="H14" s="447" t="s">
        <v>195</v>
      </c>
      <c r="I14" s="448"/>
      <c r="J14" s="449"/>
      <c r="K14" s="447" t="s">
        <v>190</v>
      </c>
      <c r="L14" s="448"/>
      <c r="M14" s="449"/>
      <c r="N14" s="447" t="s">
        <v>183</v>
      </c>
      <c r="O14" s="489"/>
    </row>
    <row r="15" spans="1:15" ht="40.25" customHeight="1" x14ac:dyDescent="0.45">
      <c r="A15" s="346"/>
      <c r="B15" s="450"/>
      <c r="C15" s="451"/>
      <c r="D15" s="452"/>
      <c r="E15" s="450"/>
      <c r="F15" s="451"/>
      <c r="G15" s="452"/>
      <c r="H15" s="450"/>
      <c r="I15" s="451"/>
      <c r="J15" s="452"/>
      <c r="K15" s="450"/>
      <c r="L15" s="451"/>
      <c r="M15" s="452"/>
      <c r="N15" s="450"/>
      <c r="O15" s="490"/>
    </row>
    <row r="16" spans="1:15" x14ac:dyDescent="0.45">
      <c r="A16" s="488">
        <v>3</v>
      </c>
      <c r="B16" s="447" t="s">
        <v>178</v>
      </c>
      <c r="C16" s="448"/>
      <c r="D16" s="449"/>
      <c r="E16" s="447" t="s">
        <v>193</v>
      </c>
      <c r="F16" s="448"/>
      <c r="G16" s="449"/>
      <c r="H16" s="447" t="s">
        <v>194</v>
      </c>
      <c r="I16" s="448"/>
      <c r="J16" s="449"/>
      <c r="K16" s="447" t="s">
        <v>197</v>
      </c>
      <c r="L16" s="448"/>
      <c r="M16" s="449"/>
      <c r="N16" s="447" t="s">
        <v>181</v>
      </c>
      <c r="O16" s="489"/>
    </row>
    <row r="17" spans="1:16" x14ac:dyDescent="0.45">
      <c r="A17" s="346"/>
      <c r="B17" s="450"/>
      <c r="C17" s="451"/>
      <c r="D17" s="452"/>
      <c r="E17" s="450"/>
      <c r="F17" s="451"/>
      <c r="G17" s="452"/>
      <c r="H17" s="450"/>
      <c r="I17" s="451"/>
      <c r="J17" s="452"/>
      <c r="K17" s="450"/>
      <c r="L17" s="451"/>
      <c r="M17" s="452"/>
      <c r="N17" s="450"/>
      <c r="O17" s="490"/>
    </row>
    <row r="18" spans="1:16" x14ac:dyDescent="0.45">
      <c r="A18" s="488">
        <v>4</v>
      </c>
      <c r="B18" s="447" t="s">
        <v>176</v>
      </c>
      <c r="C18" s="448"/>
      <c r="D18" s="449"/>
      <c r="E18" s="447" t="s">
        <v>192</v>
      </c>
      <c r="F18" s="448"/>
      <c r="G18" s="449"/>
      <c r="H18" s="447" t="s">
        <v>196</v>
      </c>
      <c r="I18" s="448"/>
      <c r="J18" s="449"/>
      <c r="K18" s="447" t="s">
        <v>177</v>
      </c>
      <c r="L18" s="448"/>
      <c r="M18" s="449"/>
      <c r="N18" s="447" t="s">
        <v>182</v>
      </c>
      <c r="O18" s="489"/>
    </row>
    <row r="19" spans="1:16" x14ac:dyDescent="0.45">
      <c r="A19" s="346"/>
      <c r="B19" s="450"/>
      <c r="C19" s="451"/>
      <c r="D19" s="452"/>
      <c r="E19" s="450"/>
      <c r="F19" s="451"/>
      <c r="G19" s="452"/>
      <c r="H19" s="450"/>
      <c r="I19" s="451"/>
      <c r="J19" s="452"/>
      <c r="K19" s="450"/>
      <c r="L19" s="451"/>
      <c r="M19" s="452"/>
      <c r="N19" s="450"/>
      <c r="O19" s="490"/>
    </row>
    <row r="20" spans="1:16" x14ac:dyDescent="0.45">
      <c r="A20" s="420" t="s">
        <v>140</v>
      </c>
      <c r="B20" s="421"/>
      <c r="C20" s="421"/>
      <c r="D20" s="421"/>
      <c r="E20" s="421"/>
      <c r="F20" s="422"/>
      <c r="G20" s="482" t="s">
        <v>198</v>
      </c>
      <c r="H20" s="483"/>
      <c r="I20" s="483"/>
      <c r="J20" s="483"/>
      <c r="K20" s="483"/>
      <c r="L20" s="483"/>
      <c r="M20" s="483"/>
      <c r="N20" s="484"/>
      <c r="O20" s="485"/>
    </row>
    <row r="21" spans="1:16" ht="31.25" customHeight="1" x14ac:dyDescent="0.45">
      <c r="A21" s="420"/>
      <c r="B21" s="421"/>
      <c r="C21" s="421"/>
      <c r="D21" s="421"/>
      <c r="E21" s="421"/>
      <c r="F21" s="422"/>
      <c r="G21" s="482"/>
      <c r="H21" s="483"/>
      <c r="I21" s="483"/>
      <c r="J21" s="483"/>
      <c r="K21" s="483"/>
      <c r="L21" s="483"/>
      <c r="M21" s="483"/>
      <c r="N21" s="484"/>
      <c r="O21" s="485"/>
    </row>
    <row r="22" spans="1:16" x14ac:dyDescent="0.45">
      <c r="A22" s="413" t="s">
        <v>144</v>
      </c>
      <c r="B22" s="414"/>
      <c r="C22" s="414"/>
      <c r="D22" s="414"/>
      <c r="E22" s="414"/>
      <c r="F22" s="415"/>
      <c r="G22" s="459" t="s">
        <v>171</v>
      </c>
      <c r="H22" s="460"/>
      <c r="I22" s="460"/>
      <c r="J22" s="460"/>
      <c r="K22" s="460"/>
      <c r="L22" s="460"/>
      <c r="M22" s="460"/>
      <c r="N22" s="461"/>
      <c r="O22" s="462"/>
    </row>
    <row r="23" spans="1:16" x14ac:dyDescent="0.45">
      <c r="A23" s="456"/>
      <c r="B23" s="457"/>
      <c r="C23" s="457"/>
      <c r="D23" s="457"/>
      <c r="E23" s="457"/>
      <c r="F23" s="458"/>
      <c r="G23" s="463"/>
      <c r="H23" s="464"/>
      <c r="I23" s="464"/>
      <c r="J23" s="464"/>
      <c r="K23" s="464"/>
      <c r="L23" s="464"/>
      <c r="M23" s="464"/>
      <c r="N23" s="465"/>
      <c r="O23" s="466"/>
    </row>
    <row r="24" spans="1:16" ht="18" x14ac:dyDescent="0.55000000000000004">
      <c r="A24" s="455" t="s">
        <v>10</v>
      </c>
      <c r="B24" s="455"/>
      <c r="C24" s="455"/>
      <c r="D24" s="455"/>
      <c r="E24" s="455"/>
      <c r="F24" s="455"/>
      <c r="G24" s="455"/>
      <c r="H24" s="455"/>
      <c r="I24" s="455"/>
      <c r="J24" s="455"/>
      <c r="K24" s="455"/>
      <c r="L24" s="455"/>
      <c r="M24" s="455"/>
      <c r="N24" s="455"/>
      <c r="O24" s="455"/>
      <c r="P24" s="1"/>
    </row>
    <row r="25" spans="1:16" x14ac:dyDescent="0.45">
      <c r="A25" s="453" t="s">
        <v>143</v>
      </c>
      <c r="B25" s="454"/>
      <c r="C25" s="454"/>
      <c r="D25" s="454"/>
      <c r="E25" s="454"/>
      <c r="F25" s="454"/>
      <c r="G25" s="268" t="s">
        <v>233</v>
      </c>
      <c r="H25" s="268"/>
      <c r="I25" s="268"/>
      <c r="J25" s="268"/>
      <c r="K25" s="268"/>
      <c r="L25" s="268"/>
      <c r="M25" s="268"/>
      <c r="N25" s="268"/>
      <c r="O25" s="268"/>
      <c r="P25" s="31"/>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2" zoomScale="76" zoomScaleNormal="76" workbookViewId="0">
      <selection activeCell="Q38" sqref="Q38"/>
    </sheetView>
  </sheetViews>
  <sheetFormatPr defaultRowHeight="14.25" x14ac:dyDescent="0.45"/>
  <cols>
    <col min="17" max="17" width="14.1328125" customWidth="1"/>
  </cols>
  <sheetData>
    <row r="1" spans="1:19" ht="15.6" customHeight="1" x14ac:dyDescent="0.45">
      <c r="A1" s="121" t="s">
        <v>125</v>
      </c>
      <c r="B1" s="122"/>
      <c r="C1" s="122"/>
      <c r="D1" s="122"/>
      <c r="E1" s="122"/>
      <c r="F1" s="122"/>
      <c r="G1" s="122"/>
      <c r="H1" s="122"/>
      <c r="I1" s="122"/>
      <c r="J1" s="122"/>
      <c r="K1" s="122"/>
      <c r="L1" s="122"/>
      <c r="M1" s="122"/>
      <c r="N1" s="122"/>
      <c r="O1" s="122"/>
      <c r="P1" s="122"/>
    </row>
    <row r="2" spans="1:19" ht="15.6" customHeight="1" x14ac:dyDescent="0.45">
      <c r="A2" s="121"/>
      <c r="B2" s="122"/>
      <c r="C2" s="122"/>
      <c r="D2" s="122"/>
      <c r="E2" s="122"/>
      <c r="F2" s="122"/>
      <c r="G2" s="122"/>
      <c r="H2" s="122"/>
      <c r="I2" s="122"/>
      <c r="J2" s="122"/>
      <c r="K2" s="122"/>
      <c r="L2" s="122"/>
      <c r="M2" s="122"/>
      <c r="N2" s="122"/>
      <c r="O2" s="122"/>
      <c r="P2" s="122"/>
    </row>
    <row r="3" spans="1:19" ht="14.75" customHeight="1" thickBot="1" x14ac:dyDescent="0.5">
      <c r="A3" s="121"/>
      <c r="B3" s="122"/>
      <c r="C3" s="122"/>
      <c r="D3" s="122"/>
      <c r="E3" s="122"/>
      <c r="F3" s="122"/>
      <c r="G3" s="122"/>
      <c r="H3" s="122"/>
      <c r="I3" s="122"/>
      <c r="J3" s="122"/>
      <c r="K3" s="122"/>
      <c r="L3" s="122"/>
      <c r="M3" s="122"/>
      <c r="N3" s="122"/>
      <c r="O3" s="122"/>
      <c r="P3" s="122"/>
    </row>
    <row r="4" spans="1:19" ht="23.65" thickBot="1" x14ac:dyDescent="0.5">
      <c r="A4" s="327" t="s">
        <v>1</v>
      </c>
      <c r="B4" s="328"/>
      <c r="C4" s="328"/>
      <c r="D4" s="328"/>
      <c r="E4" s="328"/>
      <c r="F4" s="328"/>
      <c r="G4" s="328"/>
      <c r="H4" s="328"/>
      <c r="I4" s="328"/>
      <c r="J4" s="328"/>
      <c r="K4" s="328"/>
      <c r="L4" s="328"/>
      <c r="M4" s="328"/>
      <c r="N4" s="328"/>
      <c r="O4" s="328"/>
      <c r="P4" s="329"/>
    </row>
    <row r="5" spans="1:19" ht="23.65" thickBot="1" x14ac:dyDescent="0.5">
      <c r="A5" s="59" t="s">
        <v>2</v>
      </c>
      <c r="B5" s="60"/>
      <c r="C5" s="60"/>
      <c r="D5" s="60"/>
      <c r="E5" s="60"/>
      <c r="F5" s="60"/>
      <c r="G5" s="60"/>
      <c r="H5" s="60"/>
      <c r="I5" s="60"/>
      <c r="J5" s="60"/>
      <c r="K5" s="60"/>
      <c r="L5" s="60"/>
      <c r="M5" s="60"/>
      <c r="N5" s="60"/>
      <c r="O5" s="60"/>
      <c r="P5" s="61"/>
    </row>
    <row r="6" spans="1:19" ht="15" thickTop="1" thickBot="1" x14ac:dyDescent="0.5">
      <c r="A6" s="502" t="s">
        <v>126</v>
      </c>
      <c r="B6" s="503"/>
      <c r="C6" s="503"/>
      <c r="D6" s="503"/>
      <c r="E6" s="503"/>
      <c r="F6" s="503"/>
      <c r="G6" s="503"/>
      <c r="H6" s="503"/>
      <c r="I6" s="503"/>
      <c r="J6" s="503"/>
      <c r="K6" s="503"/>
      <c r="L6" s="503"/>
      <c r="M6" s="503"/>
      <c r="N6" s="503"/>
      <c r="O6" s="503"/>
      <c r="P6" s="503"/>
      <c r="Q6" s="239" t="s">
        <v>10</v>
      </c>
      <c r="R6" s="241"/>
    </row>
    <row r="7" spans="1:19" ht="15" thickTop="1" thickBot="1" x14ac:dyDescent="0.5">
      <c r="A7" s="502"/>
      <c r="B7" s="503"/>
      <c r="C7" s="503"/>
      <c r="D7" s="503"/>
      <c r="E7" s="503"/>
      <c r="F7" s="503"/>
      <c r="G7" s="503"/>
      <c r="H7" s="503"/>
      <c r="I7" s="503"/>
      <c r="J7" s="503"/>
      <c r="K7" s="503"/>
      <c r="L7" s="503"/>
      <c r="M7" s="503"/>
      <c r="N7" s="503"/>
      <c r="O7" s="503"/>
      <c r="P7" s="503"/>
      <c r="Q7" s="242"/>
      <c r="R7" s="244"/>
    </row>
    <row r="8" spans="1:19" ht="15" thickTop="1" thickBot="1" x14ac:dyDescent="0.5">
      <c r="A8" s="507" t="s">
        <v>213</v>
      </c>
      <c r="B8" s="96"/>
      <c r="C8" s="96"/>
      <c r="D8" s="96"/>
      <c r="E8" s="96"/>
      <c r="F8" s="96"/>
      <c r="G8" s="96"/>
      <c r="H8" s="96"/>
      <c r="I8" s="96"/>
      <c r="J8" s="96"/>
      <c r="K8" s="96"/>
      <c r="L8" s="96"/>
      <c r="M8" s="96"/>
      <c r="N8" s="96"/>
      <c r="O8" s="96"/>
      <c r="P8" s="96"/>
      <c r="Q8" s="271">
        <v>2</v>
      </c>
      <c r="R8" s="517" t="s">
        <v>123</v>
      </c>
    </row>
    <row r="9" spans="1:19" ht="15" thickTop="1" thickBot="1" x14ac:dyDescent="0.5">
      <c r="A9" s="95"/>
      <c r="B9" s="96"/>
      <c r="C9" s="96"/>
      <c r="D9" s="96"/>
      <c r="E9" s="96"/>
      <c r="F9" s="96"/>
      <c r="G9" s="96"/>
      <c r="H9" s="96"/>
      <c r="I9" s="96"/>
      <c r="J9" s="96"/>
      <c r="K9" s="96"/>
      <c r="L9" s="96"/>
      <c r="M9" s="96"/>
      <c r="N9" s="96"/>
      <c r="O9" s="96"/>
      <c r="P9" s="96"/>
      <c r="Q9" s="273"/>
      <c r="R9" s="518"/>
    </row>
    <row r="10" spans="1:19" ht="15" thickTop="1" thickBot="1" x14ac:dyDescent="0.5">
      <c r="A10" s="95"/>
      <c r="B10" s="96"/>
      <c r="C10" s="96"/>
      <c r="D10" s="96"/>
      <c r="E10" s="96"/>
      <c r="F10" s="96"/>
      <c r="G10" s="96"/>
      <c r="H10" s="96"/>
      <c r="I10" s="96"/>
      <c r="J10" s="96"/>
      <c r="K10" s="96"/>
      <c r="L10" s="96"/>
      <c r="M10" s="96"/>
      <c r="N10" s="96"/>
      <c r="O10" s="96"/>
      <c r="P10" s="96"/>
      <c r="Q10" s="273"/>
      <c r="R10" s="518"/>
    </row>
    <row r="11" spans="1:19" ht="15" thickTop="1" thickBot="1" x14ac:dyDescent="0.5">
      <c r="A11" s="95"/>
      <c r="B11" s="96"/>
      <c r="C11" s="96"/>
      <c r="D11" s="96"/>
      <c r="E11" s="96"/>
      <c r="F11" s="96"/>
      <c r="G11" s="96"/>
      <c r="H11" s="96"/>
      <c r="I11" s="96"/>
      <c r="J11" s="96"/>
      <c r="K11" s="96"/>
      <c r="L11" s="96"/>
      <c r="M11" s="96"/>
      <c r="N11" s="96"/>
      <c r="O11" s="96"/>
      <c r="P11" s="96"/>
      <c r="Q11" s="273"/>
      <c r="R11" s="518"/>
    </row>
    <row r="12" spans="1:19" ht="15" thickTop="1" thickBot="1" x14ac:dyDescent="0.5">
      <c r="A12" s="95"/>
      <c r="B12" s="96"/>
      <c r="C12" s="96"/>
      <c r="D12" s="96"/>
      <c r="E12" s="96"/>
      <c r="F12" s="96"/>
      <c r="G12" s="96"/>
      <c r="H12" s="96"/>
      <c r="I12" s="96"/>
      <c r="J12" s="96"/>
      <c r="K12" s="96"/>
      <c r="L12" s="96"/>
      <c r="M12" s="96"/>
      <c r="N12" s="96"/>
      <c r="O12" s="96"/>
      <c r="P12" s="96"/>
      <c r="Q12" s="273"/>
      <c r="R12" s="518"/>
    </row>
    <row r="13" spans="1:19" ht="15" thickTop="1" thickBot="1" x14ac:dyDescent="0.5">
      <c r="A13" s="95"/>
      <c r="B13" s="96"/>
      <c r="C13" s="96"/>
      <c r="D13" s="96"/>
      <c r="E13" s="96"/>
      <c r="F13" s="96"/>
      <c r="G13" s="96"/>
      <c r="H13" s="96"/>
      <c r="I13" s="96"/>
      <c r="J13" s="96"/>
      <c r="K13" s="96"/>
      <c r="L13" s="96"/>
      <c r="M13" s="96"/>
      <c r="N13" s="96"/>
      <c r="O13" s="96"/>
      <c r="P13" s="96"/>
      <c r="Q13" s="273"/>
      <c r="R13" s="518"/>
      <c r="S13" s="43" t="s">
        <v>234</v>
      </c>
    </row>
    <row r="14" spans="1:19" ht="15" thickTop="1" thickBot="1" x14ac:dyDescent="0.5">
      <c r="A14" s="95"/>
      <c r="B14" s="96"/>
      <c r="C14" s="96"/>
      <c r="D14" s="96"/>
      <c r="E14" s="96"/>
      <c r="F14" s="96"/>
      <c r="G14" s="96"/>
      <c r="H14" s="96"/>
      <c r="I14" s="96"/>
      <c r="J14" s="96"/>
      <c r="K14" s="96"/>
      <c r="L14" s="96"/>
      <c r="M14" s="96"/>
      <c r="N14" s="96"/>
      <c r="O14" s="96"/>
      <c r="P14" s="96"/>
      <c r="Q14" s="273"/>
      <c r="R14" s="518"/>
    </row>
    <row r="15" spans="1:19" ht="15" thickTop="1" thickBot="1" x14ac:dyDescent="0.5">
      <c r="A15" s="95"/>
      <c r="B15" s="96"/>
      <c r="C15" s="96"/>
      <c r="D15" s="96"/>
      <c r="E15" s="96"/>
      <c r="F15" s="96"/>
      <c r="G15" s="96"/>
      <c r="H15" s="96"/>
      <c r="I15" s="96"/>
      <c r="J15" s="96"/>
      <c r="K15" s="96"/>
      <c r="L15" s="96"/>
      <c r="M15" s="96"/>
      <c r="N15" s="96"/>
      <c r="O15" s="96"/>
      <c r="P15" s="96"/>
      <c r="Q15" s="273"/>
      <c r="R15" s="518"/>
    </row>
    <row r="16" spans="1:19" ht="15" thickTop="1" thickBot="1" x14ac:dyDescent="0.5">
      <c r="A16" s="95"/>
      <c r="B16" s="96"/>
      <c r="C16" s="96"/>
      <c r="D16" s="96"/>
      <c r="E16" s="96"/>
      <c r="F16" s="96"/>
      <c r="G16" s="96"/>
      <c r="H16" s="96"/>
      <c r="I16" s="96"/>
      <c r="J16" s="96"/>
      <c r="K16" s="96"/>
      <c r="L16" s="96"/>
      <c r="M16" s="96"/>
      <c r="N16" s="96"/>
      <c r="O16" s="96"/>
      <c r="P16" s="96"/>
      <c r="Q16" s="273"/>
      <c r="R16" s="518"/>
    </row>
    <row r="17" spans="1:18" ht="15" thickTop="1" thickBot="1" x14ac:dyDescent="0.5">
      <c r="A17" s="95"/>
      <c r="B17" s="96"/>
      <c r="C17" s="96"/>
      <c r="D17" s="96"/>
      <c r="E17" s="96"/>
      <c r="F17" s="96"/>
      <c r="G17" s="96"/>
      <c r="H17" s="96"/>
      <c r="I17" s="96"/>
      <c r="J17" s="96"/>
      <c r="K17" s="96"/>
      <c r="L17" s="96"/>
      <c r="M17" s="96"/>
      <c r="N17" s="96"/>
      <c r="O17" s="96"/>
      <c r="P17" s="96"/>
      <c r="Q17" s="296"/>
      <c r="R17" s="519"/>
    </row>
    <row r="18" spans="1:18" ht="18" customHeight="1" thickTop="1" thickBot="1" x14ac:dyDescent="0.5">
      <c r="A18" s="495" t="s">
        <v>127</v>
      </c>
      <c r="B18" s="496"/>
      <c r="C18" s="496"/>
      <c r="D18" s="496"/>
      <c r="E18" s="496"/>
      <c r="F18" s="496"/>
      <c r="G18" s="496"/>
      <c r="H18" s="496"/>
      <c r="I18" s="496"/>
      <c r="J18" s="496"/>
      <c r="K18" s="496"/>
      <c r="L18" s="496"/>
      <c r="M18" s="496"/>
      <c r="N18" s="496"/>
      <c r="O18" s="496"/>
      <c r="P18" s="496"/>
      <c r="Q18" s="513"/>
      <c r="R18" s="514"/>
    </row>
    <row r="19" spans="1:18" ht="18.75" customHeight="1" thickTop="1" thickBot="1" x14ac:dyDescent="0.5">
      <c r="A19" s="495"/>
      <c r="B19" s="496"/>
      <c r="C19" s="496"/>
      <c r="D19" s="496"/>
      <c r="E19" s="496"/>
      <c r="F19" s="496"/>
      <c r="G19" s="496"/>
      <c r="H19" s="496"/>
      <c r="I19" s="496"/>
      <c r="J19" s="496"/>
      <c r="K19" s="496"/>
      <c r="L19" s="496"/>
      <c r="M19" s="496"/>
      <c r="N19" s="496"/>
      <c r="O19" s="496"/>
      <c r="P19" s="496"/>
      <c r="Q19" s="515"/>
      <c r="R19" s="516"/>
    </row>
    <row r="20" spans="1:18" ht="14.65" thickTop="1" x14ac:dyDescent="0.45">
      <c r="A20" s="97"/>
      <c r="B20" s="98"/>
      <c r="C20" s="98"/>
      <c r="D20" s="98"/>
      <c r="E20" s="98"/>
      <c r="F20" s="98"/>
      <c r="G20" s="98"/>
      <c r="H20" s="98"/>
      <c r="I20" s="98"/>
      <c r="J20" s="98"/>
      <c r="K20" s="98"/>
      <c r="L20" s="98"/>
      <c r="M20" s="98"/>
      <c r="N20" s="98"/>
      <c r="O20" s="98"/>
      <c r="P20" s="497"/>
      <c r="Q20" s="271">
        <v>0</v>
      </c>
      <c r="R20" s="517" t="s">
        <v>72</v>
      </c>
    </row>
    <row r="21" spans="1:18" x14ac:dyDescent="0.45">
      <c r="A21" s="498"/>
      <c r="B21" s="103"/>
      <c r="C21" s="103"/>
      <c r="D21" s="103"/>
      <c r="E21" s="103"/>
      <c r="F21" s="103"/>
      <c r="G21" s="103"/>
      <c r="H21" s="103"/>
      <c r="I21" s="103"/>
      <c r="J21" s="103"/>
      <c r="K21" s="103"/>
      <c r="L21" s="103"/>
      <c r="M21" s="103"/>
      <c r="N21" s="103"/>
      <c r="O21" s="103"/>
      <c r="P21" s="104"/>
      <c r="Q21" s="273"/>
      <c r="R21" s="518"/>
    </row>
    <row r="22" spans="1:18" x14ac:dyDescent="0.45">
      <c r="A22" s="498"/>
      <c r="B22" s="103"/>
      <c r="C22" s="103"/>
      <c r="D22" s="103"/>
      <c r="E22" s="103"/>
      <c r="F22" s="103"/>
      <c r="G22" s="103"/>
      <c r="H22" s="103"/>
      <c r="I22" s="103"/>
      <c r="J22" s="103"/>
      <c r="K22" s="103"/>
      <c r="L22" s="103"/>
      <c r="M22" s="103"/>
      <c r="N22" s="103"/>
      <c r="O22" s="103"/>
      <c r="P22" s="104"/>
      <c r="Q22" s="273"/>
      <c r="R22" s="518"/>
    </row>
    <row r="23" spans="1:18" x14ac:dyDescent="0.45">
      <c r="A23" s="498"/>
      <c r="B23" s="103"/>
      <c r="C23" s="103"/>
      <c r="D23" s="103"/>
      <c r="E23" s="103"/>
      <c r="F23" s="103"/>
      <c r="G23" s="103"/>
      <c r="H23" s="103"/>
      <c r="I23" s="103"/>
      <c r="J23" s="103"/>
      <c r="K23" s="103"/>
      <c r="L23" s="103"/>
      <c r="M23" s="103"/>
      <c r="N23" s="103"/>
      <c r="O23" s="103"/>
      <c r="P23" s="104"/>
      <c r="Q23" s="273"/>
      <c r="R23" s="518"/>
    </row>
    <row r="24" spans="1:18" x14ac:dyDescent="0.45">
      <c r="A24" s="498"/>
      <c r="B24" s="103"/>
      <c r="C24" s="103"/>
      <c r="D24" s="103"/>
      <c r="E24" s="103"/>
      <c r="F24" s="103"/>
      <c r="G24" s="103"/>
      <c r="H24" s="103"/>
      <c r="I24" s="103"/>
      <c r="J24" s="103"/>
      <c r="K24" s="103"/>
      <c r="L24" s="103"/>
      <c r="M24" s="103"/>
      <c r="N24" s="103"/>
      <c r="O24" s="103"/>
      <c r="P24" s="104"/>
      <c r="Q24" s="273"/>
      <c r="R24" s="518"/>
    </row>
    <row r="25" spans="1:18" x14ac:dyDescent="0.45">
      <c r="A25" s="498"/>
      <c r="B25" s="103"/>
      <c r="C25" s="103"/>
      <c r="D25" s="103"/>
      <c r="E25" s="103"/>
      <c r="F25" s="103"/>
      <c r="G25" s="103"/>
      <c r="H25" s="103"/>
      <c r="I25" s="103"/>
      <c r="J25" s="103"/>
      <c r="K25" s="103"/>
      <c r="L25" s="103"/>
      <c r="M25" s="103"/>
      <c r="N25" s="103"/>
      <c r="O25" s="103"/>
      <c r="P25" s="104"/>
      <c r="Q25" s="273"/>
      <c r="R25" s="518"/>
    </row>
    <row r="26" spans="1:18" ht="14.65" thickBot="1" x14ac:dyDescent="0.5">
      <c r="A26" s="499"/>
      <c r="B26" s="500"/>
      <c r="C26" s="500"/>
      <c r="D26" s="500"/>
      <c r="E26" s="500"/>
      <c r="F26" s="500"/>
      <c r="G26" s="500"/>
      <c r="H26" s="500"/>
      <c r="I26" s="500"/>
      <c r="J26" s="500"/>
      <c r="K26" s="500"/>
      <c r="L26" s="500"/>
      <c r="M26" s="500"/>
      <c r="N26" s="500"/>
      <c r="O26" s="500"/>
      <c r="P26" s="501"/>
      <c r="Q26" s="296"/>
      <c r="R26" s="519"/>
    </row>
    <row r="27" spans="1:18" ht="15" thickTop="1" thickBot="1" x14ac:dyDescent="0.5">
      <c r="A27" s="502" t="s">
        <v>124</v>
      </c>
      <c r="B27" s="503"/>
      <c r="C27" s="503"/>
      <c r="D27" s="503"/>
      <c r="E27" s="503"/>
      <c r="F27" s="503"/>
      <c r="G27" s="503"/>
      <c r="H27" s="503"/>
      <c r="I27" s="503"/>
      <c r="J27" s="503"/>
      <c r="K27" s="503"/>
      <c r="L27" s="503"/>
      <c r="M27" s="503"/>
      <c r="N27" s="503"/>
      <c r="O27" s="503"/>
      <c r="P27" s="503"/>
      <c r="Q27" s="513"/>
      <c r="R27" s="514"/>
    </row>
    <row r="28" spans="1:18" ht="15" thickTop="1" thickBot="1" x14ac:dyDescent="0.5">
      <c r="A28" s="504"/>
      <c r="B28" s="505"/>
      <c r="C28" s="505"/>
      <c r="D28" s="505"/>
      <c r="E28" s="505"/>
      <c r="F28" s="505"/>
      <c r="G28" s="505"/>
      <c r="H28" s="505"/>
      <c r="I28" s="505"/>
      <c r="J28" s="505"/>
      <c r="K28" s="505"/>
      <c r="L28" s="505"/>
      <c r="M28" s="505"/>
      <c r="N28" s="505"/>
      <c r="O28" s="505"/>
      <c r="P28" s="505"/>
      <c r="Q28" s="515"/>
      <c r="R28" s="516"/>
    </row>
    <row r="29" spans="1:18" ht="14.65" thickBot="1" x14ac:dyDescent="0.5">
      <c r="A29" s="508"/>
      <c r="B29" s="509"/>
      <c r="C29" s="509"/>
      <c r="D29" s="509"/>
      <c r="E29" s="509"/>
      <c r="F29" s="509"/>
      <c r="G29" s="509"/>
      <c r="H29" s="509"/>
      <c r="I29" s="509"/>
      <c r="J29" s="509"/>
      <c r="K29" s="509"/>
      <c r="L29" s="509"/>
      <c r="M29" s="509"/>
      <c r="N29" s="509"/>
      <c r="O29" s="509"/>
      <c r="P29" s="509"/>
      <c r="Q29" s="271">
        <v>0</v>
      </c>
      <c r="R29" s="517" t="s">
        <v>98</v>
      </c>
    </row>
    <row r="30" spans="1:18" ht="15" thickTop="1" thickBot="1" x14ac:dyDescent="0.5">
      <c r="A30" s="510"/>
      <c r="B30" s="96"/>
      <c r="C30" s="96"/>
      <c r="D30" s="96"/>
      <c r="E30" s="96"/>
      <c r="F30" s="96"/>
      <c r="G30" s="96"/>
      <c r="H30" s="96"/>
      <c r="I30" s="96"/>
      <c r="J30" s="96"/>
      <c r="K30" s="96"/>
      <c r="L30" s="96"/>
      <c r="M30" s="96"/>
      <c r="N30" s="96"/>
      <c r="O30" s="96"/>
      <c r="P30" s="96"/>
      <c r="Q30" s="273"/>
      <c r="R30" s="518"/>
    </row>
    <row r="31" spans="1:18" ht="15" thickTop="1" thickBot="1" x14ac:dyDescent="0.5">
      <c r="A31" s="510"/>
      <c r="B31" s="96"/>
      <c r="C31" s="96"/>
      <c r="D31" s="96"/>
      <c r="E31" s="96"/>
      <c r="F31" s="96"/>
      <c r="G31" s="96"/>
      <c r="H31" s="96"/>
      <c r="I31" s="96"/>
      <c r="J31" s="96"/>
      <c r="K31" s="96"/>
      <c r="L31" s="96"/>
      <c r="M31" s="96"/>
      <c r="N31" s="96"/>
      <c r="O31" s="96"/>
      <c r="P31" s="96"/>
      <c r="Q31" s="273"/>
      <c r="R31" s="518"/>
    </row>
    <row r="32" spans="1:18" ht="15" thickTop="1" thickBot="1" x14ac:dyDescent="0.5">
      <c r="A32" s="510"/>
      <c r="B32" s="96"/>
      <c r="C32" s="96"/>
      <c r="D32" s="96"/>
      <c r="E32" s="96"/>
      <c r="F32" s="96"/>
      <c r="G32" s="96"/>
      <c r="H32" s="96"/>
      <c r="I32" s="96"/>
      <c r="J32" s="96"/>
      <c r="K32" s="96"/>
      <c r="L32" s="96"/>
      <c r="M32" s="96"/>
      <c r="N32" s="96"/>
      <c r="O32" s="96"/>
      <c r="P32" s="96"/>
      <c r="Q32" s="273"/>
      <c r="R32" s="518"/>
    </row>
    <row r="33" spans="1:20" ht="18.75" thickTop="1" thickBot="1" x14ac:dyDescent="0.6">
      <c r="A33" s="510"/>
      <c r="B33" s="96"/>
      <c r="C33" s="96"/>
      <c r="D33" s="96"/>
      <c r="E33" s="96"/>
      <c r="F33" s="96"/>
      <c r="G33" s="96"/>
      <c r="H33" s="96"/>
      <c r="I33" s="96"/>
      <c r="J33" s="96"/>
      <c r="K33" s="96"/>
      <c r="L33" s="96"/>
      <c r="M33" s="96"/>
      <c r="N33" s="96"/>
      <c r="O33" s="96"/>
      <c r="P33" s="96"/>
      <c r="Q33" s="273"/>
      <c r="R33" s="518"/>
      <c r="T33" s="1"/>
    </row>
    <row r="34" spans="1:20" ht="15" thickTop="1" thickBot="1" x14ac:dyDescent="0.5">
      <c r="A34" s="510"/>
      <c r="B34" s="96"/>
      <c r="C34" s="96"/>
      <c r="D34" s="96"/>
      <c r="E34" s="96"/>
      <c r="F34" s="96"/>
      <c r="G34" s="96"/>
      <c r="H34" s="96"/>
      <c r="I34" s="96"/>
      <c r="J34" s="96"/>
      <c r="K34" s="96"/>
      <c r="L34" s="96"/>
      <c r="M34" s="96"/>
      <c r="N34" s="96"/>
      <c r="O34" s="96"/>
      <c r="P34" s="96"/>
      <c r="Q34" s="273"/>
      <c r="R34" s="518"/>
    </row>
    <row r="35" spans="1:20" ht="15" thickTop="1" thickBot="1" x14ac:dyDescent="0.5">
      <c r="A35" s="510"/>
      <c r="B35" s="96"/>
      <c r="C35" s="96"/>
      <c r="D35" s="96"/>
      <c r="E35" s="96"/>
      <c r="F35" s="96"/>
      <c r="G35" s="96"/>
      <c r="H35" s="96"/>
      <c r="I35" s="96"/>
      <c r="J35" s="96"/>
      <c r="K35" s="96"/>
      <c r="L35" s="96"/>
      <c r="M35" s="96"/>
      <c r="N35" s="96"/>
      <c r="O35" s="96"/>
      <c r="P35" s="96"/>
      <c r="Q35" s="273"/>
      <c r="R35" s="518"/>
    </row>
    <row r="36" spans="1:20" ht="15" thickTop="1" thickBot="1" x14ac:dyDescent="0.5">
      <c r="A36" s="510"/>
      <c r="B36" s="96"/>
      <c r="C36" s="96"/>
      <c r="D36" s="96"/>
      <c r="E36" s="96"/>
      <c r="F36" s="96"/>
      <c r="G36" s="96"/>
      <c r="H36" s="96"/>
      <c r="I36" s="96"/>
      <c r="J36" s="96"/>
      <c r="K36" s="96"/>
      <c r="L36" s="96"/>
      <c r="M36" s="96"/>
      <c r="N36" s="96"/>
      <c r="O36" s="96"/>
      <c r="P36" s="96"/>
      <c r="Q36" s="273"/>
      <c r="R36" s="518"/>
    </row>
    <row r="37" spans="1:20" ht="15" thickTop="1" thickBot="1" x14ac:dyDescent="0.5">
      <c r="A37" s="511"/>
      <c r="B37" s="512"/>
      <c r="C37" s="512"/>
      <c r="D37" s="512"/>
      <c r="E37" s="512"/>
      <c r="F37" s="512"/>
      <c r="G37" s="512"/>
      <c r="H37" s="512"/>
      <c r="I37" s="512"/>
      <c r="J37" s="512"/>
      <c r="K37" s="512"/>
      <c r="L37" s="512"/>
      <c r="M37" s="512"/>
      <c r="N37" s="512"/>
      <c r="O37" s="512"/>
      <c r="P37" s="512"/>
      <c r="Q37" s="296"/>
      <c r="R37" s="519"/>
    </row>
    <row r="38" spans="1:20" ht="18.399999999999999" thickBot="1" x14ac:dyDescent="0.6">
      <c r="A38" s="506"/>
      <c r="B38" s="506"/>
      <c r="C38" s="506"/>
      <c r="D38" s="506"/>
      <c r="E38" s="506"/>
      <c r="F38" s="1"/>
      <c r="G38" s="1"/>
      <c r="H38" s="1"/>
      <c r="I38" s="1"/>
      <c r="J38" s="1"/>
      <c r="K38" s="1"/>
      <c r="L38" s="1"/>
      <c r="M38" s="1"/>
      <c r="N38" s="126" t="s">
        <v>18</v>
      </c>
      <c r="O38" s="127"/>
      <c r="P38" s="127"/>
      <c r="Q38" s="35">
        <f>SUM(Q29+Q20+Q8)</f>
        <v>2</v>
      </c>
      <c r="R38" s="34" t="s">
        <v>63</v>
      </c>
    </row>
    <row r="39" spans="1:20" x14ac:dyDescent="0.45">
      <c r="A39" s="494"/>
      <c r="B39" s="494"/>
      <c r="C39" s="494"/>
      <c r="E39" s="31"/>
    </row>
    <row r="40" spans="1:20" x14ac:dyDescent="0.45">
      <c r="A40" s="494"/>
      <c r="B40" s="494"/>
      <c r="C40" s="494"/>
      <c r="E40" s="31"/>
      <c r="J40" s="2"/>
      <c r="K40" s="2"/>
      <c r="L40" s="2"/>
      <c r="M40" s="2"/>
      <c r="N40" s="2"/>
      <c r="O40" s="2"/>
      <c r="P40" s="2"/>
    </row>
    <row r="41" spans="1:20" x14ac:dyDescent="0.45">
      <c r="A41" s="494"/>
      <c r="B41" s="494"/>
      <c r="C41" s="494"/>
      <c r="E41" s="31"/>
    </row>
    <row r="42" spans="1:20" x14ac:dyDescent="0.45">
      <c r="A42" s="494"/>
      <c r="B42" s="494"/>
      <c r="C42" s="494"/>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G14"/>
  <sheetViews>
    <sheetView tabSelected="1" workbookViewId="0">
      <selection activeCell="E14" sqref="E14"/>
    </sheetView>
  </sheetViews>
  <sheetFormatPr defaultRowHeight="14.25" x14ac:dyDescent="0.45"/>
  <cols>
    <col min="6" max="6" width="9.53125" customWidth="1"/>
  </cols>
  <sheetData>
    <row r="2" spans="2:7" ht="14.65" thickBot="1" x14ac:dyDescent="0.5">
      <c r="B2" s="520" t="s">
        <v>110</v>
      </c>
      <c r="C2" s="520"/>
      <c r="D2" s="520"/>
      <c r="E2" s="36" t="s">
        <v>111</v>
      </c>
      <c r="F2" s="36" t="s">
        <v>112</v>
      </c>
    </row>
    <row r="3" spans="2:7" x14ac:dyDescent="0.45">
      <c r="B3" s="533" t="s">
        <v>113</v>
      </c>
      <c r="C3" s="534"/>
      <c r="D3" s="535"/>
      <c r="E3" s="29">
        <f>'H&amp;S Overview'!G49</f>
        <v>5.5</v>
      </c>
      <c r="F3" s="5">
        <v>10</v>
      </c>
    </row>
    <row r="4" spans="2:7" x14ac:dyDescent="0.45">
      <c r="B4" s="138" t="s">
        <v>114</v>
      </c>
      <c r="C4" s="139"/>
      <c r="D4" s="536"/>
      <c r="E4" s="29">
        <f>'Machine Shop'!N44</f>
        <v>20</v>
      </c>
      <c r="F4" s="5">
        <v>20</v>
      </c>
    </row>
    <row r="5" spans="2:7" x14ac:dyDescent="0.45">
      <c r="B5" s="138" t="s">
        <v>115</v>
      </c>
      <c r="C5" s="139"/>
      <c r="D5" s="536"/>
      <c r="E5" s="29">
        <f>'Engine Strip'!P38</f>
        <v>23</v>
      </c>
      <c r="F5" s="5">
        <v>25</v>
      </c>
    </row>
    <row r="6" spans="2:7" x14ac:dyDescent="0.45">
      <c r="B6" s="138" t="s">
        <v>116</v>
      </c>
      <c r="C6" s="139"/>
      <c r="D6" s="536"/>
      <c r="E6" s="29">
        <f>Suspension!O23</f>
        <v>5.5</v>
      </c>
      <c r="F6" s="5">
        <v>17</v>
      </c>
    </row>
    <row r="7" spans="2:7" x14ac:dyDescent="0.45">
      <c r="B7" s="138" t="s">
        <v>117</v>
      </c>
      <c r="C7" s="139"/>
      <c r="D7" s="536"/>
      <c r="E7" s="29">
        <f>'Ad Manufacturing'!P22</f>
        <v>10</v>
      </c>
      <c r="F7" s="5">
        <v>12</v>
      </c>
    </row>
    <row r="8" spans="2:7" x14ac:dyDescent="0.45">
      <c r="B8" s="138" t="s">
        <v>118</v>
      </c>
      <c r="C8" s="139"/>
      <c r="D8" s="536"/>
      <c r="E8" s="29">
        <f>Composites!P24</f>
        <v>7.5</v>
      </c>
      <c r="F8" s="5">
        <v>10</v>
      </c>
    </row>
    <row r="9" spans="2:7" x14ac:dyDescent="0.45">
      <c r="B9" s="537" t="s">
        <v>142</v>
      </c>
      <c r="C9" s="538"/>
      <c r="D9" s="539"/>
      <c r="E9" s="40" t="s">
        <v>233</v>
      </c>
      <c r="F9" s="10" t="s">
        <v>143</v>
      </c>
    </row>
    <row r="10" spans="2:7" ht="14.65" thickBot="1" x14ac:dyDescent="0.5">
      <c r="B10" s="527" t="s">
        <v>141</v>
      </c>
      <c r="C10" s="528"/>
      <c r="D10" s="529"/>
      <c r="E10" s="40" cm="1">
        <f t="array" ref="E10">CPD!Q38:Q38</f>
        <v>2</v>
      </c>
      <c r="F10" s="10">
        <v>6</v>
      </c>
    </row>
    <row r="11" spans="2:7" ht="14.65" thickBot="1" x14ac:dyDescent="0.5">
      <c r="B11" s="530" t="s">
        <v>119</v>
      </c>
      <c r="C11" s="531"/>
      <c r="D11" s="532"/>
      <c r="E11" s="41">
        <f>SUM(E3:E10)</f>
        <v>73.5</v>
      </c>
      <c r="F11" s="38">
        <f>F3+F4+F5+F6+F7+F8+F10</f>
        <v>100</v>
      </c>
    </row>
    <row r="12" spans="2:7" ht="14.65" thickBot="1" x14ac:dyDescent="0.5">
      <c r="B12" s="521" t="s">
        <v>120</v>
      </c>
      <c r="C12" s="522"/>
      <c r="D12" s="523"/>
      <c r="E12" s="42">
        <v>0</v>
      </c>
      <c r="F12" s="37">
        <v>100</v>
      </c>
      <c r="G12" t="s">
        <v>235</v>
      </c>
    </row>
    <row r="13" spans="2:7" ht="14.65" thickBot="1" x14ac:dyDescent="0.5"/>
    <row r="14" spans="2:7" ht="14.65" thickBot="1" x14ac:dyDescent="0.5">
      <c r="B14" s="524" t="s">
        <v>121</v>
      </c>
      <c r="C14" s="525"/>
      <c r="D14" s="526"/>
      <c r="E14" s="540">
        <f>(E11*0.75)+(E12*0.25)</f>
        <v>55.125</v>
      </c>
      <c r="F14" s="39" t="s">
        <v>122</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