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416"/>
  <workbookPr autoCompressPictures="0"/>
  <bookViews>
    <workbookView xWindow="0" yWindow="0" windowWidth="25600" windowHeight="13800" activeTab="6"/>
  </bookViews>
  <sheets>
    <sheet name="Sheet1" sheetId="1" r:id="rId1"/>
    <sheet name="SDB" sheetId="7" r:id="rId2"/>
    <sheet name="PDB" sheetId="4" r:id="rId3"/>
    <sheet name="CBR" sheetId="2" r:id="rId4"/>
    <sheet name="CBP" sheetId="3" r:id="rId5"/>
    <sheet name="PCB" sheetId="6" r:id="rId6"/>
    <sheet name="FINAL" sheetId="5" r:id="rId7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7" i="1" l="1"/>
  <c r="G52" i="1"/>
  <c r="P16" i="1"/>
  <c r="O7" i="1"/>
  <c r="G60" i="5"/>
  <c r="G54" i="5"/>
  <c r="H45" i="5"/>
  <c r="H44" i="5"/>
  <c r="H32" i="5"/>
  <c r="H12" i="5"/>
  <c r="H14" i="5"/>
  <c r="H19" i="5"/>
  <c r="M22" i="3"/>
  <c r="K22" i="3"/>
  <c r="J22" i="3"/>
  <c r="I22" i="3"/>
  <c r="H22" i="3"/>
  <c r="G22" i="3"/>
  <c r="F22" i="3"/>
  <c r="E22" i="3"/>
  <c r="D22" i="3"/>
  <c r="L20" i="2"/>
  <c r="I20" i="2"/>
  <c r="H20" i="2"/>
  <c r="G20" i="2"/>
  <c r="F20" i="2"/>
  <c r="E20" i="2"/>
  <c r="J18" i="4"/>
  <c r="I18" i="4"/>
  <c r="H18" i="4"/>
  <c r="G18" i="4"/>
  <c r="F18" i="4"/>
  <c r="E18" i="4"/>
  <c r="D18" i="4"/>
  <c r="G17" i="7"/>
  <c r="F17" i="7"/>
  <c r="E17" i="7"/>
  <c r="Q45" i="1"/>
  <c r="P45" i="1"/>
  <c r="O45" i="1"/>
  <c r="N45" i="1"/>
  <c r="M45" i="1"/>
  <c r="L45" i="1"/>
  <c r="I45" i="1"/>
  <c r="H45" i="1"/>
  <c r="G45" i="1"/>
  <c r="F45" i="1"/>
  <c r="E45" i="1"/>
  <c r="D45" i="1"/>
  <c r="C45" i="1"/>
  <c r="R45" i="1"/>
  <c r="T34" i="1"/>
  <c r="U33" i="1"/>
  <c r="S32" i="1"/>
  <c r="S31" i="1"/>
  <c r="T29" i="1"/>
  <c r="S28" i="1"/>
  <c r="S27" i="1"/>
  <c r="S26" i="1"/>
  <c r="S25" i="1"/>
  <c r="S24" i="1"/>
  <c r="S23" i="1"/>
  <c r="T22" i="1"/>
  <c r="S20" i="1"/>
  <c r="S19" i="1"/>
  <c r="S18" i="1"/>
  <c r="S17" i="1"/>
  <c r="V16" i="1"/>
  <c r="V15" i="1"/>
  <c r="V14" i="1"/>
  <c r="K45" i="1"/>
  <c r="U13" i="1"/>
  <c r="J45" i="1"/>
  <c r="U11" i="1"/>
  <c r="U9" i="1"/>
  <c r="U8" i="1"/>
  <c r="U7" i="1"/>
  <c r="V6" i="1"/>
  <c r="V36" i="1"/>
  <c r="U45" i="1"/>
  <c r="T40" i="1"/>
  <c r="T45" i="1"/>
  <c r="H34" i="5"/>
  <c r="H73" i="5"/>
  <c r="H74" i="5"/>
  <c r="H79" i="5"/>
  <c r="H61" i="5"/>
  <c r="S40" i="1"/>
  <c r="S42" i="1"/>
  <c r="S45" i="1"/>
  <c r="H46" i="5"/>
  <c r="H63" i="5"/>
  <c r="H68" i="5"/>
  <c r="V42" i="1"/>
  <c r="V45" i="1"/>
</calcChain>
</file>

<file path=xl/sharedStrings.xml><?xml version="1.0" encoding="utf-8"?>
<sst xmlns="http://schemas.openxmlformats.org/spreadsheetml/2006/main" count="283" uniqueCount="149">
  <si>
    <t>Trade Debtors</t>
  </si>
  <si>
    <t>Trade Creditors</t>
  </si>
  <si>
    <t>Cash in Hand</t>
  </si>
  <si>
    <t>Bank Loan</t>
  </si>
  <si>
    <t>Capital</t>
  </si>
  <si>
    <t>VAT Control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</si>
  <si>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</si>
  <si>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</si>
  <si>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</si>
  <si>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</si>
  <si>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</si>
  <si>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</si>
  <si>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</si>
  <si>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</si>
  <si>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</si>
  <si>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</si>
  <si>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</si>
  <si>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</si>
  <si>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</si>
  <si>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</si>
  <si>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Insurance</t>
  </si>
  <si>
    <t>Petty Cash</t>
  </si>
  <si>
    <t xml:space="preserve">Draft </t>
  </si>
  <si>
    <t>Adjustments</t>
  </si>
  <si>
    <t>Closing Stock (B/S)</t>
  </si>
  <si>
    <t>Closing Stock (P&amp;L)</t>
  </si>
  <si>
    <t>Telephone</t>
  </si>
  <si>
    <t>Profit and Loss</t>
  </si>
  <si>
    <t>Account</t>
  </si>
  <si>
    <t>Balance Sheet</t>
  </si>
  <si>
    <t>B</t>
  </si>
  <si>
    <t>P</t>
  </si>
  <si>
    <t>Prepayments</t>
  </si>
  <si>
    <t>Profit for the Period</t>
  </si>
  <si>
    <t>Bank</t>
  </si>
  <si>
    <t>Fixtures and Equipment</t>
  </si>
  <si>
    <t>Provision for Dep'n (F &amp; E)</t>
  </si>
  <si>
    <t>Dep'n Exp(F&amp;E)</t>
  </si>
  <si>
    <t>CASH BOOK (Receipts)</t>
  </si>
  <si>
    <t>Date</t>
  </si>
  <si>
    <t>Narrative</t>
  </si>
  <si>
    <t>Total</t>
  </si>
  <si>
    <t>VAT</t>
  </si>
  <si>
    <t>£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</si>
  <si>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</si>
  <si>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</si>
  <si>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</si>
  <si>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</si>
  <si>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</si>
  <si>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</si>
  <si>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</si>
  <si>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</si>
  <si>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</si>
  <si>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</si>
  <si>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</si>
  <si>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</si>
  <si>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</si>
  <si>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</si>
  <si>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</si>
  <si>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 xml:space="preserve">    Telephone</t>
  </si>
  <si>
    <t>Net Profit</t>
  </si>
  <si>
    <t>Fixed Assets</t>
  </si>
  <si>
    <t>Current Assets</t>
  </si>
  <si>
    <t xml:space="preserve">    Trade Debtors</t>
  </si>
  <si>
    <t xml:space="preserve">    Bank Current Account</t>
  </si>
  <si>
    <t xml:space="preserve">    Cash in Hand</t>
  </si>
  <si>
    <t>Current Liabilities</t>
  </si>
  <si>
    <t xml:space="preserve">    Trade Creditors</t>
  </si>
  <si>
    <t>Net Current Assets</t>
  </si>
  <si>
    <t>Total Assets less Current Liabilities</t>
  </si>
  <si>
    <t>Long Term Liabilities</t>
  </si>
  <si>
    <t xml:space="preserve">    Bank Loan</t>
  </si>
  <si>
    <t>Represented by :</t>
  </si>
  <si>
    <t>Profit for the year</t>
  </si>
  <si>
    <t>Net</t>
  </si>
  <si>
    <t>Bal B/f</t>
  </si>
  <si>
    <t>Bal c/f</t>
  </si>
  <si>
    <t>Bal b/f</t>
  </si>
  <si>
    <t>bank</t>
  </si>
  <si>
    <t>PETTY CASH BOOK</t>
  </si>
  <si>
    <t xml:space="preserve">From </t>
  </si>
  <si>
    <t>Debtors</t>
  </si>
  <si>
    <t>Petty</t>
  </si>
  <si>
    <t xml:space="preserve">    Closing Stock</t>
  </si>
  <si>
    <t xml:space="preserve">    Depreciation</t>
  </si>
  <si>
    <t xml:space="preserve">    Insurance</t>
  </si>
  <si>
    <t xml:space="preserve">    Stock</t>
  </si>
  <si>
    <t xml:space="preserve">    Prepayments</t>
  </si>
  <si>
    <t xml:space="preserve">    VAT Liability</t>
  </si>
  <si>
    <t>B/P</t>
  </si>
  <si>
    <t>Motor Vehicles</t>
  </si>
  <si>
    <t>Provision for Dep'n (MV)</t>
  </si>
  <si>
    <t>Electricity</t>
  </si>
  <si>
    <t>Gas</t>
  </si>
  <si>
    <t>Cash sales</t>
  </si>
  <si>
    <t>Mr Wilson</t>
  </si>
  <si>
    <t>Stamps</t>
  </si>
  <si>
    <t>Discount</t>
  </si>
  <si>
    <t>Allowed</t>
  </si>
  <si>
    <t>HM C and E</t>
  </si>
  <si>
    <t>Advertising</t>
  </si>
  <si>
    <t>Legal Fees</t>
  </si>
  <si>
    <t xml:space="preserve">Legal </t>
  </si>
  <si>
    <t>Fees</t>
  </si>
  <si>
    <t>Received</t>
  </si>
  <si>
    <t>Mr Williams</t>
  </si>
  <si>
    <t>Equipment</t>
  </si>
  <si>
    <t>Import Duty</t>
  </si>
  <si>
    <t>Import</t>
  </si>
  <si>
    <t>Duty</t>
  </si>
  <si>
    <t>Car</t>
  </si>
  <si>
    <t>Discount Allowed</t>
  </si>
  <si>
    <t>Legal fees</t>
  </si>
  <si>
    <t>Discount Received</t>
  </si>
  <si>
    <t>Dep'n Exp(MV)</t>
  </si>
  <si>
    <t>Rent</t>
  </si>
  <si>
    <t>Accruals</t>
  </si>
  <si>
    <t>Drawings</t>
  </si>
  <si>
    <t xml:space="preserve">    Gas</t>
  </si>
  <si>
    <t xml:space="preserve">    Electricity</t>
  </si>
  <si>
    <t xml:space="preserve">    Discount Allowed</t>
  </si>
  <si>
    <t>Sundry Income</t>
  </si>
  <si>
    <t xml:space="preserve">    Legal Fees</t>
  </si>
  <si>
    <t xml:space="preserve">    Postage</t>
  </si>
  <si>
    <t xml:space="preserve">    Advertising</t>
  </si>
  <si>
    <t xml:space="preserve">    Discount Received</t>
  </si>
  <si>
    <t xml:space="preserve">    Rent</t>
  </si>
  <si>
    <t xml:space="preserve">    Motor Vehicles</t>
  </si>
  <si>
    <t xml:space="preserve">    Fixtures and Equipment</t>
  </si>
  <si>
    <t xml:space="preserve">    Accruals</t>
  </si>
  <si>
    <t>less: Drawings</t>
  </si>
  <si>
    <t>Balance Sheet at 31st January 2014</t>
  </si>
  <si>
    <t xml:space="preserve">     month ended 31st January 2014</t>
  </si>
  <si>
    <t>Stock at 1-1-14</t>
  </si>
  <si>
    <t>=</t>
  </si>
  <si>
    <t>Depn charge (F &amp; F)</t>
  </si>
  <si>
    <t>Depn charge (MV)</t>
  </si>
  <si>
    <t>20% x 750 x 1/12</t>
  </si>
  <si>
    <t>Mr Whittle</t>
  </si>
  <si>
    <t>Mr Rose</t>
  </si>
  <si>
    <t>Mr Warrington</t>
  </si>
  <si>
    <t xml:space="preserve"> </t>
  </si>
  <si>
    <t>Mr Sullivan</t>
  </si>
  <si>
    <t>Mr Arthur</t>
  </si>
  <si>
    <t>Mr Simon</t>
  </si>
  <si>
    <t>van</t>
  </si>
  <si>
    <t>20% x 15000 x 3/12</t>
  </si>
  <si>
    <t>10 % x (9700 - 2300) x 3/12</t>
  </si>
  <si>
    <t>10 % x (1250 + 80) x 1/12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</si>
</sst>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0" fontId="0" fillId="0" borderId="0" xfId="0" applyBorder="1" applyAlignment="1">
      <alignment horizontal="center"/>
    </xf>
    <xf numFmtId="1" fontId="0" fillId="0" borderId="1" xfId="0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1" fontId="0" fillId="0" borderId="4" xfId="0" applyNumberFormat="1" applyBorder="1"/>
    <xf numFmtId="1" fontId="0" fillId="0" borderId="0" xfId="0" applyNumberFormat="1" applyBorder="1"/>
    <xf numFmtId="1" fontId="0" fillId="0" borderId="5" xfId="0" applyNumberFormat="1" applyBorder="1"/>
    <xf numFmtId="1" fontId="0" fillId="0" borderId="0" xfId="0" applyNumberFormat="1"/>
    <xf numFmtId="1" fontId="0" fillId="0" borderId="6" xfId="0" applyNumberFormat="1" applyBorder="1"/>
    <xf numFmtId="1" fontId="0" fillId="0" borderId="7" xfId="0" applyNumberFormat="1" applyBorder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/>
    <xf numFmtId="0" fontId="2" fillId="0" borderId="8" xfId="0" applyFont="1" applyBorder="1"/>
    <xf numFmtId="0" fontId="2" fillId="0" borderId="2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5" fillId="0" borderId="0" xfId="0" applyFont="1"/>
    <xf numFmtId="0" fontId="0" fillId="0" borderId="0" xfId="0" applyFill="1" applyBorder="1"/>
    <xf numFmtId="0" fontId="2" fillId="0" borderId="0" xfId="0" applyFont="1" applyAlignment="1">
      <alignment horizontal="center"/>
    </xf>
    <xf numFmtId="16" fontId="2" fillId="0" borderId="0" xfId="0" applyNumberFormat="1" applyFont="1" applyAlignment="1"/>
    <xf numFmtId="1" fontId="2" fillId="0" borderId="0" xfId="0" applyNumberFormat="1" applyFont="1"/>
    <xf numFmtId="0" fontId="2" fillId="0" borderId="2" xfId="0" applyFont="1" applyBorder="1" applyAlignment="1"/>
    <xf numFmtId="0" fontId="0" fillId="0" borderId="0" xfId="0" applyFont="1" applyFill="1" applyBorder="1"/>
    <xf numFmtId="0" fontId="6" fillId="0" borderId="3" xfId="0" applyFont="1" applyBorder="1"/>
    <xf numFmtId="0" fontId="2" fillId="0" borderId="0" xfId="0" applyFont="1" applyAlignment="1">
      <alignment horizontal="center"/>
    </xf>
    <xf numFmtId="0" fontId="6" fillId="0" borderId="1" xfId="0" applyFont="1" applyBorder="1"/>
    <xf numFmtId="0" fontId="7" fillId="0" borderId="2" xfId="0" applyFont="1" applyBorder="1"/>
    <xf numFmtId="0" fontId="6" fillId="0" borderId="0" xfId="0" applyFon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70"/>
  <sheetViews>
    <sheetView workbookViewId="0">
      <selection activeCell="U9" sqref="U9"/>
    </sheetView>
  </sheetViews>
  <sheetFormatPr baseColWidth="10" defaultColWidth="8.83203125" defaultRowHeight="12" x14ac:dyDescent="0"/>
  <cols>
    <col min="1" max="1" width="22.5" customWidth="1"/>
    <col min="2" max="2" width="4.5" customWidth="1"/>
    <col min="5" max="5" width="8.83203125" customWidth="1"/>
    <col min="6" max="6" width="6.6640625" customWidth="1"/>
    <col min="7" max="7" width="8.5" customWidth="1"/>
    <col min="8" max="8" width="8.83203125" customWidth="1"/>
    <col min="9" max="9" width="6.6640625" customWidth="1"/>
    <col min="10" max="10" width="7.6640625" customWidth="1"/>
    <col min="11" max="11" width="6.6640625" customWidth="1"/>
    <col min="12" max="12" width="8.6640625" customWidth="1"/>
    <col min="13" max="13" width="9.6640625" customWidth="1"/>
    <col min="18" max="18" width="11.5" bestFit="1" customWidth="1"/>
    <col min="19" max="19" width="9.6640625" customWidth="1"/>
  </cols>
  <sheetData>
    <row r="2" spans="1:22">
      <c r="A2" s="4" t="s">
        <v>12</v>
      </c>
      <c r="B2" s="9" t="s">
        <v>89</v>
      </c>
      <c r="C2" s="1" t="s">
        <v>8</v>
      </c>
      <c r="D2" s="3" t="s">
        <v>9</v>
      </c>
      <c r="E2" s="1" t="s">
        <v>10</v>
      </c>
      <c r="F2" s="3" t="s">
        <v>11</v>
      </c>
      <c r="G2" t="s">
        <v>14</v>
      </c>
      <c r="H2" s="2" t="s">
        <v>15</v>
      </c>
      <c r="I2" s="1" t="s">
        <v>18</v>
      </c>
      <c r="J2" s="3" t="s">
        <v>17</v>
      </c>
      <c r="K2" s="1" t="s">
        <v>18</v>
      </c>
      <c r="L2" s="3" t="s">
        <v>19</v>
      </c>
      <c r="M2" s="1" t="s">
        <v>21</v>
      </c>
      <c r="N2" s="3" t="s">
        <v>11</v>
      </c>
      <c r="O2" s="1" t="s">
        <v>22</v>
      </c>
      <c r="P2" s="3" t="s">
        <v>9</v>
      </c>
      <c r="Q2" s="40" t="s">
        <v>23</v>
      </c>
      <c r="R2" s="41"/>
      <c r="S2" s="42" t="s">
        <v>27</v>
      </c>
      <c r="T2" s="43"/>
      <c r="U2" s="40" t="s">
        <v>29</v>
      </c>
      <c r="V2" s="43"/>
    </row>
    <row r="3" spans="1:22">
      <c r="A3" s="4"/>
      <c r="B3" s="9"/>
      <c r="D3" s="2"/>
      <c r="F3" s="2"/>
      <c r="H3" s="2"/>
      <c r="J3" s="2"/>
      <c r="L3" s="2"/>
      <c r="N3" s="2"/>
      <c r="P3" s="2"/>
      <c r="R3" s="4"/>
      <c r="S3" s="42" t="s">
        <v>28</v>
      </c>
      <c r="T3" s="43"/>
      <c r="V3" s="2"/>
    </row>
    <row r="4" spans="1:22">
      <c r="A4" s="7"/>
      <c r="B4" s="10"/>
      <c r="C4" s="1" t="s">
        <v>6</v>
      </c>
      <c r="D4" s="3" t="s">
        <v>7</v>
      </c>
      <c r="E4" s="1" t="s">
        <v>6</v>
      </c>
      <c r="F4" s="3" t="s">
        <v>7</v>
      </c>
      <c r="G4" s="1" t="s">
        <v>6</v>
      </c>
      <c r="H4" s="3" t="s">
        <v>7</v>
      </c>
      <c r="I4" s="1" t="s">
        <v>6</v>
      </c>
      <c r="J4" s="3" t="s">
        <v>7</v>
      </c>
      <c r="K4" s="1" t="s">
        <v>6</v>
      </c>
      <c r="L4" s="3" t="s">
        <v>7</v>
      </c>
      <c r="M4" s="1" t="s">
        <v>6</v>
      </c>
      <c r="N4" s="3" t="s">
        <v>7</v>
      </c>
      <c r="O4" s="1" t="s">
        <v>6</v>
      </c>
      <c r="P4" s="3" t="s">
        <v>7</v>
      </c>
      <c r="Q4" s="1" t="s">
        <v>6</v>
      </c>
      <c r="R4" s="3" t="s">
        <v>7</v>
      </c>
      <c r="S4" s="1" t="s">
        <v>6</v>
      </c>
      <c r="T4" s="3" t="s">
        <v>7</v>
      </c>
      <c r="U4" s="1" t="s">
        <v>6</v>
      </c>
      <c r="V4" s="3" t="s">
        <v>7</v>
      </c>
    </row>
    <row r="5" spans="1:22">
      <c r="A5" s="4"/>
      <c r="B5" s="9"/>
      <c r="D5" s="2"/>
      <c r="F5" s="2"/>
      <c r="H5" s="2"/>
      <c r="J5" s="2"/>
      <c r="L5" s="2"/>
      <c r="N5" s="2"/>
      <c r="P5" s="2"/>
      <c r="R5" s="2"/>
      <c r="T5" s="2"/>
      <c r="V5" s="2"/>
    </row>
    <row r="6" spans="1:22">
      <c r="A6" s="4" t="s">
        <v>4</v>
      </c>
      <c r="B6" s="9" t="s">
        <v>30</v>
      </c>
      <c r="D6" s="2">
        <v>19685</v>
      </c>
      <c r="F6" s="2"/>
      <c r="H6" s="2"/>
      <c r="J6" s="2">
        <v>18000</v>
      </c>
      <c r="L6" s="2"/>
      <c r="N6" s="2"/>
      <c r="P6" s="2">
        <v>37685</v>
      </c>
      <c r="Q6" s="14"/>
      <c r="R6" s="8"/>
      <c r="T6" s="2"/>
      <c r="V6" s="2">
        <f>P6</f>
        <v>37685</v>
      </c>
    </row>
    <row r="7" spans="1:22">
      <c r="A7" s="4" t="s">
        <v>34</v>
      </c>
      <c r="B7" s="9" t="s">
        <v>30</v>
      </c>
      <c r="C7">
        <v>2800</v>
      </c>
      <c r="D7" s="2"/>
      <c r="F7" s="2"/>
      <c r="H7" s="2"/>
      <c r="I7">
        <v>25790</v>
      </c>
      <c r="J7" s="2"/>
      <c r="L7" s="2">
        <v>5187</v>
      </c>
      <c r="N7" s="2"/>
      <c r="O7">
        <f>C7+I7-L7</f>
        <v>23403</v>
      </c>
      <c r="P7" s="2"/>
      <c r="Q7" s="14"/>
      <c r="R7" s="8"/>
      <c r="T7" s="2"/>
      <c r="U7">
        <f>O7</f>
        <v>23403</v>
      </c>
      <c r="V7" s="2"/>
    </row>
    <row r="8" spans="1:22">
      <c r="A8" s="4" t="s">
        <v>2</v>
      </c>
      <c r="B8" s="9" t="s">
        <v>30</v>
      </c>
      <c r="C8">
        <v>250</v>
      </c>
      <c r="D8" s="2"/>
      <c r="F8" s="2"/>
      <c r="H8" s="2"/>
      <c r="J8" s="2"/>
      <c r="K8">
        <v>117</v>
      </c>
      <c r="L8" s="2"/>
      <c r="N8" s="2">
        <v>117</v>
      </c>
      <c r="O8">
        <v>250</v>
      </c>
      <c r="P8" s="2"/>
      <c r="Q8" s="14"/>
      <c r="R8" s="8"/>
      <c r="T8" s="2"/>
      <c r="U8">
        <f t="shared" ref="U8" si="0">O8</f>
        <v>250</v>
      </c>
      <c r="V8" s="2"/>
    </row>
    <row r="9" spans="1:22">
      <c r="A9" s="29" t="s">
        <v>90</v>
      </c>
      <c r="B9" s="9" t="s">
        <v>30</v>
      </c>
      <c r="C9">
        <v>15000</v>
      </c>
      <c r="D9" s="2"/>
      <c r="F9" s="2"/>
      <c r="G9">
        <v>1750</v>
      </c>
      <c r="H9" s="2"/>
      <c r="J9" s="2"/>
      <c r="L9" s="2"/>
      <c r="N9" s="2"/>
      <c r="O9">
        <v>16750</v>
      </c>
      <c r="P9" s="2"/>
      <c r="Q9" s="14"/>
      <c r="R9" s="8"/>
      <c r="T9" s="2"/>
      <c r="U9" s="14">
        <f>O9-R9</f>
        <v>16750</v>
      </c>
      <c r="V9" s="2"/>
    </row>
    <row r="10" spans="1:22">
      <c r="A10" s="4" t="s">
        <v>91</v>
      </c>
      <c r="B10" s="9" t="s">
        <v>30</v>
      </c>
      <c r="D10" s="2">
        <v>3800</v>
      </c>
      <c r="F10" s="2"/>
      <c r="H10" s="2"/>
      <c r="J10" s="2"/>
      <c r="L10" s="2"/>
      <c r="N10" s="2"/>
      <c r="P10" s="2">
        <v>3800</v>
      </c>
      <c r="Q10" s="14"/>
      <c r="R10" s="8">
        <v>779</v>
      </c>
      <c r="T10" s="2"/>
      <c r="V10" s="2">
        <v>4579</v>
      </c>
    </row>
    <row r="11" spans="1:22">
      <c r="A11" s="4" t="s">
        <v>35</v>
      </c>
      <c r="B11" s="9" t="s">
        <v>30</v>
      </c>
      <c r="C11">
        <v>9700</v>
      </c>
      <c r="D11" s="2"/>
      <c r="F11" s="2"/>
      <c r="G11">
        <v>1250</v>
      </c>
      <c r="H11" s="2"/>
      <c r="J11" s="2"/>
      <c r="K11">
        <v>80</v>
      </c>
      <c r="L11" s="2"/>
      <c r="N11" s="2"/>
      <c r="O11">
        <v>11030</v>
      </c>
      <c r="P11" s="2"/>
      <c r="Q11" s="14"/>
      <c r="R11" s="8"/>
      <c r="T11" s="2"/>
      <c r="U11">
        <f>O11</f>
        <v>11030</v>
      </c>
      <c r="V11" s="8"/>
    </row>
    <row r="12" spans="1:22">
      <c r="A12" s="4" t="s">
        <v>36</v>
      </c>
      <c r="B12" s="9" t="s">
        <v>30</v>
      </c>
      <c r="D12" s="2">
        <v>2300</v>
      </c>
      <c r="F12" s="2"/>
      <c r="H12" s="2"/>
      <c r="J12" s="2"/>
      <c r="L12" s="2"/>
      <c r="N12" s="2"/>
      <c r="P12" s="2">
        <v>2300</v>
      </c>
      <c r="Q12" s="14"/>
      <c r="R12" s="8">
        <v>196</v>
      </c>
      <c r="T12" s="2"/>
      <c r="V12" s="8">
        <v>2496</v>
      </c>
    </row>
    <row r="13" spans="1:22">
      <c r="A13" s="4" t="s">
        <v>0</v>
      </c>
      <c r="B13" s="9" t="s">
        <v>30</v>
      </c>
      <c r="C13">
        <v>4000</v>
      </c>
      <c r="D13" s="2"/>
      <c r="E13">
        <v>10680</v>
      </c>
      <c r="F13" s="2"/>
      <c r="H13" s="2"/>
      <c r="J13" s="2">
        <v>4000</v>
      </c>
      <c r="L13" s="2"/>
      <c r="N13" s="2"/>
      <c r="O13">
        <v>10680</v>
      </c>
      <c r="P13" s="2"/>
      <c r="Q13" s="14"/>
      <c r="R13" s="8"/>
      <c r="T13" s="2"/>
      <c r="U13">
        <f>O13</f>
        <v>10680</v>
      </c>
      <c r="V13" s="2"/>
    </row>
    <row r="14" spans="1:22">
      <c r="A14" s="4" t="s">
        <v>1</v>
      </c>
      <c r="B14" s="9" t="s">
        <v>30</v>
      </c>
      <c r="D14" s="2">
        <v>2300</v>
      </c>
      <c r="F14" s="2"/>
      <c r="H14" s="2">
        <v>7210</v>
      </c>
      <c r="J14" s="2"/>
      <c r="K14">
        <v>2790</v>
      </c>
      <c r="L14" s="2"/>
      <c r="N14" s="2"/>
      <c r="P14" s="2">
        <v>6720</v>
      </c>
      <c r="Q14" s="14"/>
      <c r="R14" s="8"/>
      <c r="T14" s="2"/>
      <c r="V14" s="2">
        <f>P14</f>
        <v>6720</v>
      </c>
    </row>
    <row r="15" spans="1:22">
      <c r="A15" s="4" t="s">
        <v>3</v>
      </c>
      <c r="B15" s="9" t="s">
        <v>30</v>
      </c>
      <c r="D15" s="2">
        <v>5000</v>
      </c>
      <c r="F15" s="2"/>
      <c r="H15" s="2"/>
      <c r="J15" s="2"/>
      <c r="L15" s="2"/>
      <c r="N15" s="2"/>
      <c r="P15" s="2">
        <v>5000</v>
      </c>
      <c r="Q15" s="14"/>
      <c r="R15" s="8"/>
      <c r="T15" s="2"/>
      <c r="V15" s="2">
        <f t="shared" ref="V15:V16" si="1">P15</f>
        <v>5000</v>
      </c>
    </row>
    <row r="16" spans="1:22">
      <c r="A16" s="4" t="s">
        <v>5</v>
      </c>
      <c r="B16" s="9" t="s">
        <v>30</v>
      </c>
      <c r="D16" s="2">
        <v>200</v>
      </c>
      <c r="F16" s="2">
        <v>1780</v>
      </c>
      <c r="G16">
        <v>1167</v>
      </c>
      <c r="H16" s="2"/>
      <c r="J16" s="2">
        <v>657</v>
      </c>
      <c r="K16" s="29">
        <v>970</v>
      </c>
      <c r="L16" s="2"/>
      <c r="M16">
        <v>15</v>
      </c>
      <c r="N16" s="2"/>
      <c r="P16" s="2">
        <f>D16+F16-G16+J16-K16-M16</f>
        <v>485</v>
      </c>
      <c r="Q16" s="14"/>
      <c r="R16" s="8"/>
      <c r="T16" s="2"/>
      <c r="V16" s="2">
        <f t="shared" si="1"/>
        <v>485</v>
      </c>
    </row>
    <row r="17" spans="1:22">
      <c r="A17" s="4" t="s">
        <v>26</v>
      </c>
      <c r="B17" s="9" t="s">
        <v>31</v>
      </c>
      <c r="D17" s="2">
        <v>85</v>
      </c>
      <c r="F17" s="2"/>
      <c r="G17">
        <v>167</v>
      </c>
      <c r="H17" s="2"/>
      <c r="J17" s="2"/>
      <c r="L17" s="2"/>
      <c r="N17" s="2"/>
      <c r="O17">
        <v>82</v>
      </c>
      <c r="P17" s="2"/>
      <c r="Q17" s="14">
        <v>120</v>
      </c>
      <c r="R17" s="8"/>
      <c r="S17" s="14">
        <f>O17+Q17</f>
        <v>202</v>
      </c>
      <c r="T17" s="2"/>
      <c r="V17" s="2"/>
    </row>
    <row r="18" spans="1:22">
      <c r="A18" s="29" t="s">
        <v>92</v>
      </c>
      <c r="B18" s="9" t="s">
        <v>31</v>
      </c>
      <c r="D18" s="2">
        <v>55</v>
      </c>
      <c r="F18" s="2"/>
      <c r="H18" s="2"/>
      <c r="J18" s="2"/>
      <c r="K18">
        <v>300</v>
      </c>
      <c r="L18" s="2"/>
      <c r="N18" s="2"/>
      <c r="O18">
        <v>245</v>
      </c>
      <c r="P18" s="2"/>
      <c r="Q18" s="14">
        <v>80</v>
      </c>
      <c r="R18" s="8"/>
      <c r="S18" s="14">
        <f t="shared" ref="S18:S20" si="2">O18+Q18</f>
        <v>325</v>
      </c>
      <c r="T18" s="2"/>
      <c r="V18" s="2"/>
    </row>
    <row r="19" spans="1:22">
      <c r="A19" s="29" t="s">
        <v>93</v>
      </c>
      <c r="B19" s="9" t="s">
        <v>31</v>
      </c>
      <c r="D19" s="2">
        <v>75</v>
      </c>
      <c r="F19" s="2"/>
      <c r="G19">
        <v>276</v>
      </c>
      <c r="H19" s="2"/>
      <c r="J19" s="2"/>
      <c r="L19" s="2"/>
      <c r="N19" s="2"/>
      <c r="O19">
        <v>201</v>
      </c>
      <c r="P19" s="2"/>
      <c r="Q19" s="14">
        <v>60</v>
      </c>
      <c r="R19" s="8"/>
      <c r="S19" s="14">
        <f t="shared" si="2"/>
        <v>261</v>
      </c>
      <c r="T19" s="2"/>
      <c r="V19" s="2"/>
    </row>
    <row r="20" spans="1:22">
      <c r="A20" s="4" t="s">
        <v>133</v>
      </c>
      <c r="B20" s="9" t="s">
        <v>31</v>
      </c>
      <c r="C20">
        <v>1750</v>
      </c>
      <c r="D20" s="2"/>
      <c r="F20" s="2"/>
      <c r="H20" s="2"/>
      <c r="J20" s="2"/>
      <c r="L20" s="2"/>
      <c r="N20" s="2"/>
      <c r="O20">
        <v>1750</v>
      </c>
      <c r="P20" s="2"/>
      <c r="Q20" s="14"/>
      <c r="R20" s="8"/>
      <c r="S20" s="14">
        <f t="shared" si="2"/>
        <v>1750</v>
      </c>
      <c r="T20" s="2"/>
      <c r="V20" s="2"/>
    </row>
    <row r="21" spans="1:22">
      <c r="A21" s="4"/>
      <c r="B21" s="9"/>
      <c r="D21" s="2"/>
      <c r="F21" s="2"/>
      <c r="H21" s="2"/>
      <c r="J21" s="2"/>
      <c r="L21" s="2"/>
      <c r="N21" s="2"/>
      <c r="P21" s="2"/>
      <c r="Q21" s="14"/>
      <c r="R21" s="8"/>
      <c r="T21" s="2"/>
      <c r="V21" s="2"/>
    </row>
    <row r="22" spans="1:22">
      <c r="A22" s="4" t="s">
        <v>13</v>
      </c>
      <c r="B22" s="9" t="s">
        <v>31</v>
      </c>
      <c r="D22" s="2"/>
      <c r="F22" s="2">
        <v>8900</v>
      </c>
      <c r="H22" s="2"/>
      <c r="J22" s="2">
        <v>3283</v>
      </c>
      <c r="L22" s="2"/>
      <c r="N22" s="2"/>
      <c r="P22" s="2">
        <v>12183</v>
      </c>
      <c r="Q22" s="14"/>
      <c r="R22" s="8"/>
      <c r="T22" s="2">
        <f>P22</f>
        <v>12183</v>
      </c>
      <c r="V22" s="2"/>
    </row>
    <row r="23" spans="1:22">
      <c r="A23" s="4" t="s">
        <v>16</v>
      </c>
      <c r="B23" s="9" t="s">
        <v>31</v>
      </c>
      <c r="D23" s="2"/>
      <c r="F23" s="2"/>
      <c r="G23">
        <v>2600</v>
      </c>
      <c r="H23" s="2"/>
      <c r="J23" s="2"/>
      <c r="L23" s="2"/>
      <c r="N23" s="2"/>
      <c r="O23">
        <v>2600</v>
      </c>
      <c r="P23" s="2"/>
      <c r="Q23" s="14"/>
      <c r="R23" s="8">
        <v>235</v>
      </c>
      <c r="S23" s="14">
        <f>O23-R23</f>
        <v>2365</v>
      </c>
      <c r="T23" s="2"/>
      <c r="V23" s="2"/>
    </row>
    <row r="24" spans="1:22">
      <c r="A24" s="34" t="s">
        <v>111</v>
      </c>
      <c r="B24" s="35" t="s">
        <v>31</v>
      </c>
      <c r="D24" s="2"/>
      <c r="F24" s="2"/>
      <c r="H24" s="2"/>
      <c r="I24">
        <v>150</v>
      </c>
      <c r="J24" s="2"/>
      <c r="L24" s="2"/>
      <c r="N24" s="2"/>
      <c r="O24">
        <v>150</v>
      </c>
      <c r="P24" s="2"/>
      <c r="Q24" s="14"/>
      <c r="R24" s="8"/>
      <c r="S24">
        <f>O24</f>
        <v>150</v>
      </c>
      <c r="T24" s="2"/>
      <c r="V24" s="2"/>
    </row>
    <row r="25" spans="1:22">
      <c r="A25" s="34" t="s">
        <v>20</v>
      </c>
      <c r="B25" s="35" t="s">
        <v>31</v>
      </c>
      <c r="D25" s="2"/>
      <c r="F25" s="2"/>
      <c r="H25" s="2"/>
      <c r="J25" s="2"/>
      <c r="K25">
        <v>750</v>
      </c>
      <c r="L25" s="2"/>
      <c r="N25" s="2"/>
      <c r="O25">
        <v>750</v>
      </c>
      <c r="P25" s="2"/>
      <c r="Q25" s="14"/>
      <c r="R25" s="8">
        <v>688</v>
      </c>
      <c r="S25" s="14">
        <f>O25-R25</f>
        <v>62</v>
      </c>
      <c r="T25" s="2"/>
      <c r="V25" s="2"/>
    </row>
    <row r="26" spans="1:22">
      <c r="A26" s="34" t="s">
        <v>112</v>
      </c>
      <c r="B26" s="35" t="s">
        <v>31</v>
      </c>
      <c r="D26" s="2"/>
      <c r="F26" s="2"/>
      <c r="H26" s="2"/>
      <c r="J26" s="2"/>
      <c r="K26">
        <v>280</v>
      </c>
      <c r="L26" s="2"/>
      <c r="N26" s="2"/>
      <c r="O26">
        <v>280</v>
      </c>
      <c r="P26" s="2"/>
      <c r="Q26" s="14"/>
      <c r="R26" s="8"/>
      <c r="S26">
        <f>O26</f>
        <v>280</v>
      </c>
      <c r="T26" s="2"/>
      <c r="V26" s="2"/>
    </row>
    <row r="27" spans="1:22">
      <c r="A27" s="34" t="s">
        <v>96</v>
      </c>
      <c r="B27" s="35" t="s">
        <v>31</v>
      </c>
      <c r="D27" s="2"/>
      <c r="F27" s="2"/>
      <c r="H27" s="2"/>
      <c r="J27" s="2"/>
      <c r="L27" s="2"/>
      <c r="M27">
        <v>27</v>
      </c>
      <c r="N27" s="2"/>
      <c r="O27">
        <v>27</v>
      </c>
      <c r="P27" s="2"/>
      <c r="Q27" s="14"/>
      <c r="R27" s="8"/>
      <c r="S27">
        <f t="shared" ref="S27:S28" si="3">O27</f>
        <v>27</v>
      </c>
      <c r="T27" s="2"/>
      <c r="V27" s="2"/>
    </row>
    <row r="28" spans="1:22">
      <c r="A28" s="34" t="s">
        <v>100</v>
      </c>
      <c r="B28" s="35" t="s">
        <v>31</v>
      </c>
      <c r="D28" s="2"/>
      <c r="F28" s="2"/>
      <c r="H28" s="2"/>
      <c r="J28" s="2"/>
      <c r="L28" s="2"/>
      <c r="M28">
        <v>75</v>
      </c>
      <c r="N28" s="2"/>
      <c r="O28">
        <v>75</v>
      </c>
      <c r="P28" s="2"/>
      <c r="Q28" s="14"/>
      <c r="R28" s="8"/>
      <c r="S28">
        <f t="shared" si="3"/>
        <v>75</v>
      </c>
      <c r="T28" s="2"/>
      <c r="V28" s="2"/>
    </row>
    <row r="29" spans="1:22">
      <c r="A29" s="34" t="s">
        <v>113</v>
      </c>
      <c r="B29" s="35" t="s">
        <v>31</v>
      </c>
      <c r="D29" s="2"/>
      <c r="F29" s="2"/>
      <c r="H29" s="2"/>
      <c r="J29" s="2"/>
      <c r="L29" s="2">
        <v>100</v>
      </c>
      <c r="N29" s="2"/>
      <c r="P29" s="2">
        <v>100</v>
      </c>
      <c r="Q29" s="14"/>
      <c r="R29" s="8"/>
      <c r="T29" s="2">
        <f>P29</f>
        <v>100</v>
      </c>
      <c r="V29" s="2"/>
    </row>
    <row r="30" spans="1:22">
      <c r="A30" s="4"/>
      <c r="B30" s="9"/>
      <c r="D30" s="2"/>
      <c r="F30" s="2"/>
      <c r="H30" s="2"/>
      <c r="J30" s="2"/>
      <c r="L30" s="2"/>
      <c r="N30" s="2"/>
      <c r="P30" s="2"/>
      <c r="Q30" s="14"/>
      <c r="R30" s="8"/>
      <c r="T30" s="2"/>
      <c r="V30" s="2"/>
    </row>
    <row r="31" spans="1:22">
      <c r="A31" s="4" t="s">
        <v>37</v>
      </c>
      <c r="B31" s="9" t="s">
        <v>31</v>
      </c>
      <c r="D31" s="2"/>
      <c r="F31" s="2"/>
      <c r="H31" s="2"/>
      <c r="J31" s="2"/>
      <c r="L31" s="2"/>
      <c r="N31" s="2"/>
      <c r="P31" s="2"/>
      <c r="Q31" s="14">
        <v>196</v>
      </c>
      <c r="R31" s="8"/>
      <c r="S31" s="14">
        <f>Q31</f>
        <v>196</v>
      </c>
      <c r="T31" s="2"/>
      <c r="V31" s="2"/>
    </row>
    <row r="32" spans="1:22">
      <c r="A32" s="4" t="s">
        <v>114</v>
      </c>
      <c r="B32" s="35" t="s">
        <v>31</v>
      </c>
      <c r="D32" s="2"/>
      <c r="F32" s="2"/>
      <c r="H32" s="2"/>
      <c r="J32" s="2"/>
      <c r="L32" s="2"/>
      <c r="N32" s="2"/>
      <c r="P32" s="2"/>
      <c r="Q32" s="14">
        <v>779</v>
      </c>
      <c r="R32" s="8"/>
      <c r="S32" s="14">
        <f>Q32</f>
        <v>779</v>
      </c>
      <c r="T32" s="2"/>
      <c r="V32" s="2"/>
    </row>
    <row r="33" spans="1:22">
      <c r="A33" s="4" t="s">
        <v>24</v>
      </c>
      <c r="B33" s="9" t="s">
        <v>30</v>
      </c>
      <c r="D33" s="2"/>
      <c r="F33" s="2"/>
      <c r="H33" s="2"/>
      <c r="J33" s="2"/>
      <c r="L33" s="2"/>
      <c r="N33" s="2"/>
      <c r="P33" s="2"/>
      <c r="Q33" s="14">
        <v>700</v>
      </c>
      <c r="R33" s="8"/>
      <c r="T33" s="2"/>
      <c r="U33" s="14">
        <f>Q33</f>
        <v>700</v>
      </c>
      <c r="V33" s="2"/>
    </row>
    <row r="34" spans="1:22">
      <c r="A34" s="4" t="s">
        <v>25</v>
      </c>
      <c r="B34" s="9" t="s">
        <v>31</v>
      </c>
      <c r="D34" s="2"/>
      <c r="F34" s="2"/>
      <c r="H34" s="2"/>
      <c r="J34" s="2"/>
      <c r="L34" s="2"/>
      <c r="N34" s="2"/>
      <c r="P34" s="2"/>
      <c r="Q34" s="14"/>
      <c r="R34" s="8">
        <v>700</v>
      </c>
      <c r="T34" s="8">
        <f>R34</f>
        <v>700</v>
      </c>
      <c r="V34" s="2"/>
    </row>
    <row r="35" spans="1:22">
      <c r="A35" s="29" t="s">
        <v>115</v>
      </c>
      <c r="B35" s="9" t="s">
        <v>31</v>
      </c>
      <c r="D35" s="2"/>
      <c r="F35" s="2"/>
      <c r="H35" s="2"/>
      <c r="J35" s="2"/>
      <c r="L35" s="2"/>
      <c r="N35" s="2"/>
      <c r="P35" s="2"/>
      <c r="Q35" s="14">
        <v>500</v>
      </c>
      <c r="R35" s="8"/>
      <c r="S35">
        <v>500</v>
      </c>
      <c r="T35" s="2"/>
      <c r="U35" s="14"/>
      <c r="V35" s="2"/>
    </row>
    <row r="36" spans="1:22">
      <c r="A36" s="29" t="s">
        <v>116</v>
      </c>
      <c r="B36" s="9" t="s">
        <v>30</v>
      </c>
      <c r="D36" s="2"/>
      <c r="F36" s="2"/>
      <c r="H36" s="2"/>
      <c r="J36" s="2"/>
      <c r="L36" s="2"/>
      <c r="N36" s="2"/>
      <c r="P36" s="2"/>
      <c r="Q36" s="14"/>
      <c r="R36" s="8">
        <v>760</v>
      </c>
      <c r="T36" s="2"/>
      <c r="V36" s="8">
        <f>R36</f>
        <v>760</v>
      </c>
    </row>
    <row r="37" spans="1:22">
      <c r="A37" s="2" t="s">
        <v>32</v>
      </c>
      <c r="B37" s="2" t="s">
        <v>30</v>
      </c>
      <c r="D37" s="2"/>
      <c r="F37" s="2"/>
      <c r="H37" s="2"/>
      <c r="J37" s="2"/>
      <c r="L37" s="2"/>
      <c r="N37" s="2"/>
      <c r="P37" s="2"/>
      <c r="Q37" s="14">
        <v>688</v>
      </c>
      <c r="R37" s="8"/>
      <c r="S37" s="14"/>
      <c r="T37" s="2"/>
      <c r="U37">
        <v>688</v>
      </c>
      <c r="V37" s="2"/>
    </row>
    <row r="38" spans="1:22">
      <c r="A38" s="37" t="s">
        <v>117</v>
      </c>
      <c r="B38" s="37" t="s">
        <v>30</v>
      </c>
      <c r="D38" s="2"/>
      <c r="F38" s="2"/>
      <c r="H38" s="2"/>
      <c r="J38" s="2"/>
      <c r="L38" s="2"/>
      <c r="N38" s="2"/>
      <c r="P38" s="2"/>
      <c r="Q38" s="14">
        <v>235</v>
      </c>
      <c r="R38" s="8"/>
      <c r="S38" s="14"/>
      <c r="T38" s="2"/>
      <c r="U38">
        <v>235</v>
      </c>
      <c r="V38" s="2"/>
    </row>
    <row r="39" spans="1:22" ht="13" thickBot="1">
      <c r="A39" s="2"/>
      <c r="B39" s="2"/>
      <c r="D39" s="2"/>
      <c r="F39" s="2"/>
      <c r="H39" s="2"/>
      <c r="J39" s="2"/>
      <c r="L39" s="2"/>
      <c r="N39" s="2"/>
      <c r="P39" s="2"/>
      <c r="Q39" s="15"/>
      <c r="R39" s="8"/>
      <c r="S39" s="15"/>
      <c r="T39" s="8"/>
      <c r="V39" s="2"/>
    </row>
    <row r="40" spans="1:22" ht="13" thickTop="1">
      <c r="A40" s="2"/>
      <c r="B40" s="2"/>
      <c r="D40" s="2"/>
      <c r="F40" s="2"/>
      <c r="H40" s="2"/>
      <c r="J40" s="2"/>
      <c r="L40" s="2"/>
      <c r="N40" s="2"/>
      <c r="P40" s="2"/>
      <c r="Q40" s="15"/>
      <c r="R40" s="8"/>
      <c r="S40" s="13">
        <f>SUM(S17:S39)</f>
        <v>6972</v>
      </c>
      <c r="T40" s="11">
        <f>SUM(T17:T39)</f>
        <v>12983</v>
      </c>
      <c r="V40" s="2"/>
    </row>
    <row r="41" spans="1:22">
      <c r="A41" s="2"/>
      <c r="B41" s="2"/>
      <c r="D41" s="2"/>
      <c r="F41" s="2"/>
      <c r="H41" s="2"/>
      <c r="J41" s="2"/>
      <c r="L41" s="2"/>
      <c r="N41" s="2"/>
      <c r="P41" s="2"/>
      <c r="Q41" s="12"/>
      <c r="R41" s="8"/>
      <c r="S41" s="12"/>
      <c r="T41" s="8"/>
      <c r="V41" s="2"/>
    </row>
    <row r="42" spans="1:22">
      <c r="A42" s="2" t="s">
        <v>33</v>
      </c>
      <c r="B42" s="2"/>
      <c r="D42" s="2"/>
      <c r="F42" s="2"/>
      <c r="H42" s="2"/>
      <c r="J42" s="2"/>
      <c r="L42" s="2"/>
      <c r="N42" s="2"/>
      <c r="P42" s="2"/>
      <c r="Q42" s="12"/>
      <c r="R42" s="8"/>
      <c r="S42" s="12">
        <f>T40-S40</f>
        <v>6011</v>
      </c>
      <c r="T42" s="8"/>
      <c r="V42" s="8">
        <f>S42</f>
        <v>6011</v>
      </c>
    </row>
    <row r="43" spans="1:22">
      <c r="A43" s="2"/>
      <c r="B43" s="2"/>
      <c r="D43" s="2"/>
      <c r="F43" s="2"/>
      <c r="H43" s="2"/>
      <c r="J43" s="2"/>
      <c r="L43" s="2"/>
      <c r="N43" s="2"/>
      <c r="P43" s="2"/>
      <c r="Q43" s="14"/>
      <c r="R43" s="8"/>
      <c r="T43" s="2"/>
      <c r="V43" s="2"/>
    </row>
    <row r="44" spans="1:22">
      <c r="A44" s="2"/>
      <c r="B44" s="2"/>
      <c r="D44" s="2"/>
      <c r="F44" s="2"/>
      <c r="H44" s="2"/>
      <c r="J44" s="2"/>
      <c r="L44" s="2"/>
      <c r="N44" s="2"/>
      <c r="P44" s="2"/>
      <c r="Q44" s="14"/>
      <c r="R44" s="16"/>
      <c r="T44" s="2"/>
      <c r="V44" s="2"/>
    </row>
    <row r="45" spans="1:22" ht="13" thickBot="1">
      <c r="A45" s="4"/>
      <c r="B45" s="4"/>
      <c r="C45" s="5">
        <f t="shared" ref="C45:R45" si="4">SUM(C6:C44)</f>
        <v>33500</v>
      </c>
      <c r="D45" s="5">
        <f t="shared" si="4"/>
        <v>33500</v>
      </c>
      <c r="E45" s="5">
        <f t="shared" si="4"/>
        <v>10680</v>
      </c>
      <c r="F45" s="5">
        <f t="shared" si="4"/>
        <v>10680</v>
      </c>
      <c r="G45" s="5">
        <f t="shared" si="4"/>
        <v>7210</v>
      </c>
      <c r="H45" s="5">
        <f t="shared" si="4"/>
        <v>7210</v>
      </c>
      <c r="I45" s="5">
        <f t="shared" si="4"/>
        <v>25940</v>
      </c>
      <c r="J45" s="5">
        <f t="shared" si="4"/>
        <v>25940</v>
      </c>
      <c r="K45" s="5">
        <f t="shared" si="4"/>
        <v>5287</v>
      </c>
      <c r="L45" s="5">
        <f t="shared" si="4"/>
        <v>5287</v>
      </c>
      <c r="M45" s="5">
        <f t="shared" si="4"/>
        <v>117</v>
      </c>
      <c r="N45" s="5">
        <f t="shared" si="4"/>
        <v>117</v>
      </c>
      <c r="O45" s="5">
        <f t="shared" si="4"/>
        <v>68273</v>
      </c>
      <c r="P45" s="5">
        <f t="shared" si="4"/>
        <v>68273</v>
      </c>
      <c r="Q45" s="6">
        <f t="shared" si="4"/>
        <v>3358</v>
      </c>
      <c r="R45" s="6">
        <f t="shared" si="4"/>
        <v>3358</v>
      </c>
      <c r="S45" s="6">
        <f>S42+S40</f>
        <v>12983</v>
      </c>
      <c r="T45" s="6">
        <f>T40</f>
        <v>12983</v>
      </c>
      <c r="U45" s="6">
        <f>SUM(U6:U44)</f>
        <v>63736</v>
      </c>
      <c r="V45" s="6">
        <f>SUM(V6:V44)</f>
        <v>63736</v>
      </c>
    </row>
    <row r="46" spans="1:22" ht="13" thickTop="1">
      <c r="Q46" s="14"/>
      <c r="R46" s="14"/>
    </row>
    <row r="47" spans="1:22">
      <c r="Q47" s="14"/>
      <c r="R47" s="14"/>
    </row>
    <row r="48" spans="1:22">
      <c r="Q48" s="14"/>
      <c r="R48" s="14"/>
    </row>
    <row r="49" spans="1:18">
      <c r="A49" t="s">
        <v>135</v>
      </c>
      <c r="B49" t="s">
        <v>134</v>
      </c>
      <c r="C49" t="s">
        <v>147</v>
      </c>
      <c r="F49" t="s">
        <v>134</v>
      </c>
      <c r="G49">
        <v>185</v>
      </c>
      <c r="Q49" s="14"/>
      <c r="R49" s="14"/>
    </row>
    <row r="50" spans="1:18">
      <c r="C50" t="s">
        <v>148</v>
      </c>
      <c r="G50">
        <v>11</v>
      </c>
      <c r="Q50" s="14"/>
      <c r="R50" s="14"/>
    </row>
    <row r="51" spans="1:18">
      <c r="Q51" s="14"/>
      <c r="R51" s="14"/>
    </row>
    <row r="52" spans="1:18" ht="13" thickBot="1">
      <c r="G52" s="38">
        <f>SUM(G49:G51)</f>
        <v>196</v>
      </c>
      <c r="Q52" s="14"/>
      <c r="R52" s="14"/>
    </row>
    <row r="53" spans="1:18" ht="13" thickTop="1">
      <c r="Q53" s="14"/>
      <c r="R53" s="14"/>
    </row>
    <row r="54" spans="1:18">
      <c r="A54" s="39" t="s">
        <v>136</v>
      </c>
      <c r="C54" s="45" t="s">
        <v>146</v>
      </c>
      <c r="F54" s="39" t="s">
        <v>134</v>
      </c>
      <c r="G54">
        <v>750</v>
      </c>
      <c r="Q54" s="14"/>
      <c r="R54" s="14"/>
    </row>
    <row r="55" spans="1:18">
      <c r="C55" s="39" t="s">
        <v>137</v>
      </c>
      <c r="F55" s="39" t="s">
        <v>134</v>
      </c>
      <c r="G55">
        <v>29</v>
      </c>
      <c r="Q55" s="14"/>
      <c r="R55" s="14"/>
    </row>
    <row r="56" spans="1:18">
      <c r="Q56" s="14"/>
      <c r="R56" s="14"/>
    </row>
    <row r="57" spans="1:18" ht="13" thickBot="1">
      <c r="G57" s="38">
        <f>SUM(G54:G56)</f>
        <v>779</v>
      </c>
      <c r="Q57" s="14"/>
      <c r="R57" s="14"/>
    </row>
    <row r="58" spans="1:18" ht="13" thickTop="1">
      <c r="Q58" s="14"/>
      <c r="R58" s="14"/>
    </row>
    <row r="59" spans="1:18">
      <c r="Q59" s="14"/>
      <c r="R59" s="14"/>
    </row>
    <row r="60" spans="1:18">
      <c r="Q60" s="14"/>
      <c r="R60" s="14"/>
    </row>
    <row r="61" spans="1:18">
      <c r="Q61" s="14"/>
      <c r="R61" s="14"/>
    </row>
    <row r="62" spans="1:18">
      <c r="Q62" s="14"/>
      <c r="R62" s="14"/>
    </row>
    <row r="63" spans="1:18">
      <c r="Q63" s="14"/>
      <c r="R63" s="14"/>
    </row>
    <row r="64" spans="1:18">
      <c r="Q64" s="14"/>
      <c r="R64" s="14"/>
    </row>
    <row r="65" spans="17:18">
      <c r="Q65" s="14"/>
      <c r="R65" s="14"/>
    </row>
    <row r="66" spans="17:18">
      <c r="Q66" s="14"/>
      <c r="R66" s="14"/>
    </row>
    <row r="67" spans="17:18">
      <c r="Q67" s="14"/>
      <c r="R67" s="14"/>
    </row>
    <row r="68" spans="17:18">
      <c r="Q68" s="14"/>
      <c r="R68" s="14"/>
    </row>
    <row r="69" spans="17:18">
      <c r="Q69" s="14"/>
      <c r="R69" s="14"/>
    </row>
    <row r="70" spans="17:18">
      <c r="Q70" s="14"/>
      <c r="R70" s="14"/>
    </row>
  </sheetData>
  <mergeCells count="4">
    <mergeCell ref="Q2:R2"/>
    <mergeCell ref="S2:T2"/>
    <mergeCell ref="U2:V2"/>
    <mergeCell ref="S3:T3"/>
  </mergeCells>
  <phoneticPr fontId="0" type="noConversion"/>
  <pageMargins left="0.7" right="0.7" top="0.75" bottom="0.75" header="0.3" footer="0.3"/>
  <pageSetup paperSize="9" scale="65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F16" sqref="F16"/>
    </sheetView>
  </sheetViews>
  <sheetFormatPr baseColWidth="10" defaultColWidth="8.83203125" defaultRowHeight="12" x14ac:dyDescent="0"/>
  <cols>
    <col min="1" max="1" width="13.33203125" customWidth="1"/>
    <col min="5" max="5" width="12.5" customWidth="1"/>
    <col min="6" max="6" width="12.33203125" customWidth="1"/>
    <col min="7" max="7" width="11.83203125" customWidth="1"/>
  </cols>
  <sheetData>
    <row r="1" spans="1:7" ht="21">
      <c r="A1" s="17" t="s">
        <v>48</v>
      </c>
      <c r="B1" s="17"/>
      <c r="C1" s="17"/>
      <c r="D1" s="17"/>
    </row>
    <row r="6" spans="1:7" ht="17">
      <c r="A6" s="18" t="s">
        <v>39</v>
      </c>
      <c r="B6" s="44" t="s">
        <v>49</v>
      </c>
      <c r="C6" s="44"/>
      <c r="D6" s="44"/>
      <c r="E6" s="18" t="s">
        <v>41</v>
      </c>
      <c r="F6" s="18" t="s">
        <v>42</v>
      </c>
      <c r="G6" s="18" t="s">
        <v>74</v>
      </c>
    </row>
    <row r="7" spans="1:7" ht="17">
      <c r="A7" s="1"/>
      <c r="B7" s="1"/>
      <c r="C7" s="1"/>
      <c r="D7" s="1"/>
      <c r="E7" s="1"/>
      <c r="F7" s="18"/>
      <c r="G7" s="18"/>
    </row>
    <row r="8" spans="1:7" ht="17">
      <c r="A8" s="1"/>
      <c r="B8" s="1"/>
      <c r="C8" s="1"/>
      <c r="D8" s="1"/>
      <c r="E8" s="18" t="s">
        <v>43</v>
      </c>
      <c r="F8" s="18" t="s">
        <v>43</v>
      </c>
      <c r="G8" s="18" t="s">
        <v>43</v>
      </c>
    </row>
    <row r="9" spans="1:7" ht="17">
      <c r="A9" s="1"/>
      <c r="B9" s="1"/>
      <c r="C9" s="1"/>
      <c r="D9" s="1"/>
      <c r="E9" s="1"/>
      <c r="F9" s="18"/>
      <c r="G9" s="18"/>
    </row>
    <row r="10" spans="1:7" ht="17">
      <c r="A10" s="31">
        <v>40546</v>
      </c>
      <c r="B10" s="27" t="s">
        <v>140</v>
      </c>
      <c r="C10" s="18"/>
      <c r="D10" s="18"/>
      <c r="E10" s="20">
        <v>3600</v>
      </c>
      <c r="F10" s="20">
        <v>600</v>
      </c>
      <c r="G10" s="20">
        <v>3000</v>
      </c>
    </row>
    <row r="11" spans="1:7" ht="17">
      <c r="A11" s="31">
        <v>40558</v>
      </c>
      <c r="B11" s="19" t="s">
        <v>138</v>
      </c>
      <c r="C11" s="19"/>
      <c r="D11" s="19"/>
      <c r="E11" s="20">
        <v>3600</v>
      </c>
      <c r="F11" s="20">
        <v>600</v>
      </c>
      <c r="G11" s="20">
        <v>3000</v>
      </c>
    </row>
    <row r="12" spans="1:7" ht="17">
      <c r="A12" s="31">
        <v>40602</v>
      </c>
      <c r="B12" s="19" t="s">
        <v>105</v>
      </c>
      <c r="C12" s="19"/>
      <c r="D12" s="19"/>
      <c r="E12" s="20">
        <v>840</v>
      </c>
      <c r="F12" s="20">
        <v>140</v>
      </c>
      <c r="G12" s="20">
        <v>700</v>
      </c>
    </row>
    <row r="13" spans="1:7" ht="17">
      <c r="A13" s="31">
        <v>40602</v>
      </c>
      <c r="B13" s="19" t="s">
        <v>140</v>
      </c>
      <c r="C13" s="19"/>
      <c r="D13" s="19"/>
      <c r="E13" s="20">
        <v>960</v>
      </c>
      <c r="F13" s="20">
        <v>160</v>
      </c>
      <c r="G13" s="20">
        <v>800</v>
      </c>
    </row>
    <row r="14" spans="1:7" ht="17">
      <c r="A14" s="26">
        <v>40623</v>
      </c>
      <c r="B14" s="19" t="s">
        <v>95</v>
      </c>
      <c r="E14" s="20">
        <v>1680</v>
      </c>
      <c r="F14" s="20">
        <v>280</v>
      </c>
      <c r="G14" s="20">
        <v>1400</v>
      </c>
    </row>
    <row r="15" spans="1:7" ht="17">
      <c r="E15" s="20"/>
      <c r="F15" s="20"/>
      <c r="G15" s="20"/>
    </row>
    <row r="16" spans="1:7" ht="17">
      <c r="E16" s="20"/>
      <c r="F16" s="20"/>
      <c r="G16" s="20"/>
    </row>
    <row r="17" spans="5:7" ht="18" thickBot="1">
      <c r="E17" s="33">
        <f>SUM(E10:E16)</f>
        <v>10680</v>
      </c>
      <c r="F17" s="33">
        <f t="shared" ref="F17:G17" si="0">SUM(F10:F16)</f>
        <v>1780</v>
      </c>
      <c r="G17" s="33">
        <f t="shared" si="0"/>
        <v>8900</v>
      </c>
    </row>
    <row r="18" spans="5:7" ht="13" thickTop="1"/>
  </sheetData>
  <mergeCells count="1">
    <mergeCell ref="B6:D6"/>
  </mergeCells>
  <phoneticPr fontId="0" type="noConversion"/>
  <pageMargins left="0.75" right="0.75" top="1" bottom="1" header="0.5" footer="0.5"/>
  <pageSetup paperSize="9" orientation="portrait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B20" sqref="B20"/>
    </sheetView>
  </sheetViews>
  <sheetFormatPr baseColWidth="10" defaultColWidth="8.83203125" defaultRowHeight="12" x14ac:dyDescent="0"/>
  <cols>
    <col min="1" max="9" width="12.6640625" customWidth="1"/>
  </cols>
  <sheetData>
    <row r="1" spans="1:10" ht="21">
      <c r="A1" s="17" t="s">
        <v>50</v>
      </c>
      <c r="B1" s="17"/>
      <c r="C1" s="17"/>
    </row>
    <row r="6" spans="1:10" ht="17">
      <c r="A6" s="18" t="s">
        <v>39</v>
      </c>
      <c r="B6" s="44" t="s">
        <v>40</v>
      </c>
      <c r="C6" s="44"/>
      <c r="D6" s="18" t="s">
        <v>41</v>
      </c>
      <c r="E6" s="18" t="s">
        <v>42</v>
      </c>
      <c r="F6" s="18" t="s">
        <v>16</v>
      </c>
      <c r="G6" s="18" t="s">
        <v>26</v>
      </c>
      <c r="H6" s="30" t="s">
        <v>93</v>
      </c>
      <c r="I6" s="30" t="s">
        <v>106</v>
      </c>
      <c r="J6" s="30" t="s">
        <v>110</v>
      </c>
    </row>
    <row r="7" spans="1:10" ht="17">
      <c r="A7" s="1"/>
      <c r="B7" s="1"/>
      <c r="C7" s="1"/>
      <c r="D7" s="1"/>
      <c r="E7" s="1"/>
      <c r="F7" s="1"/>
      <c r="G7" s="18"/>
      <c r="H7" s="18"/>
    </row>
    <row r="8" spans="1:10" ht="17">
      <c r="A8" s="1"/>
      <c r="B8" s="1"/>
      <c r="C8" s="1"/>
      <c r="D8" s="18" t="s">
        <v>43</v>
      </c>
      <c r="E8" s="18" t="s">
        <v>43</v>
      </c>
      <c r="F8" s="18" t="s">
        <v>43</v>
      </c>
      <c r="G8" s="18" t="s">
        <v>43</v>
      </c>
      <c r="H8" s="18" t="s">
        <v>43</v>
      </c>
      <c r="I8" s="30" t="s">
        <v>43</v>
      </c>
      <c r="J8" s="30" t="s">
        <v>43</v>
      </c>
    </row>
    <row r="9" spans="1:10" ht="17">
      <c r="A9" s="19"/>
      <c r="B9" s="19"/>
      <c r="C9" s="19"/>
      <c r="D9" s="19"/>
      <c r="E9" s="19"/>
      <c r="F9" s="19"/>
      <c r="G9" s="19"/>
      <c r="H9" s="19"/>
    </row>
    <row r="10" spans="1:10" ht="17">
      <c r="A10" s="26">
        <v>40546</v>
      </c>
      <c r="B10" s="19" t="s">
        <v>142</v>
      </c>
      <c r="C10" s="19"/>
      <c r="D10" s="19">
        <v>2160</v>
      </c>
      <c r="E10" s="19">
        <v>360</v>
      </c>
      <c r="F10" s="19">
        <v>1800</v>
      </c>
      <c r="G10" s="19"/>
      <c r="H10" s="19"/>
    </row>
    <row r="11" spans="1:10" ht="17">
      <c r="A11" s="26">
        <v>40568</v>
      </c>
      <c r="B11" s="19" t="s">
        <v>26</v>
      </c>
      <c r="C11" s="19"/>
      <c r="D11" s="19">
        <v>200</v>
      </c>
      <c r="E11" s="19">
        <v>33</v>
      </c>
      <c r="F11" s="19"/>
      <c r="G11" s="19">
        <v>167</v>
      </c>
      <c r="H11" s="19"/>
    </row>
    <row r="12" spans="1:10" ht="17">
      <c r="A12" s="26">
        <v>40574</v>
      </c>
      <c r="B12" s="19" t="s">
        <v>93</v>
      </c>
      <c r="C12" s="19"/>
      <c r="D12" s="19">
        <v>290</v>
      </c>
      <c r="E12" s="19">
        <v>14</v>
      </c>
      <c r="F12" s="19"/>
      <c r="G12" s="19"/>
      <c r="H12" s="19">
        <v>276</v>
      </c>
    </row>
    <row r="13" spans="1:10" ht="17">
      <c r="A13" s="26">
        <v>40606</v>
      </c>
      <c r="B13" s="19" t="s">
        <v>106</v>
      </c>
      <c r="C13" s="19"/>
      <c r="D13" s="19">
        <v>1500</v>
      </c>
      <c r="E13" s="19">
        <v>250</v>
      </c>
      <c r="F13" s="19"/>
      <c r="G13" s="19"/>
      <c r="H13" s="19"/>
      <c r="I13" s="19">
        <v>1250</v>
      </c>
    </row>
    <row r="14" spans="1:10" ht="17">
      <c r="A14" s="26">
        <v>40617</v>
      </c>
      <c r="B14" s="19" t="s">
        <v>142</v>
      </c>
      <c r="C14" s="19"/>
      <c r="D14" s="19">
        <v>360</v>
      </c>
      <c r="E14" s="19">
        <v>60</v>
      </c>
      <c r="F14" s="19">
        <v>300</v>
      </c>
      <c r="G14" s="19"/>
      <c r="H14" s="19"/>
      <c r="I14" s="19"/>
    </row>
    <row r="15" spans="1:10" ht="17">
      <c r="A15" s="26">
        <v>40620</v>
      </c>
      <c r="B15" s="19" t="s">
        <v>143</v>
      </c>
      <c r="C15" s="19"/>
      <c r="D15" s="19">
        <v>600</v>
      </c>
      <c r="E15" s="19">
        <v>100</v>
      </c>
      <c r="F15" s="19">
        <v>500</v>
      </c>
      <c r="G15" s="19"/>
      <c r="H15" s="19"/>
      <c r="I15" s="19"/>
    </row>
    <row r="16" spans="1:10" ht="17">
      <c r="A16" s="26">
        <v>40629</v>
      </c>
      <c r="B16" s="19" t="s">
        <v>145</v>
      </c>
      <c r="D16" s="19">
        <v>2100</v>
      </c>
      <c r="E16" s="19">
        <v>350</v>
      </c>
      <c r="J16" s="19">
        <v>1750</v>
      </c>
    </row>
    <row r="17" spans="1:10" ht="17">
      <c r="A17" s="26"/>
      <c r="B17" s="19"/>
      <c r="D17" s="19"/>
      <c r="E17" s="19"/>
      <c r="J17" s="19"/>
    </row>
    <row r="18" spans="1:10" ht="18" thickBot="1">
      <c r="D18" s="24">
        <f>SUM(D10:D16)</f>
        <v>7210</v>
      </c>
      <c r="E18" s="24">
        <f t="shared" ref="E18:J18" si="0">SUM(E10:E16)</f>
        <v>1167</v>
      </c>
      <c r="F18" s="24">
        <f t="shared" si="0"/>
        <v>2600</v>
      </c>
      <c r="G18" s="24">
        <f t="shared" si="0"/>
        <v>167</v>
      </c>
      <c r="H18" s="24">
        <f t="shared" si="0"/>
        <v>276</v>
      </c>
      <c r="I18" s="24">
        <f t="shared" si="0"/>
        <v>1250</v>
      </c>
      <c r="J18" s="24">
        <f t="shared" si="0"/>
        <v>1750</v>
      </c>
    </row>
    <row r="19" spans="1:10" ht="13" thickTop="1"/>
  </sheetData>
  <mergeCells count="1">
    <mergeCell ref="B6:C6"/>
  </mergeCells>
  <phoneticPr fontId="0" type="noConversion"/>
  <pageMargins left="0.75" right="0.75" top="1" bottom="1" header="0.5" footer="0.5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K28" sqref="K28"/>
    </sheetView>
  </sheetViews>
  <sheetFormatPr baseColWidth="10" defaultColWidth="8.83203125" defaultRowHeight="12" x14ac:dyDescent="0"/>
  <cols>
    <col min="1" max="3" width="12.6640625" customWidth="1"/>
    <col min="4" max="4" width="0.1640625" customWidth="1"/>
    <col min="5" max="7" width="12.6640625" customWidth="1"/>
    <col min="8" max="8" width="11.5" customWidth="1"/>
    <col min="9" max="9" width="12.33203125" customWidth="1"/>
    <col min="10" max="10" width="11.5" customWidth="1"/>
    <col min="11" max="11" width="6.5" customWidth="1"/>
    <col min="12" max="12" width="11" customWidth="1"/>
  </cols>
  <sheetData>
    <row r="1" spans="1:12" ht="21">
      <c r="A1" s="17" t="s">
        <v>38</v>
      </c>
    </row>
    <row r="6" spans="1:12" ht="17">
      <c r="A6" s="18" t="s">
        <v>39</v>
      </c>
      <c r="B6" s="44" t="s">
        <v>40</v>
      </c>
      <c r="C6" s="44"/>
      <c r="D6" s="44"/>
      <c r="E6" s="18" t="s">
        <v>41</v>
      </c>
      <c r="F6" s="18" t="s">
        <v>42</v>
      </c>
      <c r="G6" s="18" t="s">
        <v>80</v>
      </c>
      <c r="H6" s="18" t="s">
        <v>13</v>
      </c>
      <c r="I6" s="18" t="s">
        <v>4</v>
      </c>
      <c r="J6" s="30" t="s">
        <v>141</v>
      </c>
      <c r="L6" s="30" t="s">
        <v>97</v>
      </c>
    </row>
    <row r="7" spans="1:12" ht="17">
      <c r="A7" s="1"/>
      <c r="B7" s="1"/>
      <c r="C7" s="1"/>
      <c r="D7" s="1"/>
      <c r="E7" s="1"/>
      <c r="F7" s="1"/>
      <c r="G7" s="18" t="s">
        <v>81</v>
      </c>
      <c r="H7" s="1"/>
      <c r="J7" s="30" t="s">
        <v>141</v>
      </c>
      <c r="L7" s="19" t="s">
        <v>98</v>
      </c>
    </row>
    <row r="8" spans="1:12" ht="17">
      <c r="A8" s="1"/>
      <c r="B8" s="1"/>
      <c r="C8" s="1"/>
      <c r="D8" s="1"/>
      <c r="E8" s="18" t="s">
        <v>43</v>
      </c>
      <c r="F8" s="18" t="s">
        <v>43</v>
      </c>
      <c r="G8" s="18" t="s">
        <v>43</v>
      </c>
      <c r="H8" s="18" t="s">
        <v>43</v>
      </c>
      <c r="I8" s="18" t="s">
        <v>43</v>
      </c>
      <c r="J8" s="30" t="s">
        <v>141</v>
      </c>
      <c r="K8" s="30"/>
      <c r="L8" s="30" t="s">
        <v>43</v>
      </c>
    </row>
    <row r="9" spans="1:12" ht="17">
      <c r="A9" s="19"/>
      <c r="B9" s="19"/>
      <c r="C9" s="19"/>
      <c r="D9" s="19"/>
      <c r="E9" s="19"/>
      <c r="F9" s="19"/>
      <c r="G9" s="19"/>
      <c r="H9" s="19"/>
      <c r="L9" s="19"/>
    </row>
    <row r="10" spans="1:12" ht="17">
      <c r="A10" s="26"/>
      <c r="B10" s="19"/>
      <c r="C10" s="19"/>
      <c r="D10" s="19"/>
      <c r="E10" s="19"/>
      <c r="F10" s="19"/>
      <c r="G10" s="19"/>
      <c r="H10" s="19"/>
      <c r="L10" s="19"/>
    </row>
    <row r="11" spans="1:12" ht="17">
      <c r="A11" s="26">
        <v>40545</v>
      </c>
      <c r="B11" s="19" t="s">
        <v>94</v>
      </c>
      <c r="C11" s="19"/>
      <c r="D11" s="19"/>
      <c r="E11" s="19">
        <v>2000</v>
      </c>
      <c r="F11" s="19">
        <v>333</v>
      </c>
      <c r="G11" s="19"/>
      <c r="H11" s="19">
        <v>1667</v>
      </c>
      <c r="L11" s="19"/>
    </row>
    <row r="12" spans="1:12" ht="17">
      <c r="A12" s="26">
        <v>40551</v>
      </c>
      <c r="B12" s="19" t="s">
        <v>138</v>
      </c>
      <c r="C12" s="19"/>
      <c r="D12" s="19"/>
      <c r="E12" s="19">
        <v>2300</v>
      </c>
      <c r="F12" s="19"/>
      <c r="G12" s="19">
        <v>2300</v>
      </c>
      <c r="H12" s="19"/>
      <c r="I12" s="19"/>
      <c r="J12" s="19"/>
      <c r="L12" s="19">
        <v>100</v>
      </c>
    </row>
    <row r="13" spans="1:12" ht="17">
      <c r="A13" s="26">
        <v>40553</v>
      </c>
      <c r="B13" s="19" t="s">
        <v>105</v>
      </c>
      <c r="C13" s="19"/>
      <c r="D13" s="19"/>
      <c r="E13" s="19">
        <v>600</v>
      </c>
      <c r="F13" s="19"/>
      <c r="G13" s="19">
        <v>600</v>
      </c>
      <c r="H13" s="19"/>
      <c r="I13" s="19"/>
      <c r="J13" s="19"/>
      <c r="L13" s="19"/>
    </row>
    <row r="14" spans="1:12" ht="17">
      <c r="A14" s="26">
        <v>40602</v>
      </c>
      <c r="B14" s="19" t="s">
        <v>139</v>
      </c>
      <c r="C14" s="19"/>
      <c r="D14" s="19"/>
      <c r="E14" s="19">
        <v>18000</v>
      </c>
      <c r="F14" s="19"/>
      <c r="G14" s="19"/>
      <c r="H14" s="19"/>
      <c r="I14" s="19">
        <v>18000</v>
      </c>
      <c r="J14" s="19"/>
      <c r="L14" s="19"/>
    </row>
    <row r="15" spans="1:12" ht="17">
      <c r="A15" s="26">
        <v>40603</v>
      </c>
      <c r="B15" s="19" t="s">
        <v>140</v>
      </c>
      <c r="C15" s="19"/>
      <c r="D15" s="19"/>
      <c r="E15" s="19">
        <v>950</v>
      </c>
      <c r="F15" s="19"/>
      <c r="G15" s="19">
        <v>950</v>
      </c>
      <c r="H15" s="19"/>
      <c r="I15" s="19"/>
      <c r="J15" s="19"/>
      <c r="L15" s="19">
        <v>50</v>
      </c>
    </row>
    <row r="16" spans="1:12" ht="17">
      <c r="A16" s="26">
        <v>40604</v>
      </c>
      <c r="B16" s="19" t="s">
        <v>94</v>
      </c>
      <c r="C16" s="19"/>
      <c r="D16" s="19"/>
      <c r="E16" s="19">
        <v>1600</v>
      </c>
      <c r="F16" s="19">
        <v>267</v>
      </c>
      <c r="G16" s="19"/>
      <c r="H16" s="19">
        <v>1333</v>
      </c>
      <c r="I16" s="19"/>
      <c r="J16" s="19"/>
      <c r="L16" s="19"/>
    </row>
    <row r="17" spans="1:12" ht="17">
      <c r="A17" s="26">
        <v>40610</v>
      </c>
      <c r="B17" s="19" t="s">
        <v>94</v>
      </c>
      <c r="C17" s="19"/>
      <c r="D17" s="19"/>
      <c r="E17" s="19">
        <v>340</v>
      </c>
      <c r="F17" s="19">
        <v>57</v>
      </c>
      <c r="G17" s="19"/>
      <c r="H17" s="19">
        <v>283</v>
      </c>
      <c r="I17" s="19"/>
      <c r="J17" s="19"/>
      <c r="L17" s="19"/>
    </row>
    <row r="18" spans="1:12" ht="17">
      <c r="A18" s="26"/>
      <c r="B18" s="19"/>
      <c r="C18" s="19"/>
      <c r="D18" s="19"/>
      <c r="E18" s="19"/>
      <c r="F18" s="19"/>
      <c r="G18" s="19"/>
      <c r="H18" s="19"/>
      <c r="I18" s="19"/>
      <c r="J18" s="19"/>
      <c r="L18" s="19"/>
    </row>
    <row r="19" spans="1:12" ht="17">
      <c r="A19" s="19"/>
      <c r="B19" s="19"/>
      <c r="C19" s="19"/>
      <c r="D19" s="19"/>
      <c r="E19" s="19"/>
      <c r="F19" s="19"/>
      <c r="G19" s="19"/>
      <c r="H19" s="19"/>
      <c r="L19" s="19"/>
    </row>
    <row r="20" spans="1:12" ht="18" thickBot="1">
      <c r="A20" s="19"/>
      <c r="B20" s="19"/>
      <c r="C20" s="19"/>
      <c r="D20" s="19"/>
      <c r="E20" s="24">
        <f>SUM(E10:E19)</f>
        <v>25790</v>
      </c>
      <c r="F20" s="24">
        <f t="shared" ref="F20:L20" si="0">SUM(F10:F19)</f>
        <v>657</v>
      </c>
      <c r="G20" s="24">
        <f t="shared" si="0"/>
        <v>3850</v>
      </c>
      <c r="H20" s="24">
        <f t="shared" si="0"/>
        <v>3283</v>
      </c>
      <c r="I20" s="24">
        <f t="shared" si="0"/>
        <v>18000</v>
      </c>
      <c r="J20" s="24"/>
      <c r="K20" s="25"/>
      <c r="L20" s="24">
        <f t="shared" si="0"/>
        <v>150</v>
      </c>
    </row>
    <row r="21" spans="1:12" ht="13" thickTop="1"/>
  </sheetData>
  <mergeCells count="1">
    <mergeCell ref="B6:D6"/>
  </mergeCells>
  <phoneticPr fontId="0" type="noConversion"/>
  <pageMargins left="0.75" right="0.75" top="1" bottom="1" header="0.5" footer="0.5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workbookViewId="0">
      <selection activeCell="D21" sqref="D21"/>
    </sheetView>
  </sheetViews>
  <sheetFormatPr baseColWidth="10" defaultColWidth="8.83203125" defaultRowHeight="12" x14ac:dyDescent="0"/>
  <cols>
    <col min="1" max="1" width="10.5" customWidth="1"/>
    <col min="2" max="2" width="12.6640625" customWidth="1"/>
    <col min="3" max="3" width="4.5" customWidth="1"/>
    <col min="4" max="4" width="11.33203125" customWidth="1"/>
    <col min="5" max="5" width="9.1640625" customWidth="1"/>
    <col min="6" max="7" width="12.6640625" customWidth="1"/>
    <col min="8" max="8" width="11" customWidth="1"/>
    <col min="9" max="9" width="12.6640625" customWidth="1"/>
    <col min="12" max="12" width="2.6640625" customWidth="1"/>
    <col min="13" max="13" width="12.33203125" customWidth="1"/>
  </cols>
  <sheetData>
    <row r="1" spans="1:13" ht="21">
      <c r="A1" s="17" t="s">
        <v>44</v>
      </c>
      <c r="B1" s="17"/>
      <c r="C1" s="17"/>
    </row>
    <row r="6" spans="1:13" ht="17">
      <c r="A6" s="18" t="s">
        <v>39</v>
      </c>
      <c r="B6" s="20" t="s">
        <v>45</v>
      </c>
      <c r="C6" s="20"/>
      <c r="D6" s="18" t="s">
        <v>41</v>
      </c>
      <c r="E6" s="18" t="s">
        <v>42</v>
      </c>
      <c r="F6" s="18" t="s">
        <v>46</v>
      </c>
      <c r="G6" s="18" t="s">
        <v>20</v>
      </c>
      <c r="H6" s="18" t="s">
        <v>82</v>
      </c>
      <c r="I6" s="30" t="s">
        <v>92</v>
      </c>
      <c r="J6" s="30" t="s">
        <v>102</v>
      </c>
      <c r="K6" s="30" t="s">
        <v>108</v>
      </c>
      <c r="M6" s="20" t="s">
        <v>97</v>
      </c>
    </row>
    <row r="7" spans="1:13" ht="17">
      <c r="A7" s="1"/>
      <c r="B7" s="1"/>
      <c r="C7" s="1"/>
      <c r="D7" s="1"/>
      <c r="E7" s="1"/>
      <c r="F7" s="18" t="s">
        <v>47</v>
      </c>
      <c r="G7" s="18"/>
      <c r="H7" s="18" t="s">
        <v>18</v>
      </c>
      <c r="I7" s="18"/>
      <c r="J7" s="19" t="s">
        <v>103</v>
      </c>
      <c r="K7" s="19" t="s">
        <v>109</v>
      </c>
      <c r="M7" s="20" t="s">
        <v>104</v>
      </c>
    </row>
    <row r="8" spans="1:13" ht="17">
      <c r="A8" s="1"/>
      <c r="B8" s="1"/>
      <c r="C8" s="1"/>
      <c r="D8" s="18" t="s">
        <v>43</v>
      </c>
      <c r="E8" s="18" t="s">
        <v>43</v>
      </c>
      <c r="F8" s="18" t="s">
        <v>43</v>
      </c>
      <c r="G8" s="18" t="s">
        <v>43</v>
      </c>
      <c r="H8" s="18" t="s">
        <v>43</v>
      </c>
      <c r="I8" s="30" t="s">
        <v>43</v>
      </c>
      <c r="J8" s="30" t="s">
        <v>43</v>
      </c>
      <c r="K8" s="30" t="s">
        <v>43</v>
      </c>
      <c r="L8" s="30"/>
      <c r="M8" s="30" t="s">
        <v>43</v>
      </c>
    </row>
    <row r="9" spans="1:13" ht="17">
      <c r="A9" s="19"/>
      <c r="B9" s="19"/>
      <c r="C9" s="19"/>
      <c r="D9" s="19"/>
      <c r="E9" s="19"/>
      <c r="F9" s="19"/>
      <c r="G9" s="19"/>
      <c r="H9" s="19"/>
      <c r="I9" s="19"/>
    </row>
    <row r="10" spans="1:13" ht="17">
      <c r="A10" s="26">
        <v>40554</v>
      </c>
      <c r="B10" s="19" t="s">
        <v>144</v>
      </c>
      <c r="C10" s="19"/>
      <c r="D10" s="19">
        <v>300</v>
      </c>
      <c r="E10" s="19"/>
      <c r="F10" s="19">
        <v>300</v>
      </c>
      <c r="G10" s="19"/>
      <c r="H10" s="19"/>
      <c r="I10" s="19"/>
    </row>
    <row r="11" spans="1:13" s="19" customFormat="1" ht="17">
      <c r="A11" s="26">
        <v>40554</v>
      </c>
      <c r="B11" s="19" t="s">
        <v>20</v>
      </c>
      <c r="D11" s="19">
        <v>750</v>
      </c>
      <c r="G11" s="19">
        <v>750</v>
      </c>
    </row>
    <row r="12" spans="1:13" s="19" customFormat="1" ht="17">
      <c r="A12" s="26">
        <v>40560</v>
      </c>
      <c r="B12" s="19" t="s">
        <v>99</v>
      </c>
      <c r="D12" s="19">
        <v>900</v>
      </c>
      <c r="E12" s="19">
        <v>900</v>
      </c>
    </row>
    <row r="13" spans="1:13" s="19" customFormat="1" ht="17">
      <c r="A13" s="26">
        <v>40576</v>
      </c>
      <c r="B13" s="19" t="s">
        <v>92</v>
      </c>
      <c r="D13" s="19">
        <v>314</v>
      </c>
      <c r="E13" s="19">
        <v>14</v>
      </c>
      <c r="I13" s="19">
        <v>300</v>
      </c>
    </row>
    <row r="14" spans="1:13" s="19" customFormat="1" ht="17">
      <c r="A14" s="26">
        <v>40585</v>
      </c>
      <c r="B14" s="19" t="s">
        <v>101</v>
      </c>
      <c r="D14" s="19">
        <v>336</v>
      </c>
      <c r="E14" s="19">
        <v>56</v>
      </c>
      <c r="J14" s="19">
        <v>280</v>
      </c>
    </row>
    <row r="15" spans="1:13" s="19" customFormat="1" ht="17">
      <c r="A15" s="26">
        <v>40588</v>
      </c>
      <c r="B15" s="19" t="s">
        <v>93</v>
      </c>
      <c r="D15" s="19">
        <v>290</v>
      </c>
      <c r="F15" s="19">
        <v>290</v>
      </c>
    </row>
    <row r="16" spans="1:13" s="19" customFormat="1" ht="17">
      <c r="A16" s="26">
        <v>40599</v>
      </c>
      <c r="B16" s="19" t="s">
        <v>26</v>
      </c>
      <c r="D16" s="19">
        <v>200</v>
      </c>
      <c r="F16" s="19">
        <v>200</v>
      </c>
    </row>
    <row r="17" spans="1:13" s="19" customFormat="1" ht="17">
      <c r="A17" s="26">
        <v>40600</v>
      </c>
      <c r="B17" s="19" t="s">
        <v>143</v>
      </c>
      <c r="D17" s="19">
        <v>500</v>
      </c>
      <c r="F17" s="19">
        <v>500</v>
      </c>
      <c r="M17" s="19" t="s">
        <v>141</v>
      </c>
    </row>
    <row r="18" spans="1:13" s="19" customFormat="1" ht="17">
      <c r="A18" s="26">
        <v>40605</v>
      </c>
      <c r="B18" s="19" t="s">
        <v>142</v>
      </c>
      <c r="D18" s="19">
        <v>1400</v>
      </c>
      <c r="F18" s="19">
        <v>1400</v>
      </c>
      <c r="M18" s="19">
        <v>100</v>
      </c>
    </row>
    <row r="19" spans="1:13" s="19" customFormat="1" ht="17">
      <c r="A19" s="26">
        <v>40606</v>
      </c>
      <c r="B19" s="19" t="s">
        <v>107</v>
      </c>
      <c r="D19" s="19">
        <v>80</v>
      </c>
      <c r="K19" s="19">
        <v>80</v>
      </c>
    </row>
    <row r="20" spans="1:13" s="19" customFormat="1" ht="17">
      <c r="A20" s="26">
        <v>40574</v>
      </c>
      <c r="B20" s="19" t="s">
        <v>21</v>
      </c>
      <c r="D20" s="19">
        <v>117</v>
      </c>
      <c r="H20" s="19">
        <v>117</v>
      </c>
    </row>
    <row r="21" spans="1:13" s="19" customFormat="1" ht="17">
      <c r="A21" s="26"/>
    </row>
    <row r="22" spans="1:13" s="19" customFormat="1" ht="18" thickBot="1">
      <c r="D22" s="24">
        <f>SUM(D10:D21)</f>
        <v>5187</v>
      </c>
      <c r="E22" s="24">
        <f t="shared" ref="E22:M22" si="0">SUM(E10:E21)</f>
        <v>970</v>
      </c>
      <c r="F22" s="24">
        <f t="shared" si="0"/>
        <v>2690</v>
      </c>
      <c r="G22" s="24">
        <f t="shared" si="0"/>
        <v>750</v>
      </c>
      <c r="H22" s="24">
        <f t="shared" si="0"/>
        <v>117</v>
      </c>
      <c r="I22" s="24">
        <f t="shared" si="0"/>
        <v>300</v>
      </c>
      <c r="J22" s="24">
        <f t="shared" si="0"/>
        <v>280</v>
      </c>
      <c r="K22" s="24">
        <f t="shared" si="0"/>
        <v>80</v>
      </c>
      <c r="L22" s="25"/>
      <c r="M22" s="24">
        <f t="shared" si="0"/>
        <v>100</v>
      </c>
    </row>
    <row r="23" spans="1:13" s="19" customFormat="1" ht="18" thickTop="1"/>
  </sheetData>
  <phoneticPr fontId="0" type="noConversion"/>
  <pageMargins left="0.75" right="0.75" top="1" bottom="1" header="0.5" footer="0.5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E16" sqref="E16"/>
    </sheetView>
  </sheetViews>
  <sheetFormatPr baseColWidth="10" defaultColWidth="8.83203125" defaultRowHeight="12" x14ac:dyDescent="0"/>
  <cols>
    <col min="1" max="1" width="12.6640625" customWidth="1"/>
    <col min="2" max="2" width="15.5" customWidth="1"/>
    <col min="3" max="6" width="12.6640625" customWidth="1"/>
    <col min="7" max="7" width="14.83203125" customWidth="1"/>
  </cols>
  <sheetData>
    <row r="1" spans="1:8" ht="17">
      <c r="A1" s="28" t="s">
        <v>79</v>
      </c>
      <c r="B1" s="28"/>
      <c r="C1" s="28"/>
      <c r="D1" s="28"/>
      <c r="E1" s="28"/>
      <c r="F1" s="19"/>
      <c r="G1" s="19"/>
      <c r="H1" s="19"/>
    </row>
    <row r="2" spans="1:8" ht="17">
      <c r="A2" s="19"/>
      <c r="B2" s="19"/>
      <c r="C2" s="19"/>
      <c r="D2" s="19"/>
      <c r="E2" s="19"/>
      <c r="F2" s="19"/>
      <c r="G2" s="19"/>
      <c r="H2" s="19"/>
    </row>
    <row r="3" spans="1:8" ht="17">
      <c r="A3" s="19"/>
      <c r="B3" s="19"/>
      <c r="C3" s="19"/>
      <c r="D3" s="19"/>
      <c r="E3" s="19"/>
      <c r="F3" s="19"/>
      <c r="G3" s="19"/>
      <c r="H3" s="19"/>
    </row>
    <row r="4" spans="1:8" ht="17">
      <c r="A4" s="19"/>
      <c r="B4" s="19"/>
      <c r="C4" s="19"/>
      <c r="D4" s="19"/>
      <c r="E4" s="19"/>
      <c r="F4" s="19"/>
      <c r="G4" s="19"/>
      <c r="H4" s="19"/>
    </row>
    <row r="5" spans="1:8" ht="17">
      <c r="A5" s="19"/>
      <c r="B5" s="19"/>
      <c r="C5" s="19"/>
      <c r="D5" s="19"/>
      <c r="E5" s="19"/>
      <c r="F5" s="19"/>
      <c r="G5" s="19"/>
      <c r="H5" s="19"/>
    </row>
    <row r="6" spans="1:8" ht="17">
      <c r="A6" s="30" t="s">
        <v>17</v>
      </c>
      <c r="B6" s="30" t="s">
        <v>40</v>
      </c>
      <c r="C6" s="30" t="s">
        <v>39</v>
      </c>
      <c r="D6" s="30" t="s">
        <v>41</v>
      </c>
      <c r="E6" s="36" t="s">
        <v>42</v>
      </c>
      <c r="F6" s="30" t="s">
        <v>96</v>
      </c>
      <c r="G6" s="30" t="s">
        <v>100</v>
      </c>
      <c r="H6" s="19"/>
    </row>
    <row r="7" spans="1:8" ht="17">
      <c r="A7" s="30" t="s">
        <v>43</v>
      </c>
      <c r="B7" s="30"/>
      <c r="C7" s="30"/>
      <c r="D7" s="30" t="s">
        <v>43</v>
      </c>
      <c r="E7" s="36" t="s">
        <v>43</v>
      </c>
      <c r="F7" s="30" t="s">
        <v>43</v>
      </c>
      <c r="G7" s="30" t="s">
        <v>43</v>
      </c>
      <c r="H7" s="19"/>
    </row>
    <row r="8" spans="1:8" ht="17">
      <c r="A8" s="19"/>
      <c r="B8" s="19"/>
      <c r="C8" s="19"/>
      <c r="D8" s="19"/>
      <c r="E8" s="19"/>
      <c r="F8" s="19"/>
      <c r="G8" s="19"/>
      <c r="H8" s="19"/>
    </row>
    <row r="9" spans="1:8" ht="17">
      <c r="A9" s="19">
        <v>250</v>
      </c>
      <c r="B9" s="19" t="s">
        <v>75</v>
      </c>
      <c r="C9" s="26">
        <v>39448</v>
      </c>
      <c r="D9" s="26"/>
      <c r="E9" s="26"/>
      <c r="F9" s="19"/>
      <c r="G9" s="19"/>
      <c r="H9" s="19"/>
    </row>
    <row r="10" spans="1:8" ht="17">
      <c r="A10" s="19"/>
      <c r="B10" s="19" t="s">
        <v>96</v>
      </c>
      <c r="C10" s="26">
        <v>39453</v>
      </c>
      <c r="D10" s="32">
        <v>15</v>
      </c>
      <c r="E10" s="32"/>
      <c r="F10" s="19">
        <v>15</v>
      </c>
      <c r="G10" s="19"/>
      <c r="H10" s="19"/>
    </row>
    <row r="11" spans="1:8" ht="17">
      <c r="A11" s="19"/>
      <c r="B11" s="19" t="s">
        <v>100</v>
      </c>
      <c r="C11" s="26">
        <v>40562</v>
      </c>
      <c r="D11" s="32">
        <v>90</v>
      </c>
      <c r="E11" s="32">
        <v>15</v>
      </c>
      <c r="F11" s="19"/>
      <c r="G11" s="19">
        <v>75</v>
      </c>
      <c r="H11" s="19"/>
    </row>
    <row r="12" spans="1:8" ht="17">
      <c r="A12" s="19"/>
      <c r="B12" s="19" t="s">
        <v>96</v>
      </c>
      <c r="C12" s="26">
        <v>40579</v>
      </c>
      <c r="D12" s="32">
        <v>12</v>
      </c>
      <c r="E12" s="32"/>
      <c r="F12" s="19">
        <v>12</v>
      </c>
      <c r="G12" s="19"/>
      <c r="H12" s="19"/>
    </row>
    <row r="13" spans="1:8" ht="17">
      <c r="A13" s="19"/>
      <c r="B13" s="19" t="s">
        <v>76</v>
      </c>
      <c r="C13" s="26">
        <v>40633</v>
      </c>
      <c r="D13" s="19">
        <v>117</v>
      </c>
      <c r="E13" s="19"/>
      <c r="F13" s="19"/>
      <c r="G13" s="19"/>
      <c r="H13" s="19"/>
    </row>
    <row r="14" spans="1:8" ht="17">
      <c r="A14" s="19"/>
      <c r="B14" s="19"/>
      <c r="C14" s="19"/>
      <c r="D14" s="19"/>
      <c r="E14" s="19"/>
      <c r="F14" s="19"/>
      <c r="G14" s="19"/>
      <c r="H14" s="19"/>
    </row>
    <row r="15" spans="1:8" ht="18" thickBot="1">
      <c r="A15" s="24">
        <v>250</v>
      </c>
      <c r="B15" s="19"/>
      <c r="C15" s="19"/>
      <c r="D15" s="24">
        <v>250</v>
      </c>
      <c r="E15" s="24">
        <v>15</v>
      </c>
      <c r="F15" s="24">
        <v>27</v>
      </c>
      <c r="G15" s="24">
        <v>75</v>
      </c>
      <c r="H15" s="19"/>
    </row>
    <row r="16" spans="1:8" ht="18" thickTop="1">
      <c r="A16" s="19"/>
      <c r="B16" s="19"/>
      <c r="C16" s="19"/>
      <c r="D16" s="19"/>
      <c r="E16" s="19"/>
      <c r="F16" s="19"/>
      <c r="G16" s="19"/>
      <c r="H16" s="19"/>
    </row>
    <row r="17" spans="1:8" ht="17">
      <c r="A17" s="19">
        <v>133</v>
      </c>
      <c r="B17" s="26" t="s">
        <v>77</v>
      </c>
      <c r="C17" s="26">
        <v>39538</v>
      </c>
      <c r="D17" s="26"/>
      <c r="E17" s="26"/>
      <c r="F17" s="19"/>
      <c r="G17" s="19"/>
      <c r="H17" s="19"/>
    </row>
    <row r="18" spans="1:8" ht="17">
      <c r="A18" s="19">
        <v>117</v>
      </c>
      <c r="B18" s="19" t="s">
        <v>78</v>
      </c>
      <c r="C18" s="26">
        <v>40633</v>
      </c>
      <c r="D18" s="26"/>
      <c r="E18" s="26"/>
      <c r="F18" s="19"/>
      <c r="G18" s="19"/>
      <c r="H18" s="19"/>
    </row>
  </sheetData>
  <phoneticPr fontId="0" type="noConversion"/>
  <pageMargins left="0.75" right="0.75" top="1" bottom="1" header="0.5" footer="0.5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tabSelected="1" topLeftCell="A53" workbookViewId="0">
      <selection activeCell="H73" sqref="H73"/>
    </sheetView>
  </sheetViews>
  <sheetFormatPr baseColWidth="10" defaultColWidth="8.83203125" defaultRowHeight="12" x14ac:dyDescent="0"/>
  <cols>
    <col min="8" max="8" width="12.1640625" bestFit="1" customWidth="1"/>
  </cols>
  <sheetData>
    <row r="1" spans="1:8" ht="18">
      <c r="A1" s="21" t="s">
        <v>51</v>
      </c>
    </row>
    <row r="2" spans="1:8" ht="18">
      <c r="A2" s="21" t="s">
        <v>132</v>
      </c>
      <c r="B2" s="22"/>
      <c r="C2" s="22"/>
      <c r="D2" s="22"/>
    </row>
    <row r="3" spans="1:8" ht="18">
      <c r="A3" s="22"/>
      <c r="B3" s="22"/>
      <c r="C3" s="22"/>
      <c r="D3" s="22"/>
    </row>
    <row r="4" spans="1:8" ht="17">
      <c r="A4" s="19"/>
      <c r="B4" s="19"/>
      <c r="C4" s="19"/>
      <c r="D4" s="19"/>
      <c r="E4" s="19"/>
      <c r="F4" s="19"/>
      <c r="G4" s="19" t="s">
        <v>52</v>
      </c>
      <c r="H4" s="19" t="s">
        <v>52</v>
      </c>
    </row>
    <row r="5" spans="1:8" ht="17">
      <c r="A5" s="19"/>
      <c r="B5" s="19"/>
      <c r="C5" s="19"/>
      <c r="D5" s="19"/>
      <c r="E5" s="19"/>
      <c r="F5" s="19"/>
      <c r="G5" s="19"/>
      <c r="H5" s="19"/>
    </row>
    <row r="6" spans="1:8" ht="17">
      <c r="A6" s="19" t="s">
        <v>53</v>
      </c>
      <c r="B6" s="19"/>
      <c r="C6" s="19"/>
      <c r="D6" s="19"/>
      <c r="E6" s="19"/>
      <c r="F6" s="19"/>
      <c r="G6" s="19"/>
      <c r="H6" s="19">
        <v>12183</v>
      </c>
    </row>
    <row r="7" spans="1:8" ht="17">
      <c r="A7" s="19"/>
      <c r="B7" s="19"/>
      <c r="C7" s="19"/>
      <c r="D7" s="19"/>
      <c r="E7" s="19"/>
      <c r="F7" s="19"/>
      <c r="G7" s="19"/>
      <c r="H7" s="19"/>
    </row>
    <row r="8" spans="1:8" ht="17">
      <c r="A8" s="19" t="s">
        <v>54</v>
      </c>
      <c r="B8" s="19"/>
      <c r="C8" s="19"/>
      <c r="D8" s="19"/>
      <c r="E8" s="19"/>
      <c r="F8" s="19"/>
      <c r="G8" s="19"/>
      <c r="H8" s="19"/>
    </row>
    <row r="9" spans="1:8" ht="17">
      <c r="A9" s="19" t="s">
        <v>55</v>
      </c>
      <c r="B9" s="19"/>
      <c r="C9" s="19"/>
      <c r="D9" s="19"/>
      <c r="E9" s="19"/>
      <c r="F9" s="19"/>
      <c r="G9" s="19">
        <v>1750</v>
      </c>
      <c r="H9" s="19"/>
    </row>
    <row r="10" spans="1:8" ht="17">
      <c r="A10" s="19" t="s">
        <v>56</v>
      </c>
      <c r="B10" s="19"/>
      <c r="C10" s="19"/>
      <c r="D10" s="19"/>
      <c r="E10" s="19"/>
      <c r="F10" s="19"/>
      <c r="G10" s="19">
        <v>2365</v>
      </c>
      <c r="H10" s="19"/>
    </row>
    <row r="11" spans="1:8" ht="17">
      <c r="A11" s="19" t="s">
        <v>83</v>
      </c>
      <c r="B11" s="19"/>
      <c r="C11" s="19"/>
      <c r="D11" s="19"/>
      <c r="E11" s="19"/>
      <c r="F11" s="19"/>
      <c r="G11" s="23">
        <v>-700</v>
      </c>
      <c r="H11" s="19"/>
    </row>
    <row r="12" spans="1:8" ht="17">
      <c r="A12" s="19"/>
      <c r="B12" s="19"/>
      <c r="C12" s="19"/>
      <c r="D12" s="19"/>
      <c r="E12" s="19"/>
      <c r="F12" s="19"/>
      <c r="G12" s="19"/>
      <c r="H12" s="23">
        <f>-(G9+G10+G11)</f>
        <v>-3415</v>
      </c>
    </row>
    <row r="13" spans="1:8" ht="17">
      <c r="A13" s="19"/>
      <c r="B13" s="19"/>
      <c r="C13" s="19"/>
      <c r="D13" s="19"/>
      <c r="E13" s="19"/>
      <c r="F13" s="19"/>
      <c r="G13" s="19"/>
      <c r="H13" s="19"/>
    </row>
    <row r="14" spans="1:8" ht="17">
      <c r="A14" s="19" t="s">
        <v>57</v>
      </c>
      <c r="B14" s="19"/>
      <c r="C14" s="19"/>
      <c r="D14" s="19"/>
      <c r="E14" s="19"/>
      <c r="F14" s="19"/>
      <c r="G14" s="19"/>
      <c r="H14" s="19">
        <f>H6+H12</f>
        <v>8768</v>
      </c>
    </row>
    <row r="15" spans="1:8" ht="17">
      <c r="A15" s="19"/>
      <c r="B15" s="19"/>
      <c r="C15" s="19"/>
      <c r="D15" s="19"/>
      <c r="E15" s="19"/>
      <c r="F15" s="19"/>
      <c r="G15" s="19"/>
      <c r="H15" s="19"/>
    </row>
    <row r="16" spans="1:8" ht="17">
      <c r="A16" s="19" t="s">
        <v>121</v>
      </c>
      <c r="B16" s="19"/>
      <c r="C16" s="19"/>
      <c r="D16" s="19"/>
      <c r="E16" s="19"/>
      <c r="F16" s="19"/>
      <c r="G16" s="19"/>
      <c r="H16" s="19"/>
    </row>
    <row r="17" spans="1:8" ht="17">
      <c r="A17" s="19" t="s">
        <v>125</v>
      </c>
      <c r="B17" s="19"/>
      <c r="C17" s="19"/>
      <c r="D17" s="19"/>
      <c r="E17" s="19"/>
      <c r="F17" s="19"/>
      <c r="G17" s="25"/>
      <c r="H17" s="19">
        <v>100</v>
      </c>
    </row>
    <row r="18" spans="1:8" ht="17">
      <c r="A18" s="19"/>
      <c r="B18" s="19"/>
      <c r="C18" s="19"/>
      <c r="D18" s="19"/>
      <c r="E18" s="19"/>
      <c r="F18" s="19"/>
      <c r="G18" s="19"/>
      <c r="H18" s="23"/>
    </row>
    <row r="19" spans="1:8" ht="17">
      <c r="A19" s="19"/>
      <c r="B19" s="19"/>
      <c r="C19" s="19"/>
      <c r="D19" s="19"/>
      <c r="E19" s="19"/>
      <c r="F19" s="19"/>
      <c r="G19" s="19"/>
      <c r="H19" s="19">
        <f>H17+H14</f>
        <v>8868</v>
      </c>
    </row>
    <row r="20" spans="1:8" ht="17">
      <c r="A20" s="19"/>
      <c r="B20" s="19"/>
      <c r="C20" s="19"/>
      <c r="D20" s="19"/>
      <c r="E20" s="19"/>
      <c r="F20" s="19"/>
      <c r="G20" s="19"/>
      <c r="H20" s="19"/>
    </row>
    <row r="21" spans="1:8" ht="17">
      <c r="A21" s="19" t="s">
        <v>58</v>
      </c>
      <c r="B21" s="19"/>
      <c r="C21" s="19"/>
      <c r="D21" s="19"/>
      <c r="E21" s="19"/>
      <c r="F21" s="19"/>
      <c r="G21" s="19"/>
      <c r="H21" s="19"/>
    </row>
    <row r="22" spans="1:8" ht="17">
      <c r="A22" s="19" t="s">
        <v>59</v>
      </c>
      <c r="B22" s="19"/>
      <c r="C22" s="19"/>
      <c r="D22" s="19"/>
      <c r="E22" s="19"/>
      <c r="F22" s="19"/>
      <c r="G22" s="19">
        <v>202</v>
      </c>
      <c r="H22" s="19"/>
    </row>
    <row r="23" spans="1:8" ht="17">
      <c r="A23" s="19" t="s">
        <v>119</v>
      </c>
      <c r="B23" s="19"/>
      <c r="C23" s="19"/>
      <c r="D23" s="19"/>
      <c r="E23" s="19"/>
      <c r="F23" s="19"/>
      <c r="G23" s="19">
        <v>325</v>
      </c>
      <c r="H23" s="19"/>
    </row>
    <row r="24" spans="1:8" ht="17">
      <c r="A24" s="19" t="s">
        <v>118</v>
      </c>
      <c r="B24" s="19"/>
      <c r="C24" s="19"/>
      <c r="D24" s="19"/>
      <c r="E24" s="19"/>
      <c r="F24" s="19"/>
      <c r="G24" s="19">
        <v>261</v>
      </c>
      <c r="H24" s="19"/>
    </row>
    <row r="25" spans="1:8" ht="17">
      <c r="A25" s="19" t="s">
        <v>120</v>
      </c>
      <c r="B25" s="19"/>
      <c r="C25" s="19"/>
      <c r="D25" s="19"/>
      <c r="E25" s="19"/>
      <c r="F25" s="19"/>
      <c r="G25" s="19">
        <v>150</v>
      </c>
      <c r="H25" s="19"/>
    </row>
    <row r="26" spans="1:8" ht="17">
      <c r="A26" s="19" t="s">
        <v>85</v>
      </c>
      <c r="B26" s="19"/>
      <c r="C26" s="19"/>
      <c r="D26" s="19"/>
      <c r="E26" s="19"/>
      <c r="F26" s="19"/>
      <c r="G26" s="19">
        <v>62</v>
      </c>
      <c r="H26" s="19"/>
    </row>
    <row r="27" spans="1:8" ht="17">
      <c r="A27" s="19" t="s">
        <v>122</v>
      </c>
      <c r="B27" s="19"/>
      <c r="C27" s="19"/>
      <c r="D27" s="19"/>
      <c r="E27" s="19"/>
      <c r="F27" s="19"/>
      <c r="G27" s="19">
        <v>280</v>
      </c>
      <c r="H27" s="19"/>
    </row>
    <row r="28" spans="1:8" ht="17">
      <c r="A28" s="19" t="s">
        <v>123</v>
      </c>
      <c r="B28" s="19"/>
      <c r="C28" s="19"/>
      <c r="D28" s="19"/>
      <c r="E28" s="19"/>
      <c r="F28" s="19"/>
      <c r="G28" s="19">
        <v>27</v>
      </c>
      <c r="H28" s="19"/>
    </row>
    <row r="29" spans="1:8" ht="17">
      <c r="A29" s="19" t="s">
        <v>124</v>
      </c>
      <c r="B29" s="19"/>
      <c r="C29" s="19"/>
      <c r="D29" s="19"/>
      <c r="E29" s="19"/>
      <c r="F29" s="19"/>
      <c r="G29" s="19">
        <v>75</v>
      </c>
      <c r="H29" s="19"/>
    </row>
    <row r="30" spans="1:8" ht="17">
      <c r="A30" s="19" t="s">
        <v>126</v>
      </c>
      <c r="B30" s="19"/>
      <c r="C30" s="19"/>
      <c r="D30" s="19"/>
      <c r="E30" s="19"/>
      <c r="F30" s="19"/>
      <c r="G30" s="19">
        <v>500</v>
      </c>
      <c r="H30" s="19"/>
    </row>
    <row r="31" spans="1:8" ht="17">
      <c r="A31" s="19" t="s">
        <v>84</v>
      </c>
      <c r="B31" s="19"/>
      <c r="C31" s="19"/>
      <c r="D31" s="19"/>
      <c r="E31" s="19"/>
      <c r="F31" s="19"/>
      <c r="G31" s="23">
        <v>975</v>
      </c>
      <c r="H31" s="19"/>
    </row>
    <row r="32" spans="1:8" ht="17">
      <c r="A32" s="19"/>
      <c r="B32" s="19"/>
      <c r="C32" s="19"/>
      <c r="D32" s="19"/>
      <c r="E32" s="19"/>
      <c r="F32" s="19"/>
      <c r="G32" s="19"/>
      <c r="H32" s="19">
        <f>-SUM(G22:G31)</f>
        <v>-2857</v>
      </c>
    </row>
    <row r="33" spans="1:8" ht="17">
      <c r="A33" s="19"/>
      <c r="B33" s="19"/>
      <c r="C33" s="19"/>
      <c r="D33" s="19"/>
      <c r="E33" s="19"/>
      <c r="F33" s="19"/>
      <c r="G33" s="19"/>
      <c r="H33" s="19"/>
    </row>
    <row r="34" spans="1:8" ht="18" thickBot="1">
      <c r="A34" s="19" t="s">
        <v>60</v>
      </c>
      <c r="B34" s="19"/>
      <c r="C34" s="19"/>
      <c r="D34" s="19"/>
      <c r="E34" s="19"/>
      <c r="F34" s="19"/>
      <c r="G34" s="19"/>
      <c r="H34" s="24">
        <f>H19+H32</f>
        <v>6011</v>
      </c>
    </row>
    <row r="35" spans="1:8" ht="18" thickTop="1">
      <c r="A35" s="19"/>
      <c r="B35" s="19"/>
      <c r="C35" s="19"/>
      <c r="D35" s="19"/>
      <c r="E35" s="19"/>
      <c r="F35" s="19"/>
      <c r="G35" s="19"/>
      <c r="H35" s="25"/>
    </row>
    <row r="36" spans="1:8" ht="17">
      <c r="A36" s="19"/>
      <c r="B36" s="19"/>
      <c r="C36" s="19"/>
      <c r="D36" s="19"/>
      <c r="E36" s="19"/>
      <c r="F36" s="19"/>
      <c r="G36" s="19"/>
      <c r="H36" s="25"/>
    </row>
    <row r="37" spans="1:8" ht="17">
      <c r="A37" s="19"/>
      <c r="B37" s="19"/>
      <c r="C37" s="19"/>
      <c r="D37" s="19"/>
      <c r="E37" s="19"/>
      <c r="F37" s="19"/>
      <c r="G37" s="19"/>
      <c r="H37" s="25"/>
    </row>
    <row r="38" spans="1:8" ht="17">
      <c r="A38" s="19"/>
      <c r="B38" s="19"/>
      <c r="C38" s="19"/>
      <c r="D38" s="19"/>
      <c r="E38" s="19"/>
      <c r="F38" s="19"/>
      <c r="G38" s="19"/>
      <c r="H38" s="25"/>
    </row>
    <row r="39" spans="1:8" ht="17">
      <c r="A39" s="19"/>
      <c r="B39" s="19"/>
      <c r="C39" s="19"/>
      <c r="D39" s="19"/>
      <c r="E39" s="19"/>
      <c r="F39" s="19"/>
      <c r="G39" s="19"/>
      <c r="H39" s="25"/>
    </row>
    <row r="40" spans="1:8" ht="17">
      <c r="A40" s="19"/>
      <c r="B40" s="19"/>
      <c r="C40" s="19"/>
      <c r="D40" s="19"/>
      <c r="E40" s="19"/>
      <c r="F40" s="19"/>
      <c r="G40" s="19"/>
      <c r="H40" s="25"/>
    </row>
    <row r="41" spans="1:8" ht="18">
      <c r="A41" s="21" t="s">
        <v>131</v>
      </c>
      <c r="B41" s="22"/>
      <c r="C41" s="22"/>
      <c r="D41" s="22"/>
      <c r="E41" s="22"/>
      <c r="F41" s="19"/>
      <c r="G41" s="19"/>
      <c r="H41" s="19"/>
    </row>
    <row r="42" spans="1:8" ht="17">
      <c r="A42" s="19"/>
      <c r="B42" s="19"/>
      <c r="C42" s="19"/>
      <c r="D42" s="19"/>
      <c r="E42" s="19"/>
      <c r="F42" s="19"/>
      <c r="G42" s="19"/>
      <c r="H42" s="19"/>
    </row>
    <row r="43" spans="1:8" ht="17">
      <c r="A43" s="19" t="s">
        <v>61</v>
      </c>
      <c r="B43" s="19"/>
      <c r="C43" s="19"/>
      <c r="D43" s="19"/>
      <c r="E43" s="19"/>
      <c r="H43" s="19"/>
    </row>
    <row r="44" spans="1:8" ht="17">
      <c r="A44" s="19" t="s">
        <v>128</v>
      </c>
      <c r="B44" s="19"/>
      <c r="C44" s="19"/>
      <c r="D44" s="19"/>
      <c r="E44" s="19"/>
      <c r="F44" s="19">
        <v>11030</v>
      </c>
      <c r="G44" s="19">
        <v>-2496</v>
      </c>
      <c r="H44" s="19">
        <f>F44+G44</f>
        <v>8534</v>
      </c>
    </row>
    <row r="45" spans="1:8" ht="17">
      <c r="A45" s="19" t="s">
        <v>127</v>
      </c>
      <c r="B45" s="19"/>
      <c r="C45" s="19"/>
      <c r="D45" s="19"/>
      <c r="E45" s="19"/>
      <c r="F45" s="19">
        <v>16750</v>
      </c>
      <c r="G45" s="19">
        <v>-4579</v>
      </c>
      <c r="H45" s="23">
        <f>F45+G45</f>
        <v>12171</v>
      </c>
    </row>
    <row r="46" spans="1:8" ht="17">
      <c r="A46" s="19"/>
      <c r="B46" s="19"/>
      <c r="C46" s="19"/>
      <c r="D46" s="19"/>
      <c r="E46" s="19"/>
      <c r="F46" s="25"/>
      <c r="G46" s="25"/>
      <c r="H46" s="19">
        <f>SUM(H44:H45)</f>
        <v>20705</v>
      </c>
    </row>
    <row r="47" spans="1:8" ht="17">
      <c r="A47" s="19"/>
      <c r="B47" s="19"/>
      <c r="C47" s="19"/>
      <c r="D47" s="19"/>
      <c r="E47" s="19"/>
      <c r="F47" s="19"/>
      <c r="G47" s="19"/>
      <c r="H47" s="19"/>
    </row>
    <row r="48" spans="1:8" ht="17">
      <c r="A48" s="19" t="s">
        <v>62</v>
      </c>
      <c r="B48" s="19"/>
      <c r="C48" s="19"/>
      <c r="D48" s="19"/>
      <c r="E48" s="19"/>
      <c r="F48" s="19"/>
      <c r="G48" s="19"/>
      <c r="H48" s="19"/>
    </row>
    <row r="49" spans="1:8" ht="17">
      <c r="A49" s="19" t="s">
        <v>86</v>
      </c>
      <c r="B49" s="19"/>
      <c r="C49" s="19"/>
      <c r="D49" s="19"/>
      <c r="E49" s="19"/>
      <c r="F49" s="19"/>
      <c r="G49" s="19">
        <v>700</v>
      </c>
      <c r="H49" s="19"/>
    </row>
    <row r="50" spans="1:8" ht="17">
      <c r="A50" s="19" t="s">
        <v>63</v>
      </c>
      <c r="B50" s="19"/>
      <c r="C50" s="19"/>
      <c r="D50" s="19"/>
      <c r="E50" s="19"/>
      <c r="F50" s="19"/>
      <c r="G50" s="19">
        <v>10680</v>
      </c>
      <c r="H50" s="19"/>
    </row>
    <row r="51" spans="1:8" ht="17">
      <c r="A51" s="19" t="s">
        <v>87</v>
      </c>
      <c r="B51" s="19"/>
      <c r="C51" s="19"/>
      <c r="D51" s="19"/>
      <c r="E51" s="19"/>
      <c r="F51" s="19"/>
      <c r="G51" s="19">
        <v>688</v>
      </c>
      <c r="H51" s="19"/>
    </row>
    <row r="52" spans="1:8" ht="17">
      <c r="A52" s="19" t="s">
        <v>64</v>
      </c>
      <c r="B52" s="19"/>
      <c r="C52" s="19"/>
      <c r="D52" s="19"/>
      <c r="E52" s="19"/>
      <c r="F52" s="19"/>
      <c r="G52" s="19">
        <v>23403</v>
      </c>
      <c r="H52" s="19"/>
    </row>
    <row r="53" spans="1:8" ht="17">
      <c r="A53" s="19" t="s">
        <v>65</v>
      </c>
      <c r="B53" s="19"/>
      <c r="C53" s="19"/>
      <c r="D53" s="19"/>
      <c r="E53" s="19"/>
      <c r="F53" s="19"/>
      <c r="G53" s="23">
        <v>250</v>
      </c>
      <c r="H53" s="19"/>
    </row>
    <row r="54" spans="1:8" ht="17">
      <c r="A54" s="19"/>
      <c r="B54" s="19"/>
      <c r="C54" s="19"/>
      <c r="D54" s="19"/>
      <c r="E54" s="19"/>
      <c r="F54" s="19"/>
      <c r="G54" s="19">
        <f>SUM(G49:G53)</f>
        <v>35721</v>
      </c>
      <c r="H54" s="19"/>
    </row>
    <row r="55" spans="1:8" ht="17">
      <c r="A55" s="19"/>
      <c r="B55" s="19"/>
      <c r="C55" s="19"/>
      <c r="D55" s="19"/>
      <c r="E55" s="19"/>
      <c r="F55" s="19"/>
      <c r="G55" s="19"/>
      <c r="H55" s="19"/>
    </row>
    <row r="56" spans="1:8" ht="17">
      <c r="A56" s="19" t="s">
        <v>66</v>
      </c>
      <c r="B56" s="19"/>
      <c r="C56" s="19"/>
      <c r="D56" s="19"/>
      <c r="E56" s="19"/>
      <c r="F56" s="19"/>
      <c r="G56" s="19"/>
      <c r="H56" s="19"/>
    </row>
    <row r="57" spans="1:8" ht="17">
      <c r="A57" s="19" t="s">
        <v>67</v>
      </c>
      <c r="B57" s="19"/>
      <c r="C57" s="19"/>
      <c r="D57" s="19"/>
      <c r="E57" s="19"/>
      <c r="F57" s="19">
        <v>6720</v>
      </c>
      <c r="G57" s="19"/>
      <c r="H57" s="19"/>
    </row>
    <row r="58" spans="1:8" ht="17">
      <c r="A58" s="19" t="s">
        <v>129</v>
      </c>
      <c r="B58" s="19"/>
      <c r="C58" s="19"/>
      <c r="D58" s="19"/>
      <c r="E58" s="19"/>
      <c r="F58" s="19">
        <v>760</v>
      </c>
      <c r="G58" s="19"/>
      <c r="H58" s="19"/>
    </row>
    <row r="59" spans="1:8" ht="17">
      <c r="A59" s="19" t="s">
        <v>88</v>
      </c>
      <c r="B59" s="19"/>
      <c r="C59" s="19"/>
      <c r="D59" s="19"/>
      <c r="E59" s="19"/>
      <c r="F59" s="23">
        <v>485</v>
      </c>
      <c r="G59" s="25"/>
      <c r="H59" s="19"/>
    </row>
    <row r="60" spans="1:8" ht="17">
      <c r="A60" s="19"/>
      <c r="B60" s="19"/>
      <c r="C60" s="19"/>
      <c r="D60" s="19"/>
      <c r="E60" s="19"/>
      <c r="F60" s="19"/>
      <c r="G60" s="23">
        <f>F57+F58+F59</f>
        <v>7965</v>
      </c>
      <c r="H60" s="19"/>
    </row>
    <row r="61" spans="1:8" ht="17">
      <c r="A61" s="19" t="s">
        <v>68</v>
      </c>
      <c r="B61" s="19"/>
      <c r="C61" s="19"/>
      <c r="D61" s="19"/>
      <c r="E61" s="19"/>
      <c r="F61" s="19"/>
      <c r="G61" s="19"/>
      <c r="H61" s="23">
        <f>G54-G60</f>
        <v>27756</v>
      </c>
    </row>
    <row r="62" spans="1:8" ht="17">
      <c r="A62" s="19"/>
      <c r="B62" s="19"/>
      <c r="C62" s="19"/>
      <c r="D62" s="19"/>
      <c r="E62" s="19"/>
      <c r="F62" s="19"/>
      <c r="G62" s="19"/>
      <c r="H62" s="25"/>
    </row>
    <row r="63" spans="1:8" ht="17">
      <c r="A63" s="19" t="s">
        <v>69</v>
      </c>
      <c r="B63" s="19"/>
      <c r="C63" s="19"/>
      <c r="D63" s="19"/>
      <c r="E63" s="19"/>
      <c r="F63" s="19"/>
      <c r="G63" s="19"/>
      <c r="H63" s="25">
        <f>H46+H61</f>
        <v>48461</v>
      </c>
    </row>
    <row r="64" spans="1:8" ht="17">
      <c r="A64" s="19"/>
      <c r="B64" s="19"/>
      <c r="C64" s="19"/>
      <c r="D64" s="19"/>
      <c r="E64" s="19"/>
      <c r="F64" s="19"/>
      <c r="G64" s="19"/>
      <c r="H64" s="25"/>
    </row>
    <row r="65" spans="1:8" ht="17">
      <c r="A65" s="19" t="s">
        <v>70</v>
      </c>
      <c r="B65" s="19"/>
      <c r="C65" s="19"/>
      <c r="D65" s="19"/>
      <c r="E65" s="19"/>
      <c r="F65" s="19"/>
      <c r="G65" s="19"/>
      <c r="H65" s="25"/>
    </row>
    <row r="66" spans="1:8" ht="17">
      <c r="A66" s="19" t="s">
        <v>71</v>
      </c>
      <c r="B66" s="19"/>
      <c r="C66" s="19"/>
      <c r="D66" s="19"/>
      <c r="E66" s="19"/>
      <c r="F66" s="19"/>
      <c r="G66" s="19"/>
      <c r="H66" s="19">
        <v>-5000</v>
      </c>
    </row>
    <row r="67" spans="1:8" ht="17">
      <c r="A67" s="19"/>
      <c r="B67" s="19"/>
      <c r="C67" s="19"/>
      <c r="D67" s="19"/>
      <c r="E67" s="19"/>
      <c r="F67" s="19"/>
      <c r="G67" s="19"/>
      <c r="H67" s="19"/>
    </row>
    <row r="68" spans="1:8" ht="18" thickBot="1">
      <c r="A68" s="19"/>
      <c r="B68" s="19"/>
      <c r="C68" s="19"/>
      <c r="D68" s="19"/>
      <c r="E68" s="19"/>
      <c r="F68" s="19"/>
      <c r="G68" s="19"/>
      <c r="H68" s="24">
        <f>H63+H66</f>
        <v>43461</v>
      </c>
    </row>
    <row r="69" spans="1:8" ht="18" thickTop="1">
      <c r="A69" s="19"/>
      <c r="B69" s="19"/>
      <c r="C69" s="19"/>
      <c r="D69" s="19"/>
      <c r="E69" s="19"/>
      <c r="F69" s="19"/>
      <c r="G69" s="19"/>
      <c r="H69" s="25"/>
    </row>
    <row r="70" spans="1:8" ht="17">
      <c r="A70" s="19" t="s">
        <v>72</v>
      </c>
      <c r="B70" s="19"/>
      <c r="C70" s="19"/>
      <c r="D70" s="19"/>
      <c r="E70" s="19"/>
      <c r="F70" s="19"/>
      <c r="G70" s="19"/>
      <c r="H70" s="19"/>
    </row>
    <row r="71" spans="1:8" ht="17">
      <c r="A71" s="19"/>
      <c r="B71" s="19"/>
      <c r="C71" s="19"/>
      <c r="D71" s="19"/>
      <c r="E71" s="19"/>
      <c r="F71" s="19"/>
      <c r="G71" s="19"/>
      <c r="H71" s="19" t="s">
        <v>141</v>
      </c>
    </row>
    <row r="72" spans="1:8" ht="17">
      <c r="A72" s="19" t="s">
        <v>4</v>
      </c>
      <c r="B72" s="19"/>
      <c r="C72" s="19"/>
      <c r="D72" s="19"/>
      <c r="E72" s="19"/>
      <c r="F72" s="19"/>
      <c r="G72" s="19"/>
      <c r="H72" s="19">
        <v>37685</v>
      </c>
    </row>
    <row r="73" spans="1:8" ht="17">
      <c r="A73" s="19" t="s">
        <v>73</v>
      </c>
      <c r="B73" s="19"/>
      <c r="C73" s="19"/>
      <c r="D73" s="19"/>
      <c r="E73" s="19"/>
      <c r="F73" s="19"/>
      <c r="G73" s="19"/>
      <c r="H73" s="23">
        <f>H34</f>
        <v>6011</v>
      </c>
    </row>
    <row r="74" spans="1:8" ht="17">
      <c r="A74" s="19"/>
      <c r="B74" s="19"/>
      <c r="C74" s="19"/>
      <c r="D74" s="19"/>
      <c r="E74" s="19"/>
      <c r="F74" s="19"/>
      <c r="G74" s="19"/>
      <c r="H74" s="19">
        <f>SUM(H72:H73)</f>
        <v>43696</v>
      </c>
    </row>
    <row r="75" spans="1:8" ht="17">
      <c r="A75" s="19"/>
      <c r="B75" s="19"/>
      <c r="C75" s="19"/>
      <c r="D75" s="19"/>
      <c r="E75" s="19"/>
      <c r="F75" s="19"/>
      <c r="G75" s="19"/>
      <c r="H75" s="19"/>
    </row>
    <row r="76" spans="1:8" ht="17">
      <c r="A76" s="19" t="s">
        <v>130</v>
      </c>
      <c r="B76" s="19"/>
      <c r="C76" s="19"/>
      <c r="D76" s="19"/>
      <c r="E76" s="19"/>
      <c r="F76" s="19"/>
      <c r="G76" s="19"/>
      <c r="H76" s="19">
        <v>-235</v>
      </c>
    </row>
    <row r="77" spans="1:8" ht="17">
      <c r="A77" s="19"/>
      <c r="B77" s="19"/>
      <c r="C77" s="19"/>
      <c r="D77" s="19"/>
      <c r="E77" s="19"/>
      <c r="F77" s="19"/>
      <c r="G77" s="19"/>
      <c r="H77" s="19"/>
    </row>
    <row r="78" spans="1:8" ht="17">
      <c r="A78" s="19"/>
      <c r="B78" s="19"/>
      <c r="C78" s="19"/>
      <c r="D78" s="19"/>
      <c r="E78" s="19"/>
      <c r="F78" s="19"/>
      <c r="G78" s="19"/>
      <c r="H78" s="19"/>
    </row>
    <row r="79" spans="1:8" ht="18" thickBot="1">
      <c r="A79" s="19"/>
      <c r="B79" s="19"/>
      <c r="C79" s="19"/>
      <c r="D79" s="19"/>
      <c r="E79" s="19"/>
      <c r="F79" s="19"/>
      <c r="G79" s="19"/>
      <c r="H79" s="24">
        <f>H74+H76</f>
        <v>43461</v>
      </c>
    </row>
    <row r="80" spans="1:8" ht="18" thickTop="1">
      <c r="A80" s="19"/>
      <c r="B80" s="19"/>
      <c r="C80" s="19"/>
      <c r="D80" s="19"/>
      <c r="E80" s="19"/>
      <c r="F80" s="19"/>
      <c r="G80" s="19"/>
      <c r="H80" s="19"/>
    </row>
    <row r="81" spans="1:8" ht="17">
      <c r="A81" s="19"/>
      <c r="B81" s="19"/>
      <c r="C81" s="19"/>
      <c r="D81" s="19"/>
      <c r="E81" s="19"/>
      <c r="F81" s="19"/>
      <c r="G81" s="19"/>
      <c r="H81" s="19"/>
    </row>
    <row r="82" spans="1:8" ht="17">
      <c r="A82" s="19"/>
      <c r="B82" s="19"/>
      <c r="C82" s="19"/>
      <c r="D82" s="19"/>
      <c r="E82" s="19"/>
      <c r="F82" s="19"/>
      <c r="G82" s="19"/>
      <c r="H82" s="19"/>
    </row>
  </sheetData>
  <phoneticPr fontId="0" type="noConversion"/>
  <pageMargins left="0.7" right="0.7" top="0.75" bottom="0.75" header="0.3" footer="0.3"/>
  <pageSetup paperSize="9" orientation="portrait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SDB</vt:lpstr>
      <vt:lpstr>PDB</vt:lpstr>
      <vt:lpstr>CBR</vt:lpstr>
      <vt:lpstr>CBP</vt:lpstr>
      <vt:lpstr>PCB</vt:lpstr>
      <vt:lpstr>FINAL</vt:lpstr>
    </vt:vector>
  </TitlesOfParts>
  <Company>Swansea Instaitute of Higher Education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S P</cp:lastModifiedBy>
  <cp:lastPrinted>2015-01-28T10:36:31Z</cp:lastPrinted>
  <dcterms:created xsi:type="dcterms:W3CDTF">2000-09-12T10:39:32Z</dcterms:created>
  <dcterms:modified xsi:type="dcterms:W3CDTF">2016-05-02T14:37:53Z</dcterms:modified>
</cp:coreProperties>
</file>