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Systems Engineering/2022_Level_6_assignment_L6_cohort/"/>
    </mc:Choice>
  </mc:AlternateContent>
  <xr:revisionPtr revIDLastSave="51" documentId="8_{F3CEF08E-3938-4999-BAB6-F7F45E66AF83}" xr6:coauthVersionLast="47" xr6:coauthVersionMax="47" xr10:uidLastSave="{DA9D176E-DAF7-4A8F-9965-C1604039B754}"/>
  <bookViews>
    <workbookView xWindow="-98" yWindow="-98" windowWidth="20715" windowHeight="13276" xr2:uid="{00000000-000D-0000-FFFF-FFFF00000000}"/>
  </bookViews>
  <sheets>
    <sheet name="Mark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2" l="1"/>
  <c r="H9" i="2"/>
  <c r="G18" i="2"/>
  <c r="D18" i="2"/>
  <c r="G17" i="2"/>
  <c r="D17" i="2"/>
  <c r="G16" i="2"/>
  <c r="D16" i="2"/>
  <c r="G15" i="2"/>
  <c r="D15" i="2"/>
  <c r="H12" i="2"/>
  <c r="E12" i="2"/>
  <c r="H11" i="2"/>
  <c r="E11" i="2"/>
  <c r="H10" i="2"/>
  <c r="E10" i="2"/>
  <c r="H8" i="2"/>
  <c r="E8" i="2"/>
  <c r="H7" i="2"/>
  <c r="E7" i="2"/>
  <c r="H6" i="2"/>
  <c r="E6" i="2"/>
  <c r="J9" i="2" l="1"/>
  <c r="J10" i="2"/>
  <c r="J7" i="2"/>
  <c r="J8" i="2"/>
  <c r="J11" i="2"/>
  <c r="J12" i="2"/>
  <c r="J6" i="2"/>
  <c r="J16" i="2" l="1"/>
  <c r="J18" i="2"/>
  <c r="J15" i="2"/>
  <c r="J17" i="2"/>
</calcChain>
</file>

<file path=xl/sharedStrings.xml><?xml version="1.0" encoding="utf-8"?>
<sst xmlns="http://schemas.openxmlformats.org/spreadsheetml/2006/main" count="39" uniqueCount="36">
  <si>
    <t>Assignment</t>
  </si>
  <si>
    <t>Exam</t>
  </si>
  <si>
    <t>Number</t>
  </si>
  <si>
    <t>First name</t>
  </si>
  <si>
    <t>Surname</t>
  </si>
  <si>
    <t>graded</t>
  </si>
  <si>
    <t>weighted</t>
  </si>
  <si>
    <t>Total</t>
  </si>
  <si>
    <t>ATKINS</t>
  </si>
  <si>
    <t>Max</t>
  </si>
  <si>
    <t>Min</t>
  </si>
  <si>
    <t>Mean</t>
  </si>
  <si>
    <t>Std Dev</t>
  </si>
  <si>
    <t>1450088</t>
  </si>
  <si>
    <t xml:space="preserve">GEORGE  </t>
  </si>
  <si>
    <t>1907871</t>
  </si>
  <si>
    <t xml:space="preserve">CONOR  </t>
  </si>
  <si>
    <t>BRADSHAW</t>
  </si>
  <si>
    <t>1910560</t>
  </si>
  <si>
    <t xml:space="preserve">CHRISTOPHER EDWARD </t>
  </si>
  <si>
    <t>JENKINS</t>
  </si>
  <si>
    <t>1907828</t>
  </si>
  <si>
    <t>CHARLOTTE ELIZABETH JADE</t>
  </si>
  <si>
    <t>KNIGHT</t>
  </si>
  <si>
    <t>1910580</t>
  </si>
  <si>
    <t xml:space="preserve">SAMUEL MARTIN </t>
  </si>
  <si>
    <t>PAGE</t>
  </si>
  <si>
    <t>1907404</t>
  </si>
  <si>
    <t xml:space="preserve">MICHAEL  </t>
  </si>
  <si>
    <t>PECK</t>
  </si>
  <si>
    <t>1910596</t>
  </si>
  <si>
    <t xml:space="preserve">MATTHEW  </t>
  </si>
  <si>
    <t>SATTERTHWAITE</t>
  </si>
  <si>
    <t>ACDA4011</t>
  </si>
  <si>
    <t xml:space="preserve">Chemistry Level 4 </t>
  </si>
  <si>
    <t>EC in progress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</si>
</sst>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9" fontId="0" fillId="0" borderId="0" xfId="0" applyNumberFormat="1"/>
    <xf numFmtId="10" fontId="0" fillId="0" borderId="0" xfId="0" applyNumberFormat="1"/>
    <xf numFmtId="0" fontId="0" fillId="0" borderId="1" xfId="0" applyBorder="1"/>
    <xf numFmtId="9" fontId="0" fillId="0" borderId="2" xfId="0" applyNumberFormat="1" applyBorder="1"/>
    <xf numFmtId="9" fontId="0" fillId="0" borderId="3" xfId="0" applyNumberFormat="1" applyBorder="1"/>
    <xf numFmtId="9" fontId="0" fillId="0" borderId="4" xfId="0" applyNumberFormat="1" applyBorder="1"/>
    <xf numFmtId="9" fontId="0" fillId="0" borderId="0" xfId="0" applyNumberFormat="1" applyBorder="1"/>
    <xf numFmtId="0" fontId="1" fillId="0" borderId="7" xfId="0" applyFont="1" applyFill="1" applyBorder="1" applyAlignment="1" applyProtection="1">
      <alignment vertical="center"/>
    </xf>
    <xf numFmtId="0" fontId="1" fillId="0" borderId="8" xfId="0" applyFont="1" applyFill="1" applyBorder="1" applyAlignment="1" applyProtection="1">
      <alignment vertical="center"/>
    </xf>
    <xf numFmtId="0" fontId="0" fillId="0" borderId="0" xfId="0" applyFill="1"/>
    <xf numFmtId="9" fontId="0" fillId="0" borderId="3" xfId="0" applyNumberFormat="1" applyFill="1" applyBorder="1"/>
    <xf numFmtId="9" fontId="0" fillId="0" borderId="4" xfId="0" applyNumberFormat="1" applyFill="1" applyBorder="1"/>
    <xf numFmtId="9" fontId="0" fillId="0" borderId="5" xfId="0" applyNumberFormat="1" applyFill="1" applyBorder="1"/>
    <xf numFmtId="9" fontId="0" fillId="0" borderId="6" xfId="0" applyNumberFormat="1" applyFill="1" applyBorder="1"/>
    <xf numFmtId="9" fontId="0" fillId="0" borderId="0" xfId="0" applyNumberFormat="1" applyFill="1" applyAlignment="1">
      <alignment vertical="center"/>
    </xf>
    <xf numFmtId="0" fontId="3" fillId="0" borderId="7" xfId="0" applyFont="1" applyFill="1" applyBorder="1" applyAlignment="1" applyProtection="1">
      <alignment vertical="center"/>
    </xf>
    <xf numFmtId="0" fontId="3" fillId="0" borderId="8" xfId="0" applyFont="1" applyFill="1" applyBorder="1" applyAlignment="1" applyProtection="1">
      <alignment vertical="center"/>
    </xf>
    <xf numFmtId="9" fontId="3" fillId="0" borderId="3" xfId="0" applyNumberFormat="1" applyFont="1" applyFill="1" applyBorder="1"/>
    <xf numFmtId="9" fontId="3" fillId="0" borderId="4" xfId="0" applyNumberFormat="1" applyFont="1" applyFill="1" applyBorder="1"/>
    <xf numFmtId="0" fontId="3" fillId="0" borderId="0" xfId="0" applyFont="1" applyFill="1"/>
    <xf numFmtId="9" fontId="3" fillId="0" borderId="0" xfId="0" applyNumberFormat="1" applyFont="1" applyFill="1" applyAlignment="1">
      <alignment vertical="center"/>
    </xf>
    <xf numFmtId="0" fontId="3" fillId="0" borderId="0" xfId="0" applyFont="1"/>
    <xf numFmtId="0" fontId="2" fillId="0" borderId="0" xfId="0" applyFont="1"/>
  </cellXfs>
  <cellStyles count="1">
    <cellStyle name="Normal" xfId="0" builtinId="0"/>
  </cellStyles>
  <dxfs count="3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K28"/>
  <sheetViews>
    <sheetView tabSelected="1" topLeftCell="A3" zoomScale="80" zoomScaleNormal="80" workbookViewId="0">
      <selection activeCell="H17" sqref="H17"/>
    </sheetView>
  </sheetViews>
  <sheetFormatPr defaultRowHeight="14.25" x14ac:dyDescent="0.45"/>
  <cols>
    <col min="1" max="1" width="22.33203125" customWidth="1"/>
    <col min="2" max="2" width="26.265625" bestFit="1" customWidth="1"/>
    <col min="3" max="3" width="29" customWidth="1"/>
    <col min="4" max="4" width="16.59765625" style="1" customWidth="1"/>
    <col min="5" max="5" width="8.73046875" style="1"/>
    <col min="6" max="6" width="3.59765625" customWidth="1"/>
    <col min="7" max="7" width="8.73046875" style="1"/>
    <col min="8" max="8" width="11.1328125" style="1" customWidth="1"/>
    <col min="9" max="9" width="3.06640625" customWidth="1"/>
    <col min="10" max="10" width="8.73046875" style="1"/>
    <col min="11" max="11" width="15.265625" customWidth="1"/>
  </cols>
  <sheetData>
    <row r="3" spans="1:11" ht="14.65" thickBot="1" x14ac:dyDescent="0.5">
      <c r="A3" t="s">
        <v>33</v>
      </c>
      <c r="B3" t="s">
        <v>34</v>
      </c>
    </row>
    <row r="4" spans="1:11" x14ac:dyDescent="0.45">
      <c r="D4" s="3" t="s">
        <v>0</v>
      </c>
      <c r="E4" s="4">
        <v>0.5</v>
      </c>
      <c r="F4" s="1"/>
      <c r="G4" s="3" t="s">
        <v>1</v>
      </c>
      <c r="H4" s="4">
        <v>0.5</v>
      </c>
      <c r="I4" s="1"/>
    </row>
    <row r="5" spans="1:11" x14ac:dyDescent="0.45">
      <c r="A5" t="s">
        <v>2</v>
      </c>
      <c r="B5" t="s">
        <v>3</v>
      </c>
      <c r="C5" t="s">
        <v>4</v>
      </c>
      <c r="D5" s="5" t="s">
        <v>5</v>
      </c>
      <c r="E5" s="6" t="s">
        <v>6</v>
      </c>
      <c r="G5" s="5" t="s">
        <v>5</v>
      </c>
      <c r="H5" s="6" t="s">
        <v>6</v>
      </c>
      <c r="J5" s="1" t="s">
        <v>7</v>
      </c>
    </row>
    <row r="6" spans="1:11" x14ac:dyDescent="0.45">
      <c r="A6" s="8" t="s">
        <v>13</v>
      </c>
      <c r="B6" s="8" t="s">
        <v>14</v>
      </c>
      <c r="C6" s="9" t="s">
        <v>8</v>
      </c>
      <c r="D6" s="11">
        <v>0.65</v>
      </c>
      <c r="E6" s="12">
        <f>D6*$E$4</f>
        <v>0.32500000000000001</v>
      </c>
      <c r="F6" s="10"/>
      <c r="G6" s="11">
        <v>0.82</v>
      </c>
      <c r="H6" s="12">
        <f>G6*$H$4</f>
        <v>0.41</v>
      </c>
      <c r="I6" s="10"/>
      <c r="J6" s="15">
        <f>E6+H6</f>
        <v>0.73499999999999999</v>
      </c>
    </row>
    <row r="7" spans="1:11" x14ac:dyDescent="0.45">
      <c r="A7" s="8" t="s">
        <v>15</v>
      </c>
      <c r="B7" s="8" t="s">
        <v>16</v>
      </c>
      <c r="C7" s="9" t="s">
        <v>17</v>
      </c>
      <c r="D7" s="11">
        <v>0.47</v>
      </c>
      <c r="E7" s="12">
        <f t="shared" ref="E7:E12" si="0">D7*$E$4</f>
        <v>0.23499999999999999</v>
      </c>
      <c r="F7" s="10"/>
      <c r="G7" s="11">
        <v>0.77</v>
      </c>
      <c r="H7" s="12">
        <f t="shared" ref="H7:H12" si="1">G7*$H$4</f>
        <v>0.38500000000000001</v>
      </c>
      <c r="I7" s="10"/>
      <c r="J7" s="15">
        <f t="shared" ref="J7:J12" si="2">E7+H7</f>
        <v>0.62</v>
      </c>
    </row>
    <row r="8" spans="1:11" s="23" customFormat="1" x14ac:dyDescent="0.45">
      <c r="A8" s="16" t="s">
        <v>18</v>
      </c>
      <c r="B8" s="16" t="s">
        <v>19</v>
      </c>
      <c r="C8" s="17" t="s">
        <v>20</v>
      </c>
      <c r="D8" s="18">
        <v>0</v>
      </c>
      <c r="E8" s="19">
        <f t="shared" si="0"/>
        <v>0</v>
      </c>
      <c r="F8" s="20"/>
      <c r="G8" s="18">
        <v>0.7</v>
      </c>
      <c r="H8" s="19">
        <f t="shared" si="1"/>
        <v>0.35</v>
      </c>
      <c r="I8" s="20"/>
      <c r="J8" s="21">
        <f t="shared" si="2"/>
        <v>0.35</v>
      </c>
      <c r="K8" s="22" t="s">
        <v>35</v>
      </c>
    </row>
    <row r="9" spans="1:11" x14ac:dyDescent="0.45">
      <c r="A9" s="8" t="s">
        <v>21</v>
      </c>
      <c r="B9" s="8" t="s">
        <v>22</v>
      </c>
      <c r="C9" s="9" t="s">
        <v>23</v>
      </c>
      <c r="D9" s="11">
        <v>0.79</v>
      </c>
      <c r="E9" s="12">
        <f t="shared" si="0"/>
        <v>0.39500000000000002</v>
      </c>
      <c r="F9" s="10"/>
      <c r="G9" s="11">
        <v>0.81</v>
      </c>
      <c r="H9" s="12">
        <f t="shared" si="1"/>
        <v>0.40500000000000003</v>
      </c>
      <c r="I9" s="10"/>
      <c r="J9" s="15">
        <f t="shared" si="2"/>
        <v>0.8</v>
      </c>
    </row>
    <row r="10" spans="1:11" x14ac:dyDescent="0.45">
      <c r="A10" s="8" t="s">
        <v>24</v>
      </c>
      <c r="B10" s="8" t="s">
        <v>25</v>
      </c>
      <c r="C10" s="9" t="s">
        <v>26</v>
      </c>
      <c r="D10" s="11">
        <v>0.87</v>
      </c>
      <c r="E10" s="12">
        <f t="shared" si="0"/>
        <v>0.435</v>
      </c>
      <c r="F10" s="10"/>
      <c r="G10" s="11">
        <v>0.91</v>
      </c>
      <c r="H10" s="12">
        <f t="shared" si="1"/>
        <v>0.45500000000000002</v>
      </c>
      <c r="I10" s="10"/>
      <c r="J10" s="15">
        <f t="shared" si="2"/>
        <v>0.89</v>
      </c>
    </row>
    <row r="11" spans="1:11" x14ac:dyDescent="0.45">
      <c r="A11" s="16" t="s">
        <v>27</v>
      </c>
      <c r="B11" s="16" t="s">
        <v>28</v>
      </c>
      <c r="C11" s="17" t="s">
        <v>29</v>
      </c>
      <c r="D11" s="18">
        <v>0.13</v>
      </c>
      <c r="E11" s="19">
        <f t="shared" si="0"/>
        <v>6.5000000000000002E-2</v>
      </c>
      <c r="F11" s="20"/>
      <c r="G11" s="18">
        <v>0.11</v>
      </c>
      <c r="H11" s="19">
        <f t="shared" si="1"/>
        <v>5.5E-2</v>
      </c>
      <c r="I11" s="20"/>
      <c r="J11" s="21">
        <f t="shared" si="2"/>
        <v>0.12</v>
      </c>
      <c r="K11" s="22" t="s">
        <v>35</v>
      </c>
    </row>
    <row r="12" spans="1:11" ht="14.65" thickBot="1" x14ac:dyDescent="0.5">
      <c r="A12" s="8" t="s">
        <v>30</v>
      </c>
      <c r="B12" s="8" t="s">
        <v>31</v>
      </c>
      <c r="C12" s="9" t="s">
        <v>32</v>
      </c>
      <c r="D12" s="13">
        <v>0.83</v>
      </c>
      <c r="E12" s="14">
        <f t="shared" si="0"/>
        <v>0.41499999999999998</v>
      </c>
      <c r="F12" s="10"/>
      <c r="G12" s="13">
        <v>0.68</v>
      </c>
      <c r="H12" s="14">
        <f t="shared" si="1"/>
        <v>0.34</v>
      </c>
      <c r="I12" s="10"/>
      <c r="J12" s="15">
        <f t="shared" si="2"/>
        <v>0.755</v>
      </c>
    </row>
    <row r="13" spans="1:11" x14ac:dyDescent="0.45">
      <c r="D13" s="7"/>
      <c r="E13" s="7"/>
      <c r="G13" s="7"/>
      <c r="H13" s="7"/>
    </row>
    <row r="14" spans="1:11" x14ac:dyDescent="0.45">
      <c r="D14"/>
      <c r="E14"/>
      <c r="G14"/>
      <c r="H14"/>
    </row>
    <row r="15" spans="1:11" x14ac:dyDescent="0.45">
      <c r="C15" t="s">
        <v>9</v>
      </c>
      <c r="D15" s="1">
        <f>MAX(D6:D12)</f>
        <v>0.87</v>
      </c>
      <c r="G15" s="1">
        <f>MAX(G6:G12)</f>
        <v>0.91</v>
      </c>
      <c r="J15" s="1">
        <f>MAX(J6:J12)</f>
        <v>0.89</v>
      </c>
    </row>
    <row r="16" spans="1:11" x14ac:dyDescent="0.45">
      <c r="C16" t="s">
        <v>10</v>
      </c>
      <c r="D16" s="1">
        <f>MIN(D6:D12)</f>
        <v>0</v>
      </c>
      <c r="G16" s="1">
        <f>MIN(G6:G12)</f>
        <v>0.11</v>
      </c>
      <c r="J16" s="1">
        <f>MIN(J6:J12)</f>
        <v>0.12</v>
      </c>
    </row>
    <row r="17" spans="3:10" x14ac:dyDescent="0.45">
      <c r="C17" t="s">
        <v>11</v>
      </c>
      <c r="D17" s="1">
        <f>AVERAGE(D6:D12)</f>
        <v>0.53428571428571436</v>
      </c>
      <c r="G17" s="1">
        <f>AVERAGE(G6:G12)</f>
        <v>0.68571428571428572</v>
      </c>
      <c r="J17" s="1">
        <f>AVERAGE(J6:J12)</f>
        <v>0.6100000000000001</v>
      </c>
    </row>
    <row r="18" spans="3:10" x14ac:dyDescent="0.45">
      <c r="C18" t="s">
        <v>12</v>
      </c>
      <c r="D18" s="2">
        <f>_xlfn.STDEV.P(D6:D12)</f>
        <v>0.32336874762223922</v>
      </c>
      <c r="G18" s="2">
        <f>_xlfn.STDEV.P(G6:G12)</f>
        <v>0.24569767385707084</v>
      </c>
      <c r="J18" s="2">
        <f>_xlfn.STDEV.P(J6:J12)</f>
        <v>0.25605523957592768</v>
      </c>
    </row>
    <row r="21" spans="3:10" x14ac:dyDescent="0.45">
      <c r="D21"/>
      <c r="E21"/>
      <c r="G21"/>
      <c r="H21"/>
    </row>
    <row r="22" spans="3:10" x14ac:dyDescent="0.45">
      <c r="D22"/>
      <c r="E22"/>
      <c r="G22"/>
      <c r="H22"/>
    </row>
    <row r="23" spans="3:10" x14ac:dyDescent="0.45">
      <c r="D23"/>
      <c r="E23"/>
      <c r="G23"/>
      <c r="H23"/>
    </row>
    <row r="24" spans="3:10" x14ac:dyDescent="0.45">
      <c r="D24"/>
      <c r="E24"/>
      <c r="G24"/>
      <c r="H24"/>
    </row>
    <row r="25" spans="3:10" x14ac:dyDescent="0.45">
      <c r="D25"/>
      <c r="E25"/>
      <c r="G25"/>
      <c r="H25"/>
    </row>
    <row r="26" spans="3:10" x14ac:dyDescent="0.45">
      <c r="D26"/>
      <c r="E26"/>
      <c r="G26"/>
      <c r="H26"/>
    </row>
    <row r="27" spans="3:10" x14ac:dyDescent="0.45">
      <c r="D27"/>
      <c r="E27"/>
      <c r="G27"/>
      <c r="H27"/>
    </row>
    <row r="28" spans="3:10" x14ac:dyDescent="0.45">
      <c r="D28"/>
      <c r="E28"/>
      <c r="G28"/>
      <c r="H28"/>
    </row>
  </sheetData>
  <conditionalFormatting sqref="A6:C12">
    <cfRule type="expression" dxfId="2" priority="7">
      <formula>(IF((IF(SUBTOTAL(3,$C6)=0,MIN($G6:$G$9)-1,SUBTOTAL(3,$C6:$C$9))/2)-ROUNDDOWN((IF(SUBTOTAL(3,$C6)=0,MIN($G6:$G$9)-1,SUBTOTAL(3,$C6:$C$9))/2),0)=0.5,"Y","N"))="Y"</formula>
    </cfRule>
  </conditionalFormatting>
  <conditionalFormatting sqref="A10:C11">
    <cfRule type="expression" dxfId="1" priority="8">
      <formula>(IF((IF(SUBTOTAL(3,$C10)=0,MIN($G9:$G$10)-1,SUBTOTAL(3,$C9:$C$10))/2)-ROUNDDOWN((IF(SUBTOTAL(3,$C10)=0,MIN($G9:$G$10)-1,SUBTOTAL(3,$C9:$C$10))/2),0)=0.5,"Y","N"))="Y"</formula>
    </cfRule>
  </conditionalFormatting>
  <conditionalFormatting sqref="A12:C12">
    <cfRule type="expression" dxfId="0" priority="12">
      <formula>(IF((IF(SUBTOTAL(3,$C12)=0,MIN(#REF!)-1,SUBTOTAL(3,#REF!))/2)-ROUNDDOWN((IF(SUBTOTAL(3,$C12)=0,MIN(#REF!)-1,SUBTOTAL(3,#REF!))/2),0)=0.5,"Y","N"))="Y"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Marks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David Holley</cp:lastModifiedBy>
  <dcterms:created xsi:type="dcterms:W3CDTF">2020-06-22T11:04:57Z</dcterms:created>
  <dcterms:modified xsi:type="dcterms:W3CDTF">2023-01-23T13:35:11Z</dcterms:modified>
</cp:coreProperties>
</file>