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showInkAnnotation="0" defaultThemeVersion="166925"/>
  <xr:revisionPtr revIDLastSave="0" documentId="8_{C1465C64-A81B-2D49-8B4F-26330905F0F4}" xr6:coauthVersionLast="46" xr6:coauthVersionMax="46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  <sheet name="Sales Day Book" sheetId="2" r:id="rId2"/>
    <sheet name="Purchase Day Book" sheetId="3" r:id="rId3"/>
    <sheet name="Cash Book Payments" sheetId="4" r:id="rId4"/>
    <sheet name="Cash Book Receipts" sheetId="5" r:id="rId5"/>
    <sheet name="Petty Cash Book" sheetId="7" r:id="rId6"/>
    <sheet name="Accounts" sheetId="6" r:id="rId7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48" i="1" l="1"/>
  <c r="V48" i="1"/>
  <c r="U48" i="1"/>
  <c r="T48" i="1"/>
  <c r="I51" i="6"/>
  <c r="J73" i="6"/>
  <c r="J71" i="6"/>
  <c r="I70" i="6"/>
  <c r="J59" i="6"/>
  <c r="J54" i="6"/>
  <c r="J52" i="6"/>
  <c r="J41" i="6"/>
  <c r="J37" i="6"/>
  <c r="J33" i="6"/>
  <c r="H27" i="6"/>
  <c r="H19" i="6"/>
  <c r="J10" i="6"/>
  <c r="U43" i="1"/>
  <c r="T43" i="1"/>
  <c r="S48" i="1"/>
  <c r="R48" i="1"/>
  <c r="M48" i="1"/>
  <c r="O20" i="3"/>
  <c r="P20" i="3"/>
  <c r="N20" i="3"/>
  <c r="E25" i="4"/>
  <c r="R25" i="4"/>
  <c r="Q48" i="1"/>
  <c r="E48" i="1"/>
  <c r="F48" i="1"/>
  <c r="G48" i="1"/>
  <c r="H48" i="1"/>
  <c r="I48" i="1"/>
  <c r="J48" i="1"/>
  <c r="K48" i="1"/>
  <c r="L48" i="1"/>
  <c r="N48" i="1"/>
  <c r="O48" i="1"/>
  <c r="P48" i="1"/>
  <c r="D48" i="1"/>
  <c r="K16" i="7"/>
  <c r="G16" i="7"/>
  <c r="H16" i="7"/>
  <c r="I16" i="7"/>
  <c r="F16" i="7"/>
  <c r="F22" i="5"/>
  <c r="G22" i="5"/>
  <c r="H22" i="5"/>
  <c r="I22" i="5"/>
  <c r="J22" i="5"/>
  <c r="K22" i="5"/>
  <c r="L22" i="5"/>
  <c r="E22" i="5"/>
  <c r="F25" i="4"/>
  <c r="G25" i="4"/>
  <c r="H25" i="4"/>
  <c r="I25" i="4"/>
  <c r="J25" i="4"/>
  <c r="K25" i="4"/>
  <c r="L25" i="4"/>
  <c r="M25" i="4"/>
  <c r="N25" i="4"/>
  <c r="O25" i="4"/>
  <c r="P25" i="4"/>
  <c r="Q25" i="4"/>
  <c r="S25" i="4"/>
  <c r="T25" i="4"/>
  <c r="F20" i="3"/>
  <c r="G20" i="3"/>
  <c r="H20" i="3"/>
  <c r="I20" i="3"/>
  <c r="J20" i="3"/>
  <c r="K20" i="3"/>
  <c r="L20" i="3"/>
  <c r="M20" i="3"/>
  <c r="E20" i="3"/>
  <c r="G18" i="2"/>
  <c r="F18" i="2"/>
  <c r="E18" i="2"/>
</calcChain>
</file>

<file path=xl/sharedStrings.xml><?xml version="1.0" encoding="utf-8"?>
<sst xmlns="http://schemas.openxmlformats.org/spreadsheetml/2006/main" count="282" uniqueCount="114">
  <si>
    <t>CARFACTORY</t>
  </si>
  <si>
    <t>Opening</t>
  </si>
  <si>
    <t>Balances</t>
  </si>
  <si>
    <t>Sales Day</t>
  </si>
  <si>
    <t>Book</t>
  </si>
  <si>
    <t>Purchase</t>
  </si>
  <si>
    <t>Day Book</t>
  </si>
  <si>
    <t>Cash book</t>
  </si>
  <si>
    <t>Receipts</t>
  </si>
  <si>
    <t>Payments</t>
  </si>
  <si>
    <t>Petty Cash</t>
  </si>
  <si>
    <t>Draft</t>
  </si>
  <si>
    <t>Adjust</t>
  </si>
  <si>
    <t>ments</t>
  </si>
  <si>
    <t>Profit and</t>
  </si>
  <si>
    <t>Loss</t>
  </si>
  <si>
    <t>Balance</t>
  </si>
  <si>
    <t>Sheet</t>
  </si>
  <si>
    <t>DR</t>
  </si>
  <si>
    <t>CR</t>
  </si>
  <si>
    <t>Capital (missing)</t>
  </si>
  <si>
    <t>Bank Account</t>
  </si>
  <si>
    <t>Cash in hand</t>
  </si>
  <si>
    <t>Motor Vehicles - cost</t>
  </si>
  <si>
    <t>Provision for Dep'n (MV)</t>
  </si>
  <si>
    <t>Fixtures and Equipment - cost</t>
  </si>
  <si>
    <t>Provision for Dep'n (F&amp;E)</t>
  </si>
  <si>
    <t>Trade Debtors</t>
  </si>
  <si>
    <t>Trade Creditors</t>
  </si>
  <si>
    <t>Bank loan</t>
  </si>
  <si>
    <t>VAT Control Account</t>
  </si>
  <si>
    <t>Telephone</t>
  </si>
  <si>
    <t>Electric</t>
  </si>
  <si>
    <t>Gas</t>
  </si>
  <si>
    <t>Stock at 1/10/19</t>
  </si>
  <si>
    <t>Sales</t>
  </si>
  <si>
    <t>Purchases</t>
  </si>
  <si>
    <t>Discount Allowed</t>
  </si>
  <si>
    <t>Discount Received</t>
  </si>
  <si>
    <t>Stamps</t>
  </si>
  <si>
    <t>Advertising</t>
  </si>
  <si>
    <t>Insurance</t>
  </si>
  <si>
    <t>Legal Fees</t>
  </si>
  <si>
    <t>FE/MV Liability</t>
  </si>
  <si>
    <t>Dep'n Exp (MV)</t>
  </si>
  <si>
    <t>Dep'n Exp (F&amp;E)</t>
  </si>
  <si>
    <t>Closing Stock (B/S)</t>
  </si>
  <si>
    <t>Closing Stock (P&amp;L)</t>
  </si>
  <si>
    <t>Accruals</t>
  </si>
  <si>
    <t>Prepayments</t>
  </si>
  <si>
    <t>Drawings</t>
  </si>
  <si>
    <t>Rent</t>
  </si>
  <si>
    <t>Profit for the period</t>
  </si>
  <si>
    <t>SALES DAY BOOK</t>
  </si>
  <si>
    <t>Date</t>
  </si>
  <si>
    <t>Customer</t>
  </si>
  <si>
    <t>Total</t>
  </si>
  <si>
    <t>VAT</t>
  </si>
  <si>
    <t>Net</t>
  </si>
  <si>
    <t>£</t>
  </si>
  <si>
    <t>Black</t>
  </si>
  <si>
    <t>Orange</t>
  </si>
  <si>
    <t>Silver</t>
  </si>
  <si>
    <t>Debtors</t>
  </si>
  <si>
    <t>PURCHASE DAY BOOK</t>
  </si>
  <si>
    <t>Narrative</t>
  </si>
  <si>
    <t>Vehicle</t>
  </si>
  <si>
    <t>Equipment</t>
  </si>
  <si>
    <t>White</t>
  </si>
  <si>
    <t>Yellow</t>
  </si>
  <si>
    <t>Creditors</t>
  </si>
  <si>
    <t>CASH BOOK (Payments)</t>
  </si>
  <si>
    <t>To</t>
  </si>
  <si>
    <t>Electricity</t>
  </si>
  <si>
    <t>Legal</t>
  </si>
  <si>
    <t>Petty</t>
  </si>
  <si>
    <t>Discount</t>
  </si>
  <si>
    <t>Fees</t>
  </si>
  <si>
    <t>Cash</t>
  </si>
  <si>
    <t>Received</t>
  </si>
  <si>
    <t>Grey</t>
  </si>
  <si>
    <t>HM Customs</t>
  </si>
  <si>
    <t>CASH BOOK (Receipts)</t>
  </si>
  <si>
    <t>From</t>
  </si>
  <si>
    <t>Capital</t>
  </si>
  <si>
    <t>Allowed</t>
  </si>
  <si>
    <t>Claret</t>
  </si>
  <si>
    <t>Bank</t>
  </si>
  <si>
    <t>PETTY CASH BOOK</t>
  </si>
  <si>
    <t>Balance Sheet at 31st March 2021</t>
  </si>
  <si>
    <t>Provision</t>
  </si>
  <si>
    <t>Cost</t>
  </si>
  <si>
    <t>For Dep'n</t>
  </si>
  <si>
    <t>NBV</t>
  </si>
  <si>
    <t>Fixed</t>
  </si>
  <si>
    <t>Assets</t>
  </si>
  <si>
    <t>Fixtures and Equipment</t>
  </si>
  <si>
    <t>Motor Vehicles</t>
  </si>
  <si>
    <t>Current Assets</t>
  </si>
  <si>
    <t>Stock</t>
  </si>
  <si>
    <t>Cash in Hand</t>
  </si>
  <si>
    <t>Current Liabilities</t>
  </si>
  <si>
    <t>Longterm Liabilities</t>
  </si>
  <si>
    <t>Loan</t>
  </si>
  <si>
    <t>Net Current Assets</t>
  </si>
  <si>
    <t xml:space="preserve">Trading and Profit and Loss Account for the Month Ended 31st March 2021 </t>
  </si>
  <si>
    <t>Less: Cost of goods sold</t>
  </si>
  <si>
    <t>Opening Stock</t>
  </si>
  <si>
    <t>Less: Closing Stock</t>
  </si>
  <si>
    <t>Gross Profit</t>
  </si>
  <si>
    <t>Sundry Income</t>
  </si>
  <si>
    <t>Less: Expenses</t>
  </si>
  <si>
    <t>Depreciation</t>
  </si>
  <si>
    <t>Net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</si>
</sst>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i/>
      <sz val="18"/>
      <color theme="1"/>
      <name val="Arial"/>
      <family val="18"/>
    </font>
    <font>
      <sz val="14"/>
      <color theme="1"/>
      <name val="Arial"/>
      <family val="18"/>
    </font>
    <font>
      <sz val="10"/>
      <color theme="1"/>
      <name val="Arial"/>
      <family val="18"/>
    </font>
    <font>
      <b/>
      <i/>
      <sz val="16"/>
      <color theme="1"/>
      <name val="Arial"/>
      <family val="1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505050"/>
      </left>
      <right/>
      <top style="medium">
        <color rgb="FF505050"/>
      </top>
      <bottom style="medium">
        <color rgb="FF505050"/>
      </bottom>
      <diagonal/>
    </border>
    <border>
      <left/>
      <right/>
      <top style="medium">
        <color rgb="FF505050"/>
      </top>
      <bottom style="medium">
        <color rgb="FF505050"/>
      </bottom>
      <diagonal/>
    </border>
    <border>
      <left/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medium">
        <color rgb="FF505050"/>
      </left>
      <right/>
      <top/>
      <bottom/>
      <diagonal/>
    </border>
    <border>
      <left/>
      <right style="medium">
        <color rgb="FF50505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505050"/>
      </top>
      <bottom style="medium">
        <color rgb="FF505050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thin">
        <color rgb="FF505050"/>
      </left>
      <right/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/>
      <top/>
      <bottom/>
      <diagonal/>
    </border>
    <border>
      <left/>
      <right style="thin">
        <color rgb="FF505050"/>
      </right>
      <top/>
      <bottom/>
      <diagonal/>
    </border>
    <border>
      <left style="thin">
        <color rgb="FF505050"/>
      </left>
      <right/>
      <top style="medium">
        <color rgb="FF505050"/>
      </top>
      <bottom style="thin">
        <color rgb="FF505050"/>
      </bottom>
      <diagonal/>
    </border>
    <border>
      <left/>
      <right/>
      <top style="thin">
        <color rgb="FF505050"/>
      </top>
      <bottom/>
      <diagonal/>
    </border>
    <border>
      <left/>
      <right/>
      <top style="medium">
        <color rgb="FF505050"/>
      </top>
      <bottom style="thin">
        <color rgb="FF505050"/>
      </bottom>
      <diagonal/>
    </border>
    <border>
      <left style="thin">
        <color rgb="FF505050"/>
      </left>
      <right/>
      <top style="medium">
        <color rgb="FF505050"/>
      </top>
      <bottom style="medium">
        <color rgb="FF505050"/>
      </bottom>
      <diagonal/>
    </border>
    <border>
      <left/>
      <right style="thin">
        <color rgb="FF505050"/>
      </right>
      <top style="medium">
        <color rgb="FF505050"/>
      </top>
      <bottom style="medium">
        <color rgb="FF505050"/>
      </bottom>
      <diagonal/>
    </border>
    <border>
      <left style="thin">
        <color rgb="FF505050"/>
      </left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" fontId="2" fillId="0" borderId="0" xfId="0" applyNumberFormat="1" applyFont="1"/>
    <xf numFmtId="0" fontId="2" fillId="0" borderId="0" xfId="0" applyFont="1"/>
    <xf numFmtId="16" fontId="2" fillId="0" borderId="0" xfId="0" applyNumberFormat="1" applyFont="1" applyAlignment="1">
      <alignment horizontal="center"/>
    </xf>
    <xf numFmtId="16" fontId="2" fillId="0" borderId="0" xfId="0" applyNumberFormat="1" applyFont="1" applyAlignment="1">
      <alignment horizontal="right"/>
    </xf>
    <xf numFmtId="16" fontId="0" fillId="0" borderId="0" xfId="0" applyNumberForma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0" fillId="0" borderId="4" xfId="0" applyBorder="1"/>
    <xf numFmtId="0" fontId="3" fillId="0" borderId="5" xfId="0" applyFont="1" applyBorder="1"/>
    <xf numFmtId="0" fontId="0" fillId="0" borderId="5" xfId="0" applyBorder="1"/>
    <xf numFmtId="0" fontId="3" fillId="0" borderId="0" xfId="0" applyFont="1" applyAlignment="1">
      <alignment horizontal="center"/>
    </xf>
    <xf numFmtId="0" fontId="0" fillId="0" borderId="6" xfId="0" applyBorder="1"/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0" fillId="0" borderId="0" xfId="0" applyAlignment="1">
      <alignment horizontal="center"/>
    </xf>
    <xf numFmtId="0" fontId="4" fillId="0" borderId="0" xfId="0" applyFont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0" fontId="3" fillId="0" borderId="9" xfId="0" applyFont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3" fillId="0" borderId="15" xfId="0" applyFont="1" applyBorder="1"/>
    <xf numFmtId="0" fontId="0" fillId="0" borderId="9" xfId="0" applyBorder="1"/>
    <xf numFmtId="0" fontId="0" fillId="0" borderId="10" xfId="0" applyBorder="1"/>
    <xf numFmtId="0" fontId="3" fillId="0" borderId="16" xfId="0" applyFont="1" applyBorder="1"/>
    <xf numFmtId="0" fontId="3" fillId="0" borderId="17" xfId="0" applyFont="1" applyBorder="1"/>
    <xf numFmtId="0" fontId="0" fillId="0" borderId="14" xfId="0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0" borderId="18" xfId="0" applyFont="1" applyBorder="1"/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0" borderId="19" xfId="0" applyFont="1" applyBorder="1"/>
    <xf numFmtId="0" fontId="3" fillId="0" borderId="2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 /><Relationship Id="rId3" Type="http://schemas.openxmlformats.org/officeDocument/2006/relationships/worksheet" Target="worksheets/sheet3.xml" /><Relationship Id="rId7" Type="http://schemas.openxmlformats.org/officeDocument/2006/relationships/worksheet" Target="worksheets/sheet7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calcChain" Target="calcChain.xml" /><Relationship Id="rId5" Type="http://schemas.openxmlformats.org/officeDocument/2006/relationships/worksheet" Target="worksheets/sheet5.xml" /><Relationship Id="rId10" Type="http://schemas.openxmlformats.org/officeDocument/2006/relationships/sharedStrings" Target="sharedStrings.xml" /><Relationship Id="rId4" Type="http://schemas.openxmlformats.org/officeDocument/2006/relationships/worksheet" Target="worksheets/sheet4.xml" /><Relationship Id="rId9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DB70E-428C-A848-A6C4-A4E33036189B}">
  <dimension ref="A1:W63"/>
  <sheetViews>
    <sheetView tabSelected="1" topLeftCell="A7" zoomScaleNormal="80" zoomScaleSheetLayoutView="100" workbookViewId="0">
      <selection activeCell="V15" sqref="V15"/>
    </sheetView>
  </sheetViews>
  <sheetFormatPr defaultRowHeight="15" x14ac:dyDescent="0.2"/>
  <cols>
    <col min="4" max="4" width="8.609375" style="20"/>
    <col min="5" max="5" width="8.609375" style="22"/>
    <col min="8" max="8" width="8.609375" style="33"/>
    <col min="9" max="9" width="8.609375" style="41"/>
    <col min="10" max="10" width="8.609375" style="33"/>
    <col min="11" max="11" width="8.609375" style="34"/>
    <col min="12" max="12" width="8.609375" style="41"/>
    <col min="13" max="13" width="8.609375" style="24"/>
    <col min="15" max="15" width="8.609375" style="24"/>
    <col min="17" max="17" width="8.609375" style="24"/>
    <col min="19" max="19" width="8.609375" style="41"/>
    <col min="20" max="20" width="8.609375" style="33"/>
    <col min="21" max="21" width="8.609375" style="54"/>
    <col min="22" max="22" width="8.609375" style="52"/>
    <col min="23" max="23" width="8.609375" style="51"/>
  </cols>
  <sheetData>
    <row r="1" spans="1:23" x14ac:dyDescent="0.2">
      <c r="D1"/>
      <c r="E1"/>
      <c r="H1" s="45"/>
      <c r="I1" s="49"/>
      <c r="J1" s="45"/>
      <c r="K1" s="46"/>
      <c r="T1" s="45"/>
      <c r="U1" s="55"/>
      <c r="V1" s="56"/>
      <c r="W1" s="50"/>
    </row>
    <row r="2" spans="1:23" x14ac:dyDescent="0.2">
      <c r="A2" s="14" t="s">
        <v>0</v>
      </c>
      <c r="B2" s="14"/>
      <c r="C2" s="14"/>
      <c r="D2" s="32" t="s">
        <v>1</v>
      </c>
      <c r="E2" s="40" t="s">
        <v>2</v>
      </c>
      <c r="F2" s="32" t="s">
        <v>3</v>
      </c>
      <c r="G2" s="40" t="s">
        <v>4</v>
      </c>
      <c r="H2" s="35" t="s">
        <v>5</v>
      </c>
      <c r="I2" s="42" t="s">
        <v>6</v>
      </c>
      <c r="J2" s="35" t="s">
        <v>7</v>
      </c>
      <c r="K2" s="36" t="s">
        <v>8</v>
      </c>
      <c r="L2" s="42" t="s">
        <v>7</v>
      </c>
      <c r="M2" s="25" t="s">
        <v>9</v>
      </c>
      <c r="N2" s="23" t="s">
        <v>10</v>
      </c>
      <c r="O2" s="25" t="s">
        <v>4</v>
      </c>
      <c r="P2" s="23" t="s">
        <v>11</v>
      </c>
      <c r="Q2" s="25" t="s">
        <v>2</v>
      </c>
      <c r="R2" s="23" t="s">
        <v>12</v>
      </c>
      <c r="S2" s="54" t="s">
        <v>13</v>
      </c>
      <c r="T2" s="33" t="s">
        <v>14</v>
      </c>
      <c r="U2" s="54" t="s">
        <v>15</v>
      </c>
      <c r="V2" s="52" t="s">
        <v>16</v>
      </c>
      <c r="W2" s="51" t="s">
        <v>17</v>
      </c>
    </row>
    <row r="3" spans="1:23" x14ac:dyDescent="0.2">
      <c r="D3" s="33"/>
      <c r="E3" s="41"/>
      <c r="F3" s="33"/>
      <c r="G3" s="41"/>
      <c r="T3" s="52"/>
    </row>
    <row r="4" spans="1:23" x14ac:dyDescent="0.2">
      <c r="D4" s="35" t="s">
        <v>18</v>
      </c>
      <c r="E4" s="42" t="s">
        <v>19</v>
      </c>
      <c r="F4" s="35" t="s">
        <v>18</v>
      </c>
      <c r="G4" s="42" t="s">
        <v>19</v>
      </c>
      <c r="H4" s="35" t="s">
        <v>18</v>
      </c>
      <c r="I4" s="42" t="s">
        <v>19</v>
      </c>
      <c r="J4" s="35" t="s">
        <v>18</v>
      </c>
      <c r="K4" s="36" t="s">
        <v>19</v>
      </c>
      <c r="L4" s="42" t="s">
        <v>18</v>
      </c>
      <c r="M4" s="25" t="s">
        <v>19</v>
      </c>
      <c r="N4" s="23" t="s">
        <v>18</v>
      </c>
      <c r="O4" s="25" t="s">
        <v>19</v>
      </c>
      <c r="P4" s="23" t="s">
        <v>18</v>
      </c>
      <c r="Q4" s="25" t="s">
        <v>19</v>
      </c>
      <c r="R4" s="23" t="s">
        <v>18</v>
      </c>
      <c r="S4" s="42" t="s">
        <v>19</v>
      </c>
      <c r="T4" s="35" t="s">
        <v>18</v>
      </c>
      <c r="U4" s="54" t="s">
        <v>19</v>
      </c>
      <c r="V4" s="52" t="s">
        <v>18</v>
      </c>
      <c r="W4" s="51" t="s">
        <v>19</v>
      </c>
    </row>
    <row r="5" spans="1:23" x14ac:dyDescent="0.2">
      <c r="D5" s="33"/>
      <c r="E5" s="41"/>
      <c r="F5" s="33"/>
      <c r="G5" s="41"/>
    </row>
    <row r="6" spans="1:23" x14ac:dyDescent="0.2">
      <c r="D6" s="33"/>
      <c r="E6" s="41"/>
      <c r="F6" s="33"/>
      <c r="G6" s="41"/>
    </row>
    <row r="7" spans="1:23" s="14" customFormat="1" ht="12.75" x14ac:dyDescent="0.15">
      <c r="A7" s="15" t="s">
        <v>20</v>
      </c>
      <c r="B7" s="15"/>
      <c r="C7" s="15"/>
      <c r="D7" s="37"/>
      <c r="E7" s="43">
        <v>44161</v>
      </c>
      <c r="F7" s="37"/>
      <c r="G7" s="43"/>
      <c r="H7" s="37"/>
      <c r="I7" s="43"/>
      <c r="J7" s="37"/>
      <c r="K7" s="38">
        <v>12000</v>
      </c>
      <c r="L7" s="43"/>
      <c r="M7" s="26"/>
      <c r="O7" s="26"/>
      <c r="Q7" s="26">
        <v>56161</v>
      </c>
      <c r="S7" s="43"/>
      <c r="T7" s="37"/>
      <c r="U7" s="42"/>
      <c r="V7" s="35"/>
      <c r="W7" s="36">
        <v>56161</v>
      </c>
    </row>
    <row r="8" spans="1:23" s="14" customFormat="1" ht="12.75" x14ac:dyDescent="0.15">
      <c r="A8" s="14" t="s">
        <v>21</v>
      </c>
      <c r="D8" s="37">
        <v>4010</v>
      </c>
      <c r="E8" s="43"/>
      <c r="F8" s="37"/>
      <c r="G8" s="43"/>
      <c r="H8" s="37"/>
      <c r="I8" s="43"/>
      <c r="J8" s="37">
        <v>34240</v>
      </c>
      <c r="K8" s="38"/>
      <c r="L8" s="43"/>
      <c r="M8" s="26">
        <v>9486</v>
      </c>
      <c r="O8" s="26"/>
      <c r="P8" s="14">
        <v>28764</v>
      </c>
      <c r="Q8" s="26"/>
      <c r="S8" s="43"/>
      <c r="T8" s="37"/>
      <c r="U8" s="42"/>
      <c r="V8" s="35">
        <v>28764</v>
      </c>
      <c r="W8" s="36"/>
    </row>
    <row r="9" spans="1:23" s="14" customFormat="1" ht="12.75" x14ac:dyDescent="0.15">
      <c r="A9" s="14" t="s">
        <v>22</v>
      </c>
      <c r="D9" s="37">
        <v>675</v>
      </c>
      <c r="E9" s="43"/>
      <c r="F9" s="37"/>
      <c r="G9" s="43"/>
      <c r="H9" s="37"/>
      <c r="I9" s="43"/>
      <c r="J9" s="37"/>
      <c r="K9" s="38"/>
      <c r="L9" s="43">
        <v>308</v>
      </c>
      <c r="M9" s="26"/>
      <c r="O9" s="26">
        <v>308</v>
      </c>
      <c r="P9" s="14">
        <v>675</v>
      </c>
      <c r="Q9" s="26"/>
      <c r="S9" s="43"/>
      <c r="T9" s="37"/>
      <c r="U9" s="42"/>
      <c r="V9" s="35">
        <v>675</v>
      </c>
      <c r="W9" s="36"/>
    </row>
    <row r="10" spans="1:23" s="14" customFormat="1" ht="12.75" x14ac:dyDescent="0.15">
      <c r="A10" s="14" t="s">
        <v>23</v>
      </c>
      <c r="D10" s="37">
        <v>27176</v>
      </c>
      <c r="E10" s="43"/>
      <c r="F10" s="37"/>
      <c r="G10" s="43"/>
      <c r="H10" s="37">
        <v>14850</v>
      </c>
      <c r="I10" s="43"/>
      <c r="J10" s="37"/>
      <c r="K10" s="38"/>
      <c r="L10" s="43"/>
      <c r="M10" s="26"/>
      <c r="O10" s="26"/>
      <c r="P10" s="14">
        <v>42026</v>
      </c>
      <c r="Q10" s="26"/>
      <c r="S10" s="43"/>
      <c r="T10" s="37"/>
      <c r="U10" s="42"/>
      <c r="V10" s="35">
        <v>42026</v>
      </c>
      <c r="W10" s="36"/>
    </row>
    <row r="11" spans="1:23" s="14" customFormat="1" ht="12.75" x14ac:dyDescent="0.15">
      <c r="A11" s="14" t="s">
        <v>24</v>
      </c>
      <c r="D11" s="37"/>
      <c r="E11" s="43">
        <v>7574</v>
      </c>
      <c r="F11" s="37"/>
      <c r="G11" s="43"/>
      <c r="H11" s="37"/>
      <c r="I11" s="43"/>
      <c r="J11" s="37"/>
      <c r="K11" s="38"/>
      <c r="L11" s="43"/>
      <c r="M11" s="26"/>
      <c r="O11" s="26"/>
      <c r="Q11" s="26">
        <v>7574</v>
      </c>
      <c r="S11" s="43">
        <v>1605</v>
      </c>
      <c r="T11" s="37"/>
      <c r="U11" s="42"/>
      <c r="V11" s="35"/>
      <c r="W11" s="36">
        <v>5969</v>
      </c>
    </row>
    <row r="12" spans="1:23" s="14" customFormat="1" ht="12.75" x14ac:dyDescent="0.15">
      <c r="A12" s="14" t="s">
        <v>25</v>
      </c>
      <c r="D12" s="37">
        <v>25394</v>
      </c>
      <c r="E12" s="43"/>
      <c r="F12" s="37"/>
      <c r="G12" s="43"/>
      <c r="H12" s="37">
        <v>6400</v>
      </c>
      <c r="I12" s="43"/>
      <c r="J12" s="37"/>
      <c r="K12" s="38"/>
      <c r="L12" s="43"/>
      <c r="M12" s="26"/>
      <c r="O12" s="26"/>
      <c r="P12" s="14">
        <v>31794</v>
      </c>
      <c r="Q12" s="26"/>
      <c r="S12" s="43"/>
      <c r="T12" s="37"/>
      <c r="U12" s="42"/>
      <c r="V12" s="35">
        <v>31574</v>
      </c>
      <c r="W12" s="36"/>
    </row>
    <row r="13" spans="1:23" s="14" customFormat="1" ht="12.75" x14ac:dyDescent="0.15">
      <c r="A13" s="14" t="s">
        <v>26</v>
      </c>
      <c r="D13" s="37"/>
      <c r="E13" s="43">
        <v>9578</v>
      </c>
      <c r="F13" s="37"/>
      <c r="G13" s="43"/>
      <c r="H13" s="37"/>
      <c r="I13" s="43"/>
      <c r="J13" s="37"/>
      <c r="K13" s="38"/>
      <c r="L13" s="43"/>
      <c r="M13" s="26"/>
      <c r="O13" s="26"/>
      <c r="Q13" s="26">
        <v>9578</v>
      </c>
      <c r="S13" s="43">
        <v>448</v>
      </c>
      <c r="T13" s="37"/>
      <c r="U13" s="42"/>
      <c r="V13" s="35"/>
      <c r="W13" s="36">
        <v>9130</v>
      </c>
    </row>
    <row r="14" spans="1:23" s="14" customFormat="1" ht="12.75" x14ac:dyDescent="0.15">
      <c r="A14" s="14" t="s">
        <v>27</v>
      </c>
      <c r="D14" s="37">
        <v>11583</v>
      </c>
      <c r="E14" s="43"/>
      <c r="F14" s="37">
        <v>25914</v>
      </c>
      <c r="G14" s="43"/>
      <c r="H14" s="37"/>
      <c r="I14" s="43"/>
      <c r="J14" s="37"/>
      <c r="K14" s="38">
        <v>10518</v>
      </c>
      <c r="L14" s="43"/>
      <c r="M14" s="26"/>
      <c r="O14" s="26"/>
      <c r="P14" s="14">
        <v>25914</v>
      </c>
      <c r="Q14" s="26"/>
      <c r="S14" s="43"/>
      <c r="T14" s="37"/>
      <c r="U14" s="42"/>
      <c r="V14" s="35">
        <v>25914</v>
      </c>
      <c r="W14" s="36"/>
    </row>
    <row r="15" spans="1:23" s="14" customFormat="1" ht="12.75" x14ac:dyDescent="0.15">
      <c r="A15" s="14" t="s">
        <v>28</v>
      </c>
      <c r="D15" s="37"/>
      <c r="E15" s="43">
        <v>2896</v>
      </c>
      <c r="F15" s="37"/>
      <c r="G15" s="43"/>
      <c r="H15" s="37"/>
      <c r="I15" s="43">
        <v>47343</v>
      </c>
      <c r="J15" s="37"/>
      <c r="K15" s="38"/>
      <c r="L15" s="43">
        <v>2896</v>
      </c>
      <c r="M15" s="26"/>
      <c r="O15" s="26"/>
      <c r="Q15" s="26">
        <v>21000</v>
      </c>
      <c r="S15" s="43"/>
      <c r="T15" s="37"/>
      <c r="U15" s="42"/>
      <c r="V15" s="35"/>
      <c r="W15" s="36">
        <v>21000</v>
      </c>
    </row>
    <row r="16" spans="1:23" s="14" customFormat="1" ht="12.75" x14ac:dyDescent="0.15">
      <c r="A16" s="14" t="s">
        <v>29</v>
      </c>
      <c r="D16" s="37"/>
      <c r="E16" s="43">
        <v>15741</v>
      </c>
      <c r="F16" s="37"/>
      <c r="G16" s="43"/>
      <c r="H16" s="37"/>
      <c r="I16" s="43"/>
      <c r="J16" s="37"/>
      <c r="K16" s="38"/>
      <c r="L16" s="43"/>
      <c r="M16" s="26"/>
      <c r="O16" s="26"/>
      <c r="Q16" s="26">
        <v>15741</v>
      </c>
      <c r="S16" s="43"/>
      <c r="T16" s="37"/>
      <c r="U16" s="42"/>
      <c r="V16" s="35"/>
      <c r="W16" s="36">
        <v>15741</v>
      </c>
    </row>
    <row r="17" spans="1:23" s="14" customFormat="1" ht="12.75" x14ac:dyDescent="0.15">
      <c r="A17" s="14" t="s">
        <v>30</v>
      </c>
      <c r="D17" s="37"/>
      <c r="E17" s="43">
        <v>2005</v>
      </c>
      <c r="F17" s="37"/>
      <c r="G17" s="43">
        <v>4319</v>
      </c>
      <c r="H17" s="37">
        <v>7853</v>
      </c>
      <c r="I17" s="43"/>
      <c r="J17" s="37"/>
      <c r="K17" s="38">
        <v>1990</v>
      </c>
      <c r="L17" s="43">
        <v>2005</v>
      </c>
      <c r="M17" s="26"/>
      <c r="N17" s="14">
        <v>28</v>
      </c>
      <c r="O17" s="26"/>
      <c r="P17" s="14">
        <v>1802</v>
      </c>
      <c r="Q17" s="26"/>
      <c r="S17" s="43"/>
      <c r="T17" s="37"/>
      <c r="U17" s="42"/>
      <c r="V17" s="35"/>
      <c r="W17" s="36">
        <v>1802</v>
      </c>
    </row>
    <row r="18" spans="1:23" s="14" customFormat="1" ht="12.75" x14ac:dyDescent="0.15">
      <c r="A18" s="14" t="s">
        <v>31</v>
      </c>
      <c r="D18" s="37"/>
      <c r="E18" s="43">
        <v>134</v>
      </c>
      <c r="F18" s="37"/>
      <c r="G18" s="43"/>
      <c r="H18" s="37">
        <v>440</v>
      </c>
      <c r="I18" s="43"/>
      <c r="J18" s="37"/>
      <c r="K18" s="38"/>
      <c r="L18" s="43">
        <v>440</v>
      </c>
      <c r="M18" s="26"/>
      <c r="O18" s="26"/>
      <c r="P18" s="14">
        <v>440</v>
      </c>
      <c r="Q18" s="26">
        <v>134</v>
      </c>
      <c r="S18" s="43">
        <v>60</v>
      </c>
      <c r="T18" s="37">
        <v>74</v>
      </c>
      <c r="U18" s="42"/>
      <c r="V18" s="35"/>
      <c r="W18" s="36"/>
    </row>
    <row r="19" spans="1:23" s="14" customFormat="1" ht="12.75" x14ac:dyDescent="0.15">
      <c r="A19" s="14" t="s">
        <v>32</v>
      </c>
      <c r="D19" s="37"/>
      <c r="E19" s="43">
        <v>111</v>
      </c>
      <c r="F19" s="37"/>
      <c r="G19" s="43"/>
      <c r="H19" s="37"/>
      <c r="I19" s="43"/>
      <c r="J19" s="37"/>
      <c r="K19" s="38"/>
      <c r="L19" s="43">
        <v>400</v>
      </c>
      <c r="M19" s="26"/>
      <c r="O19" s="26"/>
      <c r="P19" s="14">
        <v>400</v>
      </c>
      <c r="Q19" s="26">
        <v>111</v>
      </c>
      <c r="S19" s="43">
        <v>120</v>
      </c>
      <c r="T19" s="37"/>
      <c r="U19" s="42">
        <v>9</v>
      </c>
      <c r="V19" s="35"/>
      <c r="W19" s="36"/>
    </row>
    <row r="20" spans="1:23" s="14" customFormat="1" ht="12.75" x14ac:dyDescent="0.15">
      <c r="A20" s="14" t="s">
        <v>33</v>
      </c>
      <c r="D20" s="37"/>
      <c r="E20" s="43">
        <v>119</v>
      </c>
      <c r="F20" s="37"/>
      <c r="G20" s="43"/>
      <c r="H20" s="37">
        <v>300</v>
      </c>
      <c r="I20" s="43"/>
      <c r="J20" s="37"/>
      <c r="K20" s="38"/>
      <c r="L20" s="43">
        <v>300</v>
      </c>
      <c r="M20" s="26"/>
      <c r="O20" s="26"/>
      <c r="P20" s="14">
        <v>300</v>
      </c>
      <c r="Q20" s="26">
        <v>119</v>
      </c>
      <c r="S20" s="43">
        <v>240</v>
      </c>
      <c r="T20" s="37"/>
      <c r="U20" s="42">
        <v>121</v>
      </c>
      <c r="V20" s="35"/>
      <c r="W20" s="36"/>
    </row>
    <row r="21" spans="1:23" s="14" customFormat="1" ht="12.75" x14ac:dyDescent="0.15">
      <c r="A21" s="14" t="s">
        <v>34</v>
      </c>
      <c r="D21" s="37">
        <v>13481</v>
      </c>
      <c r="E21" s="43"/>
      <c r="F21" s="37"/>
      <c r="G21" s="43"/>
      <c r="H21" s="37"/>
      <c r="I21" s="43"/>
      <c r="J21" s="37"/>
      <c r="K21" s="38"/>
      <c r="L21" s="43"/>
      <c r="M21" s="26"/>
      <c r="O21" s="26"/>
      <c r="P21" s="14">
        <v>13481</v>
      </c>
      <c r="Q21" s="26"/>
      <c r="S21" s="43"/>
      <c r="T21" s="37">
        <v>13481</v>
      </c>
      <c r="U21" s="42"/>
      <c r="V21" s="35"/>
      <c r="W21" s="36"/>
    </row>
    <row r="22" spans="1:23" s="14" customFormat="1" ht="12.75" x14ac:dyDescent="0.15">
      <c r="D22" s="37"/>
      <c r="E22" s="43"/>
      <c r="F22" s="37"/>
      <c r="G22" s="43"/>
      <c r="H22" s="37"/>
      <c r="I22" s="43"/>
      <c r="J22" s="37"/>
      <c r="K22" s="38"/>
      <c r="L22" s="43"/>
      <c r="M22" s="26"/>
      <c r="O22" s="26"/>
      <c r="Q22" s="26"/>
      <c r="S22" s="43"/>
      <c r="T22" s="37"/>
      <c r="U22" s="42"/>
      <c r="V22" s="35"/>
      <c r="W22" s="36"/>
    </row>
    <row r="23" spans="1:23" s="14" customFormat="1" ht="12.75" x14ac:dyDescent="0.15">
      <c r="D23" s="37"/>
      <c r="E23" s="43"/>
      <c r="F23" s="37"/>
      <c r="G23" s="43"/>
      <c r="H23" s="37"/>
      <c r="I23" s="43"/>
      <c r="J23" s="37"/>
      <c r="K23" s="38"/>
      <c r="L23" s="43"/>
      <c r="M23" s="26"/>
      <c r="O23" s="26"/>
      <c r="Q23" s="26"/>
      <c r="S23" s="43"/>
      <c r="T23" s="37"/>
      <c r="U23" s="42"/>
      <c r="V23" s="35"/>
      <c r="W23" s="36"/>
    </row>
    <row r="24" spans="1:23" s="14" customFormat="1" ht="12.75" x14ac:dyDescent="0.15">
      <c r="A24" s="14" t="s">
        <v>35</v>
      </c>
      <c r="D24" s="37"/>
      <c r="E24" s="43"/>
      <c r="F24" s="37"/>
      <c r="G24" s="43">
        <v>21595</v>
      </c>
      <c r="H24" s="37"/>
      <c r="I24" s="43"/>
      <c r="J24" s="37"/>
      <c r="K24" s="38">
        <v>9950</v>
      </c>
      <c r="L24" s="43"/>
      <c r="M24" s="26"/>
      <c r="O24" s="26"/>
      <c r="Q24" s="26">
        <v>31545</v>
      </c>
      <c r="S24" s="43"/>
      <c r="T24" s="37"/>
      <c r="U24" s="42">
        <v>31545</v>
      </c>
      <c r="V24" s="35"/>
      <c r="W24" s="36"/>
    </row>
    <row r="25" spans="1:23" s="14" customFormat="1" ht="12.75" x14ac:dyDescent="0.15">
      <c r="A25" s="14" t="s">
        <v>36</v>
      </c>
      <c r="D25" s="37"/>
      <c r="E25" s="43"/>
      <c r="F25" s="37"/>
      <c r="G25" s="43"/>
      <c r="H25" s="37">
        <v>17500</v>
      </c>
      <c r="I25" s="43"/>
      <c r="J25" s="37"/>
      <c r="K25" s="38"/>
      <c r="L25" s="43"/>
      <c r="M25" s="26"/>
      <c r="O25" s="26"/>
      <c r="P25" s="14">
        <v>17500</v>
      </c>
      <c r="Q25" s="26"/>
      <c r="S25" s="43"/>
      <c r="T25" s="37">
        <v>17500</v>
      </c>
      <c r="U25" s="42"/>
      <c r="V25" s="35"/>
      <c r="W25" s="36"/>
    </row>
    <row r="26" spans="1:23" s="14" customFormat="1" ht="12.75" x14ac:dyDescent="0.15">
      <c r="A26" s="14" t="s">
        <v>37</v>
      </c>
      <c r="D26" s="37"/>
      <c r="E26" s="43"/>
      <c r="F26" s="37"/>
      <c r="G26" s="43"/>
      <c r="H26" s="37"/>
      <c r="I26" s="43"/>
      <c r="J26" s="37">
        <v>218</v>
      </c>
      <c r="K26" s="38"/>
      <c r="L26" s="43"/>
      <c r="M26" s="26"/>
      <c r="O26" s="26"/>
      <c r="P26" s="14">
        <v>1283</v>
      </c>
      <c r="Q26" s="26"/>
      <c r="S26" s="43"/>
      <c r="T26" s="37">
        <v>1283</v>
      </c>
      <c r="U26" s="42"/>
      <c r="V26" s="35"/>
      <c r="W26" s="36"/>
    </row>
    <row r="27" spans="1:23" s="14" customFormat="1" ht="12.75" x14ac:dyDescent="0.15">
      <c r="A27" s="14" t="s">
        <v>38</v>
      </c>
      <c r="D27" s="37"/>
      <c r="E27" s="43"/>
      <c r="F27" s="37"/>
      <c r="G27" s="43"/>
      <c r="H27" s="37"/>
      <c r="I27" s="43"/>
      <c r="J27" s="37"/>
      <c r="K27" s="38"/>
      <c r="L27" s="43"/>
      <c r="M27" s="26">
        <v>332</v>
      </c>
      <c r="O27" s="26"/>
      <c r="Q27" s="26">
        <v>446</v>
      </c>
      <c r="S27" s="43"/>
      <c r="T27" s="37"/>
      <c r="U27" s="42">
        <v>778</v>
      </c>
      <c r="V27" s="35"/>
      <c r="W27" s="36"/>
    </row>
    <row r="28" spans="1:23" s="14" customFormat="1" ht="12.75" x14ac:dyDescent="0.15">
      <c r="A28" s="14" t="s">
        <v>39</v>
      </c>
      <c r="D28" s="37"/>
      <c r="E28" s="43"/>
      <c r="F28" s="37"/>
      <c r="G28" s="43"/>
      <c r="H28" s="37"/>
      <c r="I28" s="43"/>
      <c r="J28" s="37"/>
      <c r="K28" s="38"/>
      <c r="L28" s="43"/>
      <c r="M28" s="26"/>
      <c r="N28" s="14">
        <v>140</v>
      </c>
      <c r="O28" s="26"/>
      <c r="P28" s="14">
        <v>140</v>
      </c>
      <c r="Q28" s="26"/>
      <c r="S28" s="43"/>
      <c r="T28" s="37">
        <v>140</v>
      </c>
      <c r="U28" s="42"/>
      <c r="V28" s="35"/>
      <c r="W28" s="36"/>
    </row>
    <row r="29" spans="1:23" s="14" customFormat="1" ht="12.75" x14ac:dyDescent="0.15">
      <c r="A29" s="14" t="s">
        <v>40</v>
      </c>
      <c r="D29" s="37"/>
      <c r="E29" s="43"/>
      <c r="F29" s="37"/>
      <c r="G29" s="43"/>
      <c r="H29" s="37"/>
      <c r="I29" s="43"/>
      <c r="J29" s="37"/>
      <c r="K29" s="38"/>
      <c r="L29" s="43"/>
      <c r="M29" s="26"/>
      <c r="N29" s="14">
        <v>140</v>
      </c>
      <c r="O29" s="26"/>
      <c r="P29" s="14">
        <v>140</v>
      </c>
      <c r="Q29" s="26"/>
      <c r="S29" s="43"/>
      <c r="T29" s="37">
        <v>140</v>
      </c>
      <c r="U29" s="42"/>
      <c r="V29" s="35"/>
      <c r="W29" s="36"/>
    </row>
    <row r="30" spans="1:23" s="14" customFormat="1" ht="12.75" x14ac:dyDescent="0.15">
      <c r="A30" s="14" t="s">
        <v>41</v>
      </c>
      <c r="D30" s="37"/>
      <c r="E30" s="43"/>
      <c r="F30" s="37"/>
      <c r="G30" s="43"/>
      <c r="H30" s="37"/>
      <c r="I30" s="43"/>
      <c r="J30" s="37"/>
      <c r="K30" s="38"/>
      <c r="L30" s="43">
        <v>2200</v>
      </c>
      <c r="M30" s="26"/>
      <c r="O30" s="26"/>
      <c r="P30" s="14">
        <v>2200</v>
      </c>
      <c r="Q30" s="26"/>
      <c r="S30" s="43">
        <v>1650</v>
      </c>
      <c r="T30" s="37"/>
      <c r="U30" s="42">
        <v>550</v>
      </c>
      <c r="V30" s="35"/>
      <c r="W30" s="36"/>
    </row>
    <row r="31" spans="1:23" s="14" customFormat="1" ht="12.75" x14ac:dyDescent="0.15">
      <c r="A31" s="14" t="s">
        <v>42</v>
      </c>
      <c r="D31" s="37"/>
      <c r="E31" s="43"/>
      <c r="F31" s="37"/>
      <c r="G31" s="43"/>
      <c r="H31" s="37"/>
      <c r="I31" s="43"/>
      <c r="J31" s="37"/>
      <c r="K31" s="38"/>
      <c r="L31" s="43">
        <v>1050</v>
      </c>
      <c r="M31" s="26"/>
      <c r="O31" s="26"/>
      <c r="P31" s="14">
        <v>1050</v>
      </c>
      <c r="Q31" s="26"/>
      <c r="S31" s="43"/>
      <c r="T31" s="37"/>
      <c r="U31" s="42">
        <v>1050</v>
      </c>
      <c r="V31" s="35"/>
      <c r="W31" s="36"/>
    </row>
    <row r="32" spans="1:23" s="14" customFormat="1" ht="12.75" x14ac:dyDescent="0.15">
      <c r="A32" s="15" t="s">
        <v>43</v>
      </c>
      <c r="D32" s="37"/>
      <c r="E32" s="43"/>
      <c r="F32" s="37"/>
      <c r="G32" s="43"/>
      <c r="H32" s="37"/>
      <c r="I32" s="43"/>
      <c r="J32" s="37"/>
      <c r="K32" s="38"/>
      <c r="L32" s="43"/>
      <c r="M32" s="26"/>
      <c r="O32" s="26"/>
      <c r="Q32" s="26">
        <v>25500</v>
      </c>
      <c r="S32" s="43"/>
      <c r="T32" s="37"/>
      <c r="U32" s="42"/>
      <c r="V32" s="35"/>
      <c r="W32" s="36">
        <v>25500</v>
      </c>
    </row>
    <row r="33" spans="1:23" s="14" customFormat="1" ht="12.75" x14ac:dyDescent="0.15">
      <c r="A33" s="15"/>
      <c r="D33" s="37"/>
      <c r="E33" s="43"/>
      <c r="F33" s="37"/>
      <c r="G33" s="43"/>
      <c r="H33" s="37"/>
      <c r="I33" s="43"/>
      <c r="J33" s="37"/>
      <c r="K33" s="38"/>
      <c r="L33" s="43"/>
      <c r="M33" s="26"/>
      <c r="O33" s="26"/>
      <c r="Q33" s="26"/>
      <c r="S33" s="43"/>
      <c r="T33" s="37"/>
      <c r="U33" s="42"/>
      <c r="V33" s="35"/>
      <c r="W33" s="36"/>
    </row>
    <row r="34" spans="1:23" s="14" customFormat="1" ht="12.75" x14ac:dyDescent="0.15">
      <c r="A34" s="15"/>
      <c r="D34" s="37"/>
      <c r="E34" s="43"/>
      <c r="F34" s="37"/>
      <c r="G34" s="43"/>
      <c r="H34" s="37"/>
      <c r="I34" s="43"/>
      <c r="J34" s="37"/>
      <c r="K34" s="38"/>
      <c r="L34" s="43"/>
      <c r="M34" s="26"/>
      <c r="O34" s="26"/>
      <c r="Q34" s="26"/>
      <c r="S34" s="43"/>
      <c r="T34" s="37"/>
      <c r="U34" s="42"/>
      <c r="V34" s="35"/>
      <c r="W34" s="36"/>
    </row>
    <row r="35" spans="1:23" s="14" customFormat="1" ht="12.75" x14ac:dyDescent="0.15">
      <c r="A35" s="15" t="s">
        <v>44</v>
      </c>
      <c r="D35" s="37"/>
      <c r="E35" s="43"/>
      <c r="F35" s="37"/>
      <c r="G35" s="43"/>
      <c r="H35" s="37"/>
      <c r="I35" s="43"/>
      <c r="J35" s="37"/>
      <c r="K35" s="38"/>
      <c r="L35" s="43"/>
      <c r="M35" s="26"/>
      <c r="O35" s="26"/>
      <c r="Q35" s="26"/>
      <c r="R35" s="14">
        <v>1605</v>
      </c>
      <c r="S35" s="43"/>
      <c r="T35" s="37">
        <v>1605</v>
      </c>
      <c r="U35" s="42"/>
      <c r="V35" s="35"/>
      <c r="W35" s="36"/>
    </row>
    <row r="36" spans="1:23" s="14" customFormat="1" ht="12.75" x14ac:dyDescent="0.15">
      <c r="A36" s="14" t="s">
        <v>45</v>
      </c>
      <c r="D36" s="37"/>
      <c r="E36" s="43"/>
      <c r="F36" s="37"/>
      <c r="G36" s="43"/>
      <c r="H36" s="37"/>
      <c r="I36" s="43"/>
      <c r="J36" s="37"/>
      <c r="K36" s="38"/>
      <c r="L36" s="43"/>
      <c r="M36" s="26"/>
      <c r="O36" s="26"/>
      <c r="Q36" s="26"/>
      <c r="R36" s="14">
        <v>448</v>
      </c>
      <c r="S36" s="43"/>
      <c r="T36" s="37">
        <v>448</v>
      </c>
      <c r="U36" s="42"/>
      <c r="V36" s="35"/>
      <c r="W36" s="36"/>
    </row>
    <row r="37" spans="1:23" s="14" customFormat="1" ht="12.75" x14ac:dyDescent="0.15">
      <c r="A37" s="14" t="s">
        <v>46</v>
      </c>
      <c r="D37" s="37"/>
      <c r="E37" s="43"/>
      <c r="F37" s="37"/>
      <c r="G37" s="43"/>
      <c r="H37" s="37"/>
      <c r="I37" s="43"/>
      <c r="J37" s="37"/>
      <c r="K37" s="38"/>
      <c r="L37" s="43"/>
      <c r="M37" s="26"/>
      <c r="O37" s="26"/>
      <c r="Q37" s="26"/>
      <c r="R37" s="14">
        <v>15840</v>
      </c>
      <c r="S37" s="43"/>
      <c r="T37" s="37"/>
      <c r="U37" s="42"/>
      <c r="V37" s="35">
        <v>15840</v>
      </c>
      <c r="W37" s="36"/>
    </row>
    <row r="38" spans="1:23" s="14" customFormat="1" ht="12.75" x14ac:dyDescent="0.15">
      <c r="A38" s="14" t="s">
        <v>47</v>
      </c>
      <c r="D38" s="37"/>
      <c r="E38" s="43"/>
      <c r="F38" s="37"/>
      <c r="G38" s="43"/>
      <c r="H38" s="37"/>
      <c r="I38" s="43"/>
      <c r="J38" s="37"/>
      <c r="K38" s="38"/>
      <c r="L38" s="43"/>
      <c r="M38" s="26"/>
      <c r="O38" s="26"/>
      <c r="Q38" s="26"/>
      <c r="S38" s="43">
        <v>15840</v>
      </c>
      <c r="T38" s="37"/>
      <c r="U38" s="42">
        <v>15840</v>
      </c>
      <c r="V38" s="35"/>
      <c r="W38" s="36"/>
    </row>
    <row r="39" spans="1:23" s="14" customFormat="1" ht="12.75" x14ac:dyDescent="0.15">
      <c r="A39" s="14" t="s">
        <v>48</v>
      </c>
      <c r="D39" s="37"/>
      <c r="E39" s="43"/>
      <c r="F39" s="37"/>
      <c r="G39" s="43"/>
      <c r="H39" s="37"/>
      <c r="I39" s="43"/>
      <c r="J39" s="37"/>
      <c r="K39" s="38"/>
      <c r="L39" s="43"/>
      <c r="M39" s="26"/>
      <c r="O39" s="26"/>
      <c r="Q39" s="26"/>
      <c r="R39" s="14">
        <v>420</v>
      </c>
      <c r="S39" s="43"/>
      <c r="T39" s="37"/>
      <c r="U39" s="42"/>
      <c r="V39" s="35"/>
      <c r="W39" s="36">
        <v>420</v>
      </c>
    </row>
    <row r="40" spans="1:23" s="14" customFormat="1" ht="12.75" x14ac:dyDescent="0.15">
      <c r="A40" s="14" t="s">
        <v>49</v>
      </c>
      <c r="D40" s="37"/>
      <c r="E40" s="43"/>
      <c r="F40" s="37"/>
      <c r="G40" s="43"/>
      <c r="H40" s="37"/>
      <c r="I40" s="43"/>
      <c r="J40" s="37"/>
      <c r="K40" s="38"/>
      <c r="L40" s="43"/>
      <c r="M40" s="26"/>
      <c r="O40" s="26"/>
      <c r="Q40" s="26"/>
      <c r="R40" s="14">
        <v>1650</v>
      </c>
      <c r="S40" s="43"/>
      <c r="T40" s="37"/>
      <c r="U40" s="42"/>
      <c r="V40" s="35">
        <v>1650</v>
      </c>
      <c r="W40" s="36"/>
    </row>
    <row r="41" spans="1:23" s="14" customFormat="1" ht="12.75" x14ac:dyDescent="0.15">
      <c r="A41" s="14" t="s">
        <v>50</v>
      </c>
      <c r="D41" s="37"/>
      <c r="E41" s="43"/>
      <c r="F41" s="37"/>
      <c r="G41" s="43"/>
      <c r="H41" s="37"/>
      <c r="I41" s="43"/>
      <c r="J41" s="37"/>
      <c r="K41" s="38"/>
      <c r="L41" s="43"/>
      <c r="M41" s="26"/>
      <c r="O41" s="26"/>
      <c r="Q41" s="26"/>
      <c r="S41" s="43">
        <v>220</v>
      </c>
      <c r="T41" s="37">
        <v>220</v>
      </c>
      <c r="U41" s="42"/>
      <c r="V41" s="35"/>
      <c r="W41" s="36"/>
    </row>
    <row r="42" spans="1:23" s="14" customFormat="1" ht="13.5" thickBot="1" x14ac:dyDescent="0.2">
      <c r="A42" s="14" t="s">
        <v>51</v>
      </c>
      <c r="D42" s="37"/>
      <c r="E42" s="43"/>
      <c r="F42" s="37"/>
      <c r="G42" s="43"/>
      <c r="H42" s="37"/>
      <c r="I42" s="43"/>
      <c r="J42" s="37"/>
      <c r="K42" s="38"/>
      <c r="L42" s="43"/>
      <c r="M42" s="26"/>
      <c r="O42" s="26"/>
      <c r="Q42" s="26"/>
      <c r="S42" s="43"/>
      <c r="T42" s="37">
        <v>450</v>
      </c>
      <c r="U42" s="42"/>
      <c r="V42" s="35"/>
      <c r="W42" s="36"/>
    </row>
    <row r="43" spans="1:23" s="14" customFormat="1" ht="13.5" thickBot="1" x14ac:dyDescent="0.2">
      <c r="D43" s="37"/>
      <c r="E43" s="43"/>
      <c r="F43" s="37"/>
      <c r="G43" s="43"/>
      <c r="H43" s="37"/>
      <c r="I43" s="43"/>
      <c r="J43" s="37"/>
      <c r="K43" s="38"/>
      <c r="L43" s="43"/>
      <c r="M43" s="26"/>
      <c r="O43" s="26"/>
      <c r="Q43" s="26"/>
      <c r="T43" s="47">
        <f>SUM(T6:T42)</f>
        <v>35341</v>
      </c>
      <c r="U43" s="16">
        <f>SUM(U6:U42)</f>
        <v>49893</v>
      </c>
      <c r="V43" s="35"/>
      <c r="W43" s="36"/>
    </row>
    <row r="44" spans="1:23" s="14" customFormat="1" ht="12.75" x14ac:dyDescent="0.15">
      <c r="D44" s="37"/>
      <c r="E44" s="43"/>
      <c r="F44" s="37"/>
      <c r="G44" s="43"/>
      <c r="H44" s="37"/>
      <c r="I44" s="43"/>
      <c r="J44" s="37"/>
      <c r="K44" s="38"/>
      <c r="L44" s="43"/>
      <c r="M44" s="26"/>
      <c r="O44" s="26"/>
      <c r="Q44" s="26"/>
      <c r="T44" s="37"/>
      <c r="U44" s="43"/>
      <c r="V44" s="35"/>
      <c r="W44" s="36"/>
    </row>
    <row r="45" spans="1:23" s="14" customFormat="1" ht="12.75" x14ac:dyDescent="0.15">
      <c r="D45" s="37"/>
      <c r="E45" s="43"/>
      <c r="F45" s="37"/>
      <c r="G45" s="43"/>
      <c r="H45" s="37"/>
      <c r="I45" s="43"/>
      <c r="J45" s="37"/>
      <c r="K45" s="38"/>
      <c r="L45" s="43"/>
      <c r="M45" s="26"/>
      <c r="O45" s="26"/>
      <c r="Q45" s="26"/>
      <c r="T45" s="37"/>
      <c r="U45" s="43"/>
      <c r="V45" s="35"/>
      <c r="W45" s="36"/>
    </row>
    <row r="46" spans="1:23" s="14" customFormat="1" ht="12.75" x14ac:dyDescent="0.15">
      <c r="A46" s="14" t="s">
        <v>52</v>
      </c>
      <c r="D46" s="37"/>
      <c r="E46" s="43"/>
      <c r="F46" s="37"/>
      <c r="G46" s="43"/>
      <c r="H46" s="37"/>
      <c r="I46" s="43"/>
      <c r="J46" s="37"/>
      <c r="K46" s="38"/>
      <c r="L46" s="43"/>
      <c r="M46" s="26"/>
      <c r="O46" s="26"/>
      <c r="Q46" s="26"/>
      <c r="S46" s="43"/>
      <c r="T46" s="37">
        <v>12267</v>
      </c>
      <c r="U46" s="42"/>
      <c r="V46" s="35"/>
      <c r="W46" s="36"/>
    </row>
    <row r="47" spans="1:23" s="14" customFormat="1" ht="13.5" thickBot="1" x14ac:dyDescent="0.2">
      <c r="D47" s="37"/>
      <c r="E47" s="43"/>
      <c r="F47" s="37"/>
      <c r="G47" s="43"/>
      <c r="H47" s="37"/>
      <c r="I47" s="43"/>
      <c r="J47" s="37"/>
      <c r="K47" s="38"/>
      <c r="L47" s="43"/>
      <c r="M47" s="26"/>
      <c r="O47" s="26"/>
      <c r="Q47" s="26"/>
      <c r="S47" s="43"/>
      <c r="T47" s="37"/>
      <c r="U47" s="42"/>
      <c r="V47" s="35"/>
      <c r="W47" s="36"/>
    </row>
    <row r="48" spans="1:23" s="14" customFormat="1" ht="13.5" thickBot="1" x14ac:dyDescent="0.2">
      <c r="D48" s="39">
        <f>SUM(D7:D37)</f>
        <v>82319</v>
      </c>
      <c r="E48" s="44">
        <f t="shared" ref="E48:P48" si="0">SUM(E7:E37)</f>
        <v>82319</v>
      </c>
      <c r="F48" s="39">
        <f t="shared" si="0"/>
        <v>25914</v>
      </c>
      <c r="G48" s="44">
        <f t="shared" si="0"/>
        <v>25914</v>
      </c>
      <c r="H48" s="47">
        <f t="shared" si="0"/>
        <v>47343</v>
      </c>
      <c r="I48" s="17">
        <f t="shared" si="0"/>
        <v>47343</v>
      </c>
      <c r="J48" s="47">
        <f t="shared" si="0"/>
        <v>34458</v>
      </c>
      <c r="K48" s="48">
        <f t="shared" si="0"/>
        <v>34458</v>
      </c>
      <c r="L48" s="17">
        <f t="shared" si="0"/>
        <v>9599</v>
      </c>
      <c r="M48" s="27">
        <f>SUM(M7:M37)</f>
        <v>9818</v>
      </c>
      <c r="N48" s="17">
        <f t="shared" si="0"/>
        <v>308</v>
      </c>
      <c r="O48" s="27">
        <f t="shared" si="0"/>
        <v>308</v>
      </c>
      <c r="P48" s="17">
        <f t="shared" si="0"/>
        <v>167909</v>
      </c>
      <c r="Q48" s="27">
        <f>SUM(Q7:Q37)</f>
        <v>167909</v>
      </c>
      <c r="R48" s="18">
        <f>SUM(R35:R40)</f>
        <v>19963</v>
      </c>
      <c r="S48" s="17">
        <f>SUM(S5:S40)</f>
        <v>19963</v>
      </c>
      <c r="T48" s="53">
        <f>SUM(T7:T42)</f>
        <v>35341</v>
      </c>
      <c r="U48" s="17">
        <f>SUM(U7:U42)</f>
        <v>49893</v>
      </c>
      <c r="V48" s="57">
        <f>SUM(V7:V40)</f>
        <v>146443</v>
      </c>
      <c r="W48" s="58">
        <f>SUM(W7:W40)</f>
        <v>135723</v>
      </c>
    </row>
    <row r="49" spans="4:23" s="14" customFormat="1" ht="12.75" x14ac:dyDescent="0.15">
      <c r="D49" s="19"/>
      <c r="E49" s="21"/>
      <c r="H49" s="37"/>
      <c r="I49" s="43"/>
      <c r="J49" s="37"/>
      <c r="K49" s="38"/>
      <c r="L49" s="43"/>
      <c r="M49" s="26"/>
      <c r="O49" s="26"/>
      <c r="Q49" s="26"/>
      <c r="S49" s="43"/>
      <c r="T49" s="37"/>
      <c r="U49" s="42"/>
      <c r="V49" s="35"/>
      <c r="W49" s="36"/>
    </row>
    <row r="50" spans="4:23" s="14" customFormat="1" ht="12.75" x14ac:dyDescent="0.15">
      <c r="D50" s="19"/>
      <c r="E50" s="21"/>
      <c r="H50" s="37"/>
      <c r="I50" s="43"/>
      <c r="J50" s="37"/>
      <c r="K50" s="38"/>
      <c r="L50" s="43"/>
      <c r="M50" s="26"/>
      <c r="O50" s="26"/>
      <c r="Q50" s="26"/>
      <c r="S50" s="43"/>
      <c r="T50" s="37"/>
      <c r="U50" s="42"/>
      <c r="V50" s="35"/>
      <c r="W50" s="36"/>
    </row>
    <row r="51" spans="4:23" s="14" customFormat="1" ht="12.75" x14ac:dyDescent="0.15">
      <c r="D51" s="19"/>
      <c r="E51" s="21"/>
      <c r="H51" s="37"/>
      <c r="I51" s="43"/>
      <c r="J51" s="37"/>
      <c r="K51" s="38"/>
      <c r="L51" s="43"/>
      <c r="M51" s="26"/>
      <c r="O51" s="26"/>
      <c r="Q51" s="26"/>
      <c r="S51" s="43"/>
      <c r="T51" s="37"/>
      <c r="U51" s="42"/>
      <c r="V51" s="35"/>
      <c r="W51" s="36"/>
    </row>
    <row r="52" spans="4:23" s="14" customFormat="1" ht="12.75" x14ac:dyDescent="0.15">
      <c r="D52" s="19"/>
      <c r="E52" s="21"/>
      <c r="H52" s="37"/>
      <c r="I52" s="43"/>
      <c r="J52" s="37"/>
      <c r="K52" s="38"/>
      <c r="L52" s="43"/>
      <c r="M52" s="26"/>
      <c r="O52" s="26"/>
      <c r="Q52" s="26"/>
      <c r="S52" s="43"/>
      <c r="T52" s="37"/>
      <c r="U52" s="42"/>
      <c r="V52" s="35"/>
      <c r="W52" s="36"/>
    </row>
    <row r="53" spans="4:23" s="14" customFormat="1" ht="12.75" x14ac:dyDescent="0.15">
      <c r="D53" s="19"/>
      <c r="E53" s="21"/>
      <c r="H53" s="37"/>
      <c r="I53" s="43"/>
      <c r="J53" s="37"/>
      <c r="K53" s="38"/>
      <c r="L53" s="43"/>
      <c r="M53" s="26"/>
      <c r="O53" s="26"/>
      <c r="Q53" s="26"/>
      <c r="S53" s="43"/>
      <c r="T53" s="37"/>
      <c r="U53" s="42"/>
      <c r="V53" s="35"/>
      <c r="W53" s="36"/>
    </row>
    <row r="54" spans="4:23" s="14" customFormat="1" ht="12.75" x14ac:dyDescent="0.15">
      <c r="D54" s="19"/>
      <c r="E54" s="21"/>
      <c r="H54" s="37"/>
      <c r="I54" s="43"/>
      <c r="J54" s="37"/>
      <c r="K54" s="38"/>
      <c r="L54" s="43"/>
      <c r="M54" s="26"/>
      <c r="O54" s="26"/>
      <c r="Q54" s="26"/>
      <c r="S54" s="43"/>
      <c r="T54" s="37"/>
      <c r="U54" s="42"/>
      <c r="V54" s="35"/>
      <c r="W54" s="36"/>
    </row>
    <row r="55" spans="4:23" s="14" customFormat="1" ht="12.75" x14ac:dyDescent="0.15">
      <c r="D55" s="19"/>
      <c r="E55" s="21"/>
      <c r="H55" s="37"/>
      <c r="I55" s="43"/>
      <c r="J55" s="37"/>
      <c r="K55" s="38"/>
      <c r="L55" s="43"/>
      <c r="M55" s="26"/>
      <c r="O55" s="26"/>
      <c r="Q55" s="26"/>
      <c r="S55" s="43"/>
      <c r="T55" s="37"/>
      <c r="U55" s="42"/>
      <c r="V55" s="35"/>
      <c r="W55" s="36"/>
    </row>
    <row r="56" spans="4:23" s="14" customFormat="1" ht="12.75" x14ac:dyDescent="0.15">
      <c r="D56" s="19"/>
      <c r="E56" s="21"/>
      <c r="H56" s="37"/>
      <c r="I56" s="43"/>
      <c r="J56" s="37"/>
      <c r="K56" s="38"/>
      <c r="L56" s="43"/>
      <c r="M56" s="26"/>
      <c r="O56" s="26"/>
      <c r="Q56" s="26"/>
      <c r="S56" s="43"/>
      <c r="T56" s="37"/>
      <c r="U56" s="42"/>
      <c r="V56" s="35"/>
      <c r="W56" s="36"/>
    </row>
    <row r="57" spans="4:23" s="14" customFormat="1" ht="12.75" x14ac:dyDescent="0.15">
      <c r="D57" s="19"/>
      <c r="E57" s="21"/>
      <c r="H57" s="37"/>
      <c r="I57" s="43"/>
      <c r="J57" s="37"/>
      <c r="K57" s="38"/>
      <c r="L57" s="43"/>
      <c r="M57" s="26"/>
      <c r="O57" s="26"/>
      <c r="Q57" s="26"/>
      <c r="S57" s="43"/>
      <c r="T57" s="37"/>
      <c r="U57" s="42"/>
      <c r="V57" s="35"/>
      <c r="W57" s="36"/>
    </row>
    <row r="58" spans="4:23" s="14" customFormat="1" ht="12.75" x14ac:dyDescent="0.15">
      <c r="D58" s="19"/>
      <c r="E58" s="21"/>
      <c r="H58" s="37"/>
      <c r="I58" s="43"/>
      <c r="J58" s="37"/>
      <c r="K58" s="38"/>
      <c r="L58" s="43"/>
      <c r="M58" s="26"/>
      <c r="O58" s="26"/>
      <c r="Q58" s="26"/>
      <c r="S58" s="43"/>
      <c r="T58" s="37"/>
      <c r="U58" s="42"/>
      <c r="V58" s="35"/>
      <c r="W58" s="36"/>
    </row>
    <row r="59" spans="4:23" s="14" customFormat="1" ht="12.75" x14ac:dyDescent="0.15">
      <c r="D59" s="19"/>
      <c r="E59" s="21"/>
      <c r="H59" s="37"/>
      <c r="I59" s="43"/>
      <c r="J59" s="37"/>
      <c r="K59" s="38"/>
      <c r="L59" s="43"/>
      <c r="M59" s="26"/>
      <c r="O59" s="26"/>
      <c r="Q59" s="26"/>
      <c r="S59" s="43"/>
      <c r="T59" s="37"/>
      <c r="U59" s="42"/>
      <c r="V59" s="35"/>
      <c r="W59" s="36"/>
    </row>
    <row r="60" spans="4:23" s="14" customFormat="1" ht="12.75" x14ac:dyDescent="0.15">
      <c r="D60" s="19"/>
      <c r="E60" s="21"/>
      <c r="H60" s="37"/>
      <c r="I60" s="43"/>
      <c r="J60" s="37"/>
      <c r="K60" s="38"/>
      <c r="L60" s="43"/>
      <c r="M60" s="26"/>
      <c r="O60" s="26"/>
      <c r="Q60" s="26"/>
      <c r="S60" s="43"/>
      <c r="T60" s="37"/>
      <c r="U60" s="42"/>
      <c r="V60" s="35"/>
      <c r="W60" s="36"/>
    </row>
    <row r="61" spans="4:23" s="14" customFormat="1" ht="12.75" x14ac:dyDescent="0.15">
      <c r="D61" s="19"/>
      <c r="E61" s="21"/>
      <c r="H61" s="37"/>
      <c r="I61" s="43"/>
      <c r="J61" s="37"/>
      <c r="K61" s="38"/>
      <c r="L61" s="43"/>
      <c r="M61" s="26"/>
      <c r="O61" s="26"/>
      <c r="Q61" s="26"/>
      <c r="S61" s="43"/>
      <c r="T61" s="37"/>
      <c r="U61" s="42"/>
      <c r="V61" s="35"/>
      <c r="W61" s="36"/>
    </row>
    <row r="62" spans="4:23" s="14" customFormat="1" ht="12.75" x14ac:dyDescent="0.15">
      <c r="D62" s="19"/>
      <c r="E62" s="21"/>
      <c r="H62" s="37"/>
      <c r="I62" s="43"/>
      <c r="J62" s="37"/>
      <c r="K62" s="38"/>
      <c r="L62" s="43"/>
      <c r="M62" s="26"/>
      <c r="O62" s="26"/>
      <c r="Q62" s="26"/>
      <c r="S62" s="43"/>
      <c r="T62" s="37"/>
      <c r="U62" s="42"/>
      <c r="V62" s="35"/>
      <c r="W62" s="36"/>
    </row>
    <row r="63" spans="4:23" s="14" customFormat="1" ht="12.75" x14ac:dyDescent="0.15">
      <c r="D63" s="19"/>
      <c r="E63" s="21"/>
      <c r="H63" s="37"/>
      <c r="I63" s="43"/>
      <c r="J63" s="37"/>
      <c r="K63" s="38"/>
      <c r="L63" s="43"/>
      <c r="M63" s="26"/>
      <c r="O63" s="26"/>
      <c r="Q63" s="26"/>
      <c r="S63" s="43"/>
      <c r="T63" s="37"/>
      <c r="U63" s="42"/>
      <c r="V63" s="35"/>
      <c r="W63" s="3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57A58-56B5-E045-B1BE-375C3ADCFCA0}">
  <dimension ref="A1:K27"/>
  <sheetViews>
    <sheetView zoomScaleNormal="80" zoomScaleSheetLayoutView="100" workbookViewId="0">
      <selection activeCell="I17" sqref="I17"/>
    </sheetView>
  </sheetViews>
  <sheetFormatPr defaultRowHeight="15" x14ac:dyDescent="0.2"/>
  <cols>
    <col min="1" max="1" width="9.28125" bestFit="1" customWidth="1"/>
  </cols>
  <sheetData>
    <row r="1" spans="1:11" ht="22.5" x14ac:dyDescent="0.25">
      <c r="A1" s="1" t="s">
        <v>53</v>
      </c>
    </row>
    <row r="6" spans="1:11" ht="18" x14ac:dyDescent="0.2">
      <c r="A6" s="4" t="s">
        <v>54</v>
      </c>
      <c r="B6" s="2"/>
      <c r="C6" s="3" t="s">
        <v>55</v>
      </c>
      <c r="E6" s="4" t="s">
        <v>56</v>
      </c>
      <c r="F6" s="4" t="s">
        <v>57</v>
      </c>
      <c r="G6" s="4" t="s">
        <v>58</v>
      </c>
    </row>
    <row r="8" spans="1:11" ht="18" x14ac:dyDescent="0.2">
      <c r="E8" s="4" t="s">
        <v>59</v>
      </c>
      <c r="F8" s="4" t="s">
        <v>59</v>
      </c>
      <c r="G8" s="4" t="s">
        <v>59</v>
      </c>
    </row>
    <row r="10" spans="1:11" ht="18" x14ac:dyDescent="0.2">
      <c r="A10" s="8">
        <v>44202</v>
      </c>
      <c r="B10" s="4" t="s">
        <v>60</v>
      </c>
      <c r="C10" s="4"/>
      <c r="D10" s="4"/>
      <c r="E10" s="4">
        <v>12474</v>
      </c>
      <c r="F10" s="4">
        <v>2079</v>
      </c>
      <c r="G10" s="4">
        <v>10395</v>
      </c>
    </row>
    <row r="11" spans="1:11" ht="18" x14ac:dyDescent="0.2">
      <c r="A11" s="8">
        <v>44209</v>
      </c>
      <c r="B11" s="4" t="s">
        <v>61</v>
      </c>
      <c r="C11" s="4"/>
      <c r="D11" s="4"/>
      <c r="E11" s="4">
        <v>5568</v>
      </c>
      <c r="F11" s="4">
        <v>928</v>
      </c>
      <c r="G11" s="4">
        <v>4640</v>
      </c>
    </row>
    <row r="12" spans="1:11" x14ac:dyDescent="0.2">
      <c r="A12" s="10"/>
    </row>
    <row r="13" spans="1:11" ht="18" x14ac:dyDescent="0.2">
      <c r="A13" s="8">
        <v>44255</v>
      </c>
      <c r="B13" s="4" t="s">
        <v>62</v>
      </c>
      <c r="C13" s="4"/>
      <c r="D13" s="4"/>
      <c r="E13" s="4">
        <v>1440</v>
      </c>
      <c r="F13" s="4">
        <v>240</v>
      </c>
      <c r="G13" s="4">
        <v>1200</v>
      </c>
      <c r="H13" s="4"/>
      <c r="I13" s="4"/>
      <c r="J13" s="4"/>
      <c r="K13" s="4"/>
    </row>
    <row r="14" spans="1:11" ht="18" x14ac:dyDescent="0.2">
      <c r="A14" s="8">
        <v>44255</v>
      </c>
      <c r="B14" s="4" t="s">
        <v>61</v>
      </c>
      <c r="C14" s="4"/>
      <c r="D14" s="4"/>
      <c r="E14" s="4">
        <v>2940</v>
      </c>
      <c r="F14" s="4">
        <v>490</v>
      </c>
      <c r="G14" s="4">
        <v>2450</v>
      </c>
      <c r="H14" s="4"/>
      <c r="I14" s="4"/>
      <c r="J14" s="4"/>
      <c r="K14" s="4"/>
    </row>
    <row r="15" spans="1:11" ht="18" x14ac:dyDescent="0.2">
      <c r="A15" s="8">
        <v>44278</v>
      </c>
      <c r="B15" s="4" t="s">
        <v>60</v>
      </c>
      <c r="C15" s="4"/>
      <c r="D15" s="4"/>
      <c r="E15" s="4">
        <v>3492</v>
      </c>
      <c r="F15" s="4">
        <v>582</v>
      </c>
      <c r="G15" s="4">
        <v>2910</v>
      </c>
      <c r="H15" s="4"/>
      <c r="I15" s="4"/>
      <c r="J15" s="4"/>
      <c r="K15" s="4"/>
    </row>
    <row r="16" spans="1:11" ht="18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18.75" thickBo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18.75" thickBot="1" x14ac:dyDescent="0.25">
      <c r="A18" s="4"/>
      <c r="B18" s="4"/>
      <c r="C18" s="4"/>
      <c r="D18" s="4"/>
      <c r="E18" s="11">
        <f>SUM(E10:E17)</f>
        <v>25914</v>
      </c>
      <c r="F18" s="12">
        <f>SUM(F10:F17)</f>
        <v>4319</v>
      </c>
      <c r="G18" s="13">
        <f>SUM(G10:G15)</f>
        <v>21595</v>
      </c>
      <c r="H18" s="4"/>
      <c r="I18" s="4"/>
      <c r="J18" s="4"/>
      <c r="K18" s="4"/>
    </row>
    <row r="19" spans="1:11" ht="1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ht="1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18" x14ac:dyDescent="0.2">
      <c r="A21" s="4"/>
      <c r="B21" s="4"/>
      <c r="C21" s="4"/>
      <c r="D21" s="4"/>
      <c r="E21" s="4" t="s">
        <v>18</v>
      </c>
      <c r="F21" s="4" t="s">
        <v>63</v>
      </c>
      <c r="G21" s="4"/>
      <c r="H21" s="4">
        <v>25914</v>
      </c>
      <c r="I21" s="4"/>
      <c r="J21" s="4"/>
      <c r="K21" s="4"/>
    </row>
    <row r="22" spans="1:11" ht="1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ht="18" x14ac:dyDescent="0.2">
      <c r="A23" s="4"/>
      <c r="B23" s="4"/>
      <c r="C23" s="4"/>
      <c r="D23" s="4"/>
      <c r="E23" s="4" t="s">
        <v>19</v>
      </c>
      <c r="F23" s="4" t="s">
        <v>35</v>
      </c>
      <c r="G23" s="4"/>
      <c r="H23" s="4"/>
      <c r="I23" s="4">
        <v>21595</v>
      </c>
      <c r="J23" s="4"/>
      <c r="K23" s="4"/>
    </row>
    <row r="24" spans="1:11" ht="18" x14ac:dyDescent="0.2">
      <c r="A24" s="4"/>
      <c r="B24" s="4"/>
      <c r="C24" s="4"/>
      <c r="D24" s="4"/>
      <c r="E24" s="4"/>
      <c r="F24" s="4" t="s">
        <v>57</v>
      </c>
      <c r="G24" s="4"/>
      <c r="H24" s="4"/>
      <c r="I24" s="4">
        <v>4319</v>
      </c>
      <c r="J24" s="4"/>
      <c r="K24" s="4"/>
    </row>
    <row r="25" spans="1:11" ht="1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1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EC806-7803-9243-B8FB-0533C1DEC0AC}">
  <dimension ref="A1:Y35"/>
  <sheetViews>
    <sheetView topLeftCell="A2" zoomScaleNormal="80" zoomScaleSheetLayoutView="100" workbookViewId="0">
      <selection activeCell="G25" sqref="G25"/>
    </sheetView>
  </sheetViews>
  <sheetFormatPr defaultRowHeight="15" x14ac:dyDescent="0.2"/>
  <cols>
    <col min="1" max="1" width="9.28125" bestFit="1" customWidth="1"/>
  </cols>
  <sheetData>
    <row r="1" spans="1:25" ht="22.5" x14ac:dyDescent="0.25">
      <c r="A1" s="1" t="s">
        <v>64</v>
      </c>
    </row>
    <row r="6" spans="1:25" ht="18" x14ac:dyDescent="0.2">
      <c r="A6" s="4" t="s">
        <v>54</v>
      </c>
      <c r="B6" s="4"/>
      <c r="C6" s="4" t="s">
        <v>65</v>
      </c>
      <c r="D6" s="4"/>
      <c r="E6" s="4" t="s">
        <v>56</v>
      </c>
      <c r="F6" s="4" t="s">
        <v>57</v>
      </c>
      <c r="G6" s="4"/>
      <c r="H6" s="4" t="s">
        <v>36</v>
      </c>
      <c r="I6" s="4"/>
      <c r="K6" s="4" t="s">
        <v>31</v>
      </c>
      <c r="M6" s="4" t="s">
        <v>33</v>
      </c>
      <c r="N6" s="7" t="s">
        <v>66</v>
      </c>
      <c r="O6" s="7"/>
      <c r="P6" s="4" t="s">
        <v>67</v>
      </c>
      <c r="Q6" s="4"/>
      <c r="R6" s="4"/>
      <c r="S6" s="4"/>
      <c r="T6" s="4"/>
      <c r="U6" s="4"/>
      <c r="V6" s="4"/>
      <c r="W6" s="4"/>
      <c r="X6" s="4"/>
    </row>
    <row r="7" spans="1:25" ht="18" x14ac:dyDescent="0.2">
      <c r="A7" s="4"/>
      <c r="B7" s="4"/>
      <c r="C7" s="4"/>
      <c r="D7" s="4"/>
      <c r="E7" s="4"/>
      <c r="F7" s="4"/>
      <c r="G7" s="4"/>
      <c r="H7" s="4"/>
      <c r="I7" s="4"/>
      <c r="J7" s="4"/>
      <c r="M7" s="7"/>
      <c r="N7" s="7"/>
      <c r="O7" s="7"/>
      <c r="P7" s="7"/>
      <c r="Q7" s="4"/>
      <c r="R7" s="4"/>
      <c r="S7" s="4"/>
      <c r="T7" s="4"/>
      <c r="U7" s="4"/>
      <c r="V7" s="4"/>
      <c r="W7" s="4"/>
      <c r="X7" s="4"/>
    </row>
    <row r="8" spans="1:25" ht="18" x14ac:dyDescent="0.2">
      <c r="A8" s="4"/>
      <c r="B8" s="4"/>
      <c r="C8" s="4"/>
      <c r="D8" s="4"/>
      <c r="E8" s="4" t="s">
        <v>59</v>
      </c>
      <c r="F8" s="4" t="s">
        <v>59</v>
      </c>
      <c r="G8" s="4"/>
      <c r="H8" s="4" t="s">
        <v>59</v>
      </c>
      <c r="I8" s="4"/>
      <c r="K8" s="4" t="s">
        <v>59</v>
      </c>
      <c r="M8" s="4" t="s">
        <v>59</v>
      </c>
      <c r="N8" s="4" t="s">
        <v>59</v>
      </c>
      <c r="O8" s="7"/>
      <c r="P8" s="4" t="s">
        <v>59</v>
      </c>
      <c r="Q8" s="4"/>
      <c r="R8" s="4"/>
      <c r="S8" s="4"/>
      <c r="T8" s="4"/>
      <c r="U8" s="4"/>
      <c r="V8" s="4"/>
      <c r="W8" s="4"/>
      <c r="X8" s="4"/>
    </row>
    <row r="9" spans="1:25" ht="18" x14ac:dyDescent="0.2">
      <c r="M9" s="7"/>
      <c r="Q9" s="4"/>
      <c r="R9" s="4"/>
      <c r="S9" s="4"/>
      <c r="T9" s="4"/>
      <c r="U9" s="4"/>
      <c r="V9" s="4"/>
      <c r="W9" s="4"/>
      <c r="X9" s="4"/>
    </row>
    <row r="10" spans="1:25" ht="18" x14ac:dyDescent="0.2">
      <c r="A10" s="6">
        <v>44202</v>
      </c>
      <c r="B10" s="7"/>
      <c r="C10" s="7" t="s">
        <v>68</v>
      </c>
      <c r="D10" s="7"/>
      <c r="E10" s="7">
        <v>7488</v>
      </c>
      <c r="F10" s="7">
        <v>1248</v>
      </c>
      <c r="G10" s="7"/>
      <c r="H10" s="7">
        <v>6240</v>
      </c>
      <c r="M10" s="7"/>
      <c r="Q10" s="4"/>
      <c r="R10" s="4"/>
      <c r="S10" s="4"/>
      <c r="T10" s="4"/>
      <c r="U10" s="4"/>
      <c r="V10" s="4"/>
      <c r="W10" s="4"/>
      <c r="X10" s="4"/>
    </row>
    <row r="11" spans="1:25" ht="18" x14ac:dyDescent="0.2">
      <c r="A11" s="8">
        <v>44227</v>
      </c>
      <c r="B11" s="4"/>
      <c r="C11" s="4" t="s">
        <v>31</v>
      </c>
      <c r="D11" s="4"/>
      <c r="E11" s="4">
        <v>528</v>
      </c>
      <c r="F11" s="4">
        <v>88</v>
      </c>
      <c r="G11" s="4"/>
      <c r="H11" s="4"/>
      <c r="I11" s="4"/>
      <c r="J11" s="4"/>
      <c r="K11" s="4">
        <v>440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5" ht="18" x14ac:dyDescent="0.2">
      <c r="A12" s="8">
        <v>44227</v>
      </c>
      <c r="B12" s="4"/>
      <c r="C12" s="4" t="s">
        <v>33</v>
      </c>
      <c r="D12" s="4"/>
      <c r="E12" s="4">
        <v>315</v>
      </c>
      <c r="F12" s="4">
        <v>15</v>
      </c>
      <c r="G12" s="4"/>
      <c r="H12" s="4"/>
      <c r="I12" s="4"/>
      <c r="J12" s="4"/>
      <c r="K12" s="4"/>
      <c r="L12" s="4"/>
      <c r="M12" s="4">
        <v>300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5" ht="18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18" x14ac:dyDescent="0.2">
      <c r="A14" s="8">
        <v>44264</v>
      </c>
      <c r="B14" s="4"/>
      <c r="C14" s="4" t="s">
        <v>67</v>
      </c>
      <c r="D14" s="4"/>
      <c r="E14" s="4">
        <v>7680</v>
      </c>
      <c r="F14" s="4">
        <v>1280</v>
      </c>
      <c r="G14" s="4"/>
      <c r="H14" s="4"/>
      <c r="I14" s="4"/>
      <c r="J14" s="4"/>
      <c r="K14" s="4"/>
      <c r="L14" s="4"/>
      <c r="M14" s="4"/>
      <c r="N14" s="4"/>
      <c r="O14" s="4"/>
      <c r="P14" s="4">
        <v>6400</v>
      </c>
      <c r="Q14" s="4"/>
      <c r="R14" s="4"/>
      <c r="S14" s="4"/>
      <c r="T14" s="4"/>
      <c r="U14" s="4"/>
      <c r="V14" s="4"/>
      <c r="W14" s="4"/>
      <c r="X14" s="4"/>
      <c r="Y14" s="4"/>
    </row>
    <row r="15" spans="1:25" ht="18" x14ac:dyDescent="0.2">
      <c r="A15" s="8">
        <v>44268</v>
      </c>
      <c r="B15" s="4"/>
      <c r="C15" s="4" t="s">
        <v>69</v>
      </c>
      <c r="D15" s="4"/>
      <c r="E15" s="4">
        <v>5736</v>
      </c>
      <c r="F15" s="4">
        <v>956</v>
      </c>
      <c r="G15" s="4"/>
      <c r="H15" s="4">
        <v>4780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8" x14ac:dyDescent="0.2">
      <c r="A16" s="8">
        <v>44271</v>
      </c>
      <c r="B16" s="4"/>
      <c r="C16" s="4" t="s">
        <v>68</v>
      </c>
      <c r="D16" s="4"/>
      <c r="E16" s="4">
        <v>7776</v>
      </c>
      <c r="F16" s="4">
        <v>1296</v>
      </c>
      <c r="G16" s="4"/>
      <c r="H16" s="4">
        <v>6480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18" x14ac:dyDescent="0.2">
      <c r="A17" s="8">
        <v>44281</v>
      </c>
      <c r="B17" s="4"/>
      <c r="C17" s="4" t="s">
        <v>66</v>
      </c>
      <c r="D17" s="4"/>
      <c r="E17" s="4">
        <v>17820</v>
      </c>
      <c r="F17" s="4">
        <v>2970</v>
      </c>
      <c r="G17" s="4"/>
      <c r="H17" s="4"/>
      <c r="I17" s="4"/>
      <c r="J17" s="4"/>
      <c r="K17" s="4"/>
      <c r="L17" s="4"/>
      <c r="M17" s="4"/>
      <c r="N17" s="4">
        <v>14850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ht="1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8.75" thickBo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8.75" thickBot="1" x14ac:dyDescent="0.25">
      <c r="A20" s="4"/>
      <c r="B20" s="4"/>
      <c r="C20" s="4"/>
      <c r="D20" s="4"/>
      <c r="E20" s="11">
        <f>SUM(E10:E19)</f>
        <v>47343</v>
      </c>
      <c r="F20" s="12">
        <f t="shared" ref="F20:P20" si="0">SUM(F10:F19)</f>
        <v>7853</v>
      </c>
      <c r="G20" s="12">
        <f t="shared" si="0"/>
        <v>0</v>
      </c>
      <c r="H20" s="12">
        <f t="shared" si="0"/>
        <v>17500</v>
      </c>
      <c r="I20" s="12">
        <f t="shared" si="0"/>
        <v>0</v>
      </c>
      <c r="J20" s="12">
        <f t="shared" si="0"/>
        <v>0</v>
      </c>
      <c r="K20" s="12">
        <f t="shared" si="0"/>
        <v>440</v>
      </c>
      <c r="L20" s="12">
        <f t="shared" si="0"/>
        <v>0</v>
      </c>
      <c r="M20" s="13">
        <f t="shared" si="0"/>
        <v>300</v>
      </c>
      <c r="N20" s="13">
        <f t="shared" si="0"/>
        <v>14850</v>
      </c>
      <c r="O20" s="13">
        <f t="shared" si="0"/>
        <v>0</v>
      </c>
      <c r="P20" s="13">
        <f t="shared" si="0"/>
        <v>6400</v>
      </c>
      <c r="Q20" s="4"/>
      <c r="R20" s="4"/>
      <c r="S20" s="4"/>
      <c r="T20" s="4"/>
      <c r="U20" s="4"/>
      <c r="V20" s="4"/>
      <c r="W20" s="4"/>
      <c r="X20" s="4"/>
      <c r="Y20" s="4"/>
    </row>
    <row r="21" spans="1:25" ht="1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8" x14ac:dyDescent="0.2">
      <c r="A22" s="4"/>
      <c r="B22" s="4"/>
      <c r="C22" s="4"/>
      <c r="D22" s="4"/>
      <c r="E22" s="4" t="s">
        <v>18</v>
      </c>
      <c r="F22" s="4"/>
      <c r="G22" s="4" t="s">
        <v>36</v>
      </c>
      <c r="H22" s="4"/>
      <c r="I22" s="4">
        <v>17500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8" x14ac:dyDescent="0.2">
      <c r="A23" s="4"/>
      <c r="B23" s="4"/>
      <c r="C23" s="4"/>
      <c r="D23" s="4"/>
      <c r="E23" s="4"/>
      <c r="F23" s="4"/>
      <c r="G23" s="4" t="s">
        <v>31</v>
      </c>
      <c r="H23" s="4"/>
      <c r="I23" s="4">
        <v>440</v>
      </c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8" x14ac:dyDescent="0.2">
      <c r="A24" s="4"/>
      <c r="B24" s="4"/>
      <c r="C24" s="4"/>
      <c r="D24" s="4"/>
      <c r="E24" s="4"/>
      <c r="F24" s="4"/>
      <c r="G24" s="4" t="s">
        <v>33</v>
      </c>
      <c r="H24" s="4"/>
      <c r="I24" s="4">
        <v>300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8" x14ac:dyDescent="0.2">
      <c r="A25" s="4"/>
      <c r="B25" s="4"/>
      <c r="C25" s="4"/>
      <c r="D25" s="4"/>
      <c r="E25" s="4"/>
      <c r="F25" s="4"/>
      <c r="G25" s="4" t="s">
        <v>66</v>
      </c>
      <c r="H25" s="4"/>
      <c r="I25" s="4">
        <v>14850</v>
      </c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18" x14ac:dyDescent="0.2">
      <c r="A26" s="4"/>
      <c r="B26" s="4"/>
      <c r="C26" s="4"/>
      <c r="D26" s="4"/>
      <c r="E26" s="4"/>
      <c r="F26" s="4"/>
      <c r="G26" s="4" t="s">
        <v>67</v>
      </c>
      <c r="H26" s="4"/>
      <c r="I26" s="4">
        <v>6400</v>
      </c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18" x14ac:dyDescent="0.2">
      <c r="A27" s="4"/>
      <c r="B27" s="4"/>
      <c r="C27" s="4"/>
      <c r="D27" s="4"/>
      <c r="E27" s="4"/>
      <c r="F27" s="4"/>
      <c r="G27" s="4" t="s">
        <v>57</v>
      </c>
      <c r="H27" s="4"/>
      <c r="I27" s="4">
        <v>7853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18" x14ac:dyDescent="0.2">
      <c r="A29" s="4"/>
      <c r="B29" s="4"/>
      <c r="C29" s="4"/>
      <c r="D29" s="4"/>
      <c r="E29" s="4" t="s">
        <v>19</v>
      </c>
      <c r="F29" s="4"/>
      <c r="G29" s="4" t="s">
        <v>70</v>
      </c>
      <c r="H29" s="4"/>
      <c r="I29" s="4"/>
      <c r="J29" s="4">
        <v>47343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1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1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1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ht="1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18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8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C697A-FF22-9C46-926A-AB49AD84861D}">
  <dimension ref="A1:AA42"/>
  <sheetViews>
    <sheetView topLeftCell="A6" zoomScaleNormal="80" zoomScaleSheetLayoutView="100" workbookViewId="0">
      <selection activeCell="V36" sqref="V36"/>
    </sheetView>
  </sheetViews>
  <sheetFormatPr defaultRowHeight="15" x14ac:dyDescent="0.2"/>
  <cols>
    <col min="1" max="1" width="9.28125" bestFit="1" customWidth="1"/>
  </cols>
  <sheetData>
    <row r="1" spans="1:27" ht="18" x14ac:dyDescent="0.2">
      <c r="A1" s="7" t="s">
        <v>71</v>
      </c>
    </row>
    <row r="6" spans="1:27" ht="18" x14ac:dyDescent="0.2">
      <c r="A6" s="4" t="s">
        <v>54</v>
      </c>
      <c r="B6" s="4"/>
      <c r="C6" s="4" t="s">
        <v>65</v>
      </c>
      <c r="D6" s="4"/>
      <c r="E6" s="4" t="s">
        <v>56</v>
      </c>
      <c r="F6" s="4" t="s">
        <v>57</v>
      </c>
      <c r="G6" s="4" t="s">
        <v>72</v>
      </c>
      <c r="H6" s="4"/>
      <c r="I6" s="4" t="s">
        <v>41</v>
      </c>
      <c r="J6" s="4"/>
      <c r="K6" s="4" t="s">
        <v>73</v>
      </c>
      <c r="L6" s="4"/>
      <c r="M6" s="4" t="s">
        <v>74</v>
      </c>
      <c r="N6" s="4" t="s">
        <v>33</v>
      </c>
      <c r="O6" s="4"/>
      <c r="P6" s="4" t="s">
        <v>31</v>
      </c>
      <c r="Q6" s="4"/>
      <c r="R6" s="4" t="s">
        <v>75</v>
      </c>
      <c r="S6" s="4"/>
      <c r="T6" s="4" t="s">
        <v>76</v>
      </c>
      <c r="U6" s="4"/>
      <c r="V6" s="4"/>
      <c r="W6" s="4"/>
      <c r="X6" s="4"/>
      <c r="Y6" s="4"/>
      <c r="Z6" s="4"/>
      <c r="AA6" s="4"/>
    </row>
    <row r="7" spans="1:27" ht="18" x14ac:dyDescent="0.2">
      <c r="A7" s="4"/>
      <c r="B7" s="4"/>
      <c r="C7" s="4"/>
      <c r="D7" s="4"/>
      <c r="E7" s="4"/>
      <c r="F7" s="4"/>
      <c r="G7" s="4" t="s">
        <v>70</v>
      </c>
      <c r="H7" s="4"/>
      <c r="I7" s="4"/>
      <c r="J7" s="4"/>
      <c r="K7" s="4"/>
      <c r="L7" s="4"/>
      <c r="M7" s="4" t="s">
        <v>77</v>
      </c>
      <c r="N7" s="4"/>
      <c r="O7" s="4"/>
      <c r="P7" s="4"/>
      <c r="Q7" s="4"/>
      <c r="R7" s="4" t="s">
        <v>78</v>
      </c>
      <c r="S7" s="4"/>
      <c r="T7" s="4" t="s">
        <v>79</v>
      </c>
      <c r="U7" s="4"/>
      <c r="V7" s="4"/>
      <c r="W7" s="4"/>
      <c r="X7" s="4"/>
      <c r="Y7" s="4"/>
      <c r="Z7" s="4"/>
      <c r="AA7" s="4"/>
    </row>
    <row r="8" spans="1:27" ht="18" x14ac:dyDescent="0.2">
      <c r="A8" s="4"/>
      <c r="B8" s="4"/>
      <c r="C8" s="4"/>
      <c r="D8" s="4"/>
      <c r="E8" s="4" t="s">
        <v>59</v>
      </c>
      <c r="F8" s="4" t="s">
        <v>59</v>
      </c>
      <c r="G8" s="4" t="s">
        <v>59</v>
      </c>
      <c r="H8" s="4"/>
      <c r="I8" s="4" t="s">
        <v>59</v>
      </c>
      <c r="J8" s="4"/>
      <c r="K8" s="4" t="s">
        <v>59</v>
      </c>
      <c r="L8" s="4"/>
      <c r="M8" s="4" t="s">
        <v>59</v>
      </c>
      <c r="N8" s="4" t="s">
        <v>59</v>
      </c>
      <c r="O8" s="4"/>
      <c r="P8" s="4" t="s">
        <v>59</v>
      </c>
      <c r="Q8" s="4"/>
      <c r="R8" s="4" t="s">
        <v>59</v>
      </c>
      <c r="S8" s="4"/>
      <c r="T8" s="4" t="s">
        <v>59</v>
      </c>
      <c r="U8" s="4"/>
      <c r="V8" s="4"/>
      <c r="W8" s="4"/>
      <c r="X8" s="4"/>
      <c r="Y8" s="4"/>
      <c r="Z8" s="4"/>
      <c r="AA8" s="4"/>
    </row>
    <row r="9" spans="1:27" ht="18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pans="1:27" ht="18" x14ac:dyDescent="0.2">
      <c r="A10" s="8">
        <v>44204</v>
      </c>
      <c r="B10" s="4"/>
      <c r="C10" s="4" t="s">
        <v>10</v>
      </c>
      <c r="D10" s="4"/>
      <c r="E10" s="4">
        <v>70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>
        <v>70</v>
      </c>
      <c r="S10" s="4"/>
      <c r="T10" s="4"/>
      <c r="U10" s="4"/>
      <c r="V10" s="4"/>
      <c r="W10" s="4"/>
      <c r="X10" s="4"/>
      <c r="Y10" s="4"/>
      <c r="Z10" s="4"/>
      <c r="AA10" s="4"/>
    </row>
    <row r="11" spans="1:27" ht="18" x14ac:dyDescent="0.2">
      <c r="A11" s="8">
        <v>44209</v>
      </c>
      <c r="B11" s="4"/>
      <c r="C11" s="4" t="s">
        <v>80</v>
      </c>
      <c r="D11" s="4"/>
      <c r="E11" s="4">
        <v>700</v>
      </c>
      <c r="F11" s="4"/>
      <c r="G11" s="4">
        <v>700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7" ht="18" x14ac:dyDescent="0.2">
      <c r="A12" s="8">
        <v>44209</v>
      </c>
      <c r="B12" s="4"/>
      <c r="C12" s="4" t="s">
        <v>41</v>
      </c>
      <c r="D12" s="4"/>
      <c r="E12" s="4">
        <v>2200</v>
      </c>
      <c r="F12" s="4"/>
      <c r="G12" s="4"/>
      <c r="H12" s="4"/>
      <c r="I12" s="4">
        <v>2200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1:27" ht="18" x14ac:dyDescent="0.2">
      <c r="A13" s="8">
        <v>44227</v>
      </c>
      <c r="B13" s="4"/>
      <c r="C13" s="4" t="s">
        <v>81</v>
      </c>
      <c r="D13" s="4"/>
      <c r="E13" s="4">
        <v>2005</v>
      </c>
      <c r="F13" s="4">
        <v>2005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spans="1:27" ht="18" x14ac:dyDescent="0.2">
      <c r="A14" s="8">
        <v>44227</v>
      </c>
      <c r="B14" s="4"/>
      <c r="C14" s="4" t="s">
        <v>10</v>
      </c>
      <c r="D14" s="4"/>
      <c r="E14" s="4">
        <v>168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>
        <v>168</v>
      </c>
      <c r="S14" s="4"/>
      <c r="T14" s="4"/>
      <c r="U14" s="4"/>
      <c r="V14" s="4"/>
      <c r="W14" s="4"/>
      <c r="X14" s="4"/>
      <c r="Y14" s="4"/>
      <c r="Z14" s="4"/>
      <c r="AA14" s="4"/>
    </row>
    <row r="15" spans="1:27" ht="18" x14ac:dyDescent="0.2">
      <c r="A15" s="8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1:27" ht="18" x14ac:dyDescent="0.2">
      <c r="A16" s="8">
        <v>44230</v>
      </c>
      <c r="B16" s="4"/>
      <c r="C16" s="4" t="s">
        <v>10</v>
      </c>
      <c r="D16" s="4"/>
      <c r="E16" s="4">
        <v>70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>
        <v>70</v>
      </c>
      <c r="S16" s="4"/>
      <c r="T16" s="4"/>
      <c r="U16" s="4"/>
      <c r="V16" s="4"/>
      <c r="W16" s="4"/>
      <c r="X16" s="4"/>
      <c r="Y16" s="4"/>
      <c r="Z16" s="4"/>
      <c r="AA16" s="4"/>
    </row>
    <row r="17" spans="1:27" ht="18" x14ac:dyDescent="0.2">
      <c r="A17" s="8">
        <v>44230</v>
      </c>
      <c r="B17" s="4"/>
      <c r="C17" s="4" t="s">
        <v>73</v>
      </c>
      <c r="D17" s="4"/>
      <c r="E17" s="4">
        <v>420</v>
      </c>
      <c r="F17" s="4">
        <v>20</v>
      </c>
      <c r="G17" s="4"/>
      <c r="H17" s="4"/>
      <c r="I17" s="4"/>
      <c r="J17" s="4"/>
      <c r="K17" s="4">
        <v>400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spans="1:27" ht="18" x14ac:dyDescent="0.2">
      <c r="A18" s="8">
        <v>44237</v>
      </c>
      <c r="B18" s="4"/>
      <c r="C18" s="4" t="s">
        <v>42</v>
      </c>
      <c r="D18" s="4"/>
      <c r="E18" s="4">
        <v>1260</v>
      </c>
      <c r="F18" s="4">
        <v>210</v>
      </c>
      <c r="G18" s="4"/>
      <c r="H18" s="4"/>
      <c r="I18" s="4"/>
      <c r="J18" s="4"/>
      <c r="K18" s="4"/>
      <c r="L18" s="4"/>
      <c r="M18" s="4">
        <v>1050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1:27" ht="18" x14ac:dyDescent="0.2">
      <c r="A19" s="8">
        <v>44237</v>
      </c>
      <c r="B19" s="4"/>
      <c r="C19" s="4" t="s">
        <v>33</v>
      </c>
      <c r="D19" s="4"/>
      <c r="E19" s="4">
        <v>315</v>
      </c>
      <c r="F19" s="4">
        <v>15</v>
      </c>
      <c r="G19" s="4"/>
      <c r="H19" s="4"/>
      <c r="I19" s="4"/>
      <c r="J19" s="4"/>
      <c r="K19" s="4"/>
      <c r="L19" s="4"/>
      <c r="M19" s="4"/>
      <c r="N19" s="4">
        <v>300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1:27" ht="18" x14ac:dyDescent="0.2">
      <c r="A20" s="8">
        <v>44237</v>
      </c>
      <c r="B20" s="4"/>
      <c r="C20" s="4" t="s">
        <v>31</v>
      </c>
      <c r="D20" s="4"/>
      <c r="E20" s="4">
        <v>528</v>
      </c>
      <c r="F20" s="4">
        <v>88</v>
      </c>
      <c r="G20" s="4"/>
      <c r="H20" s="4"/>
      <c r="I20" s="4"/>
      <c r="J20" s="4"/>
      <c r="K20" s="4"/>
      <c r="L20" s="4"/>
      <c r="M20" s="4"/>
      <c r="N20" s="4"/>
      <c r="O20" s="4"/>
      <c r="P20" s="4">
        <v>440</v>
      </c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 ht="18" x14ac:dyDescent="0.2">
      <c r="A21" s="8">
        <v>44255</v>
      </c>
      <c r="B21" s="4"/>
      <c r="C21" s="4" t="s">
        <v>69</v>
      </c>
      <c r="D21" s="4"/>
      <c r="E21" s="4">
        <v>250</v>
      </c>
      <c r="F21" s="4"/>
      <c r="G21" s="4">
        <v>250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>
        <v>35</v>
      </c>
      <c r="U21" s="4"/>
      <c r="V21" s="4"/>
      <c r="W21" s="4"/>
      <c r="X21" s="4"/>
      <c r="Y21" s="4"/>
      <c r="Z21" s="4"/>
      <c r="AA21" s="4"/>
    </row>
    <row r="22" spans="1:27" ht="18" x14ac:dyDescent="0.2">
      <c r="A22" s="8">
        <v>44264</v>
      </c>
      <c r="B22" s="4"/>
      <c r="C22" s="4" t="s">
        <v>68</v>
      </c>
      <c r="D22" s="4"/>
      <c r="E22" s="4">
        <v>1500</v>
      </c>
      <c r="F22" s="4"/>
      <c r="G22" s="4">
        <v>1500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>
        <v>297</v>
      </c>
      <c r="U22" s="4"/>
      <c r="V22" s="4"/>
      <c r="W22" s="4"/>
      <c r="X22" s="4"/>
      <c r="Y22" s="4"/>
      <c r="Z22" s="4"/>
      <c r="AA22" s="4"/>
    </row>
    <row r="23" spans="1:27" ht="1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ht="18.75" thickBot="1" x14ac:dyDescent="0.25">
      <c r="A24" s="4"/>
      <c r="B24" s="4"/>
      <c r="C24" s="4"/>
      <c r="D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ht="18.75" thickBot="1" x14ac:dyDescent="0.25">
      <c r="A25" s="4"/>
      <c r="B25" s="4"/>
      <c r="C25" s="4"/>
      <c r="D25" s="4"/>
      <c r="E25" s="11">
        <f>SUM(E10:E24)</f>
        <v>9486</v>
      </c>
      <c r="F25" s="12">
        <f>SUM(F11:F24)</f>
        <v>2338</v>
      </c>
      <c r="G25" s="12">
        <f>SUM(G11:G24)</f>
        <v>2450</v>
      </c>
      <c r="H25" s="12">
        <f>SUM(H11:H24)</f>
        <v>0</v>
      </c>
      <c r="I25" s="12">
        <f>SUM(I11:I24)</f>
        <v>2200</v>
      </c>
      <c r="J25" s="12">
        <f>SUM(J11:J24)</f>
        <v>0</v>
      </c>
      <c r="K25" s="12">
        <f>SUM(K11:K24)</f>
        <v>400</v>
      </c>
      <c r="L25" s="12">
        <f>SUM(L11:L24)</f>
        <v>0</v>
      </c>
      <c r="M25" s="12">
        <f>SUM(M11:M24)</f>
        <v>1050</v>
      </c>
      <c r="N25" s="12">
        <f>SUM(N11:N24)</f>
        <v>300</v>
      </c>
      <c r="O25" s="12">
        <f>SUM(O11:O24)</f>
        <v>0</v>
      </c>
      <c r="P25" s="12">
        <f>SUM(P11:P24)</f>
        <v>440</v>
      </c>
      <c r="Q25" s="12">
        <f>SUM(Q11:Q24)</f>
        <v>0</v>
      </c>
      <c r="R25" s="12">
        <f>SUM(R9:R24)</f>
        <v>308</v>
      </c>
      <c r="S25" s="12">
        <f>SUM(S11:S24)</f>
        <v>0</v>
      </c>
      <c r="T25" s="13">
        <f>SUM(T11:T24)</f>
        <v>332</v>
      </c>
      <c r="U25" s="4"/>
      <c r="V25" s="4"/>
      <c r="W25" s="4"/>
      <c r="X25" s="4"/>
      <c r="Y25" s="4"/>
      <c r="Z25" s="4"/>
      <c r="AA25" s="4"/>
    </row>
    <row r="26" spans="1:27" ht="1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ht="18" x14ac:dyDescent="0.2">
      <c r="A27" s="4"/>
      <c r="B27" s="4"/>
      <c r="C27" s="4"/>
      <c r="D27" s="4"/>
      <c r="E27" s="4" t="s">
        <v>18</v>
      </c>
      <c r="F27" s="4"/>
      <c r="G27" s="4" t="s">
        <v>41</v>
      </c>
      <c r="H27" s="4"/>
      <c r="I27" s="4">
        <v>2200</v>
      </c>
      <c r="J27" s="4"/>
      <c r="K27" s="4"/>
      <c r="L27" s="4" t="s">
        <v>18</v>
      </c>
      <c r="M27" s="4"/>
      <c r="N27" s="4" t="s">
        <v>70</v>
      </c>
      <c r="O27" s="4"/>
      <c r="P27" s="4">
        <v>332</v>
      </c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ht="18" x14ac:dyDescent="0.2">
      <c r="A28" s="4"/>
      <c r="B28" s="4"/>
      <c r="C28" s="4"/>
      <c r="D28" s="4"/>
      <c r="E28" s="4"/>
      <c r="F28" s="4"/>
      <c r="G28" s="4" t="s">
        <v>73</v>
      </c>
      <c r="H28" s="4"/>
      <c r="I28" s="4">
        <v>400</v>
      </c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ht="18" x14ac:dyDescent="0.2">
      <c r="A29" s="4"/>
      <c r="B29" s="4"/>
      <c r="C29" s="4"/>
      <c r="D29" s="4"/>
      <c r="E29" s="4"/>
      <c r="F29" s="4"/>
      <c r="G29" s="4" t="s">
        <v>42</v>
      </c>
      <c r="H29" s="4"/>
      <c r="I29" s="4">
        <v>1050</v>
      </c>
      <c r="J29" s="4"/>
      <c r="K29" s="4"/>
      <c r="L29" s="4" t="s">
        <v>19</v>
      </c>
      <c r="M29" s="4"/>
      <c r="N29" s="4" t="s">
        <v>38</v>
      </c>
      <c r="O29" s="4"/>
      <c r="P29" s="4"/>
      <c r="Q29" s="4">
        <v>332</v>
      </c>
      <c r="R29" s="4"/>
      <c r="S29" s="4"/>
      <c r="T29" s="4"/>
    </row>
    <row r="30" spans="1:27" ht="18" x14ac:dyDescent="0.2">
      <c r="A30" s="4"/>
      <c r="B30" s="4"/>
      <c r="C30" s="4"/>
      <c r="D30" s="4"/>
      <c r="E30" s="4"/>
      <c r="F30" s="4"/>
      <c r="G30" s="4" t="s">
        <v>33</v>
      </c>
      <c r="H30" s="4"/>
      <c r="I30" s="4">
        <v>300</v>
      </c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7" ht="18" x14ac:dyDescent="0.2">
      <c r="A31" s="4"/>
      <c r="B31" s="4"/>
      <c r="C31" s="4"/>
      <c r="D31" s="4"/>
      <c r="E31" s="4"/>
      <c r="F31" s="4"/>
      <c r="G31" s="4" t="s">
        <v>31</v>
      </c>
      <c r="H31" s="4"/>
      <c r="I31" s="4">
        <v>440</v>
      </c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7" ht="18" x14ac:dyDescent="0.2">
      <c r="A32" s="4"/>
      <c r="B32" s="4"/>
      <c r="C32" s="4"/>
      <c r="D32" s="4"/>
      <c r="E32" s="4"/>
      <c r="F32" s="4"/>
      <c r="G32" s="4" t="s">
        <v>10</v>
      </c>
      <c r="H32" s="4"/>
      <c r="I32" s="4">
        <v>308</v>
      </c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1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18" x14ac:dyDescent="0.2">
      <c r="A34" s="4"/>
      <c r="B34" s="4"/>
      <c r="C34" s="4"/>
      <c r="D34" s="4"/>
      <c r="E34" s="4" t="s">
        <v>19</v>
      </c>
      <c r="F34" s="4"/>
      <c r="G34" s="4" t="s">
        <v>70</v>
      </c>
      <c r="H34" s="4"/>
      <c r="I34" s="4"/>
      <c r="J34" s="4">
        <v>9486</v>
      </c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18" x14ac:dyDescent="0.2">
      <c r="A35" s="4"/>
      <c r="B35" s="4"/>
      <c r="C35" s="4"/>
      <c r="D35" s="4"/>
      <c r="E35" s="4"/>
      <c r="F35" s="4"/>
      <c r="G35" s="4" t="s">
        <v>57</v>
      </c>
      <c r="H35" s="4"/>
      <c r="I35" s="4"/>
      <c r="J35" s="4">
        <v>2833</v>
      </c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18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18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18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18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18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18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18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7A9AE-58B1-194C-8A21-F01F43AF7E82}">
  <dimension ref="A1:Q33"/>
  <sheetViews>
    <sheetView topLeftCell="A2" zoomScaleNormal="80" zoomScaleSheetLayoutView="100" workbookViewId="0">
      <selection activeCell="Q14" sqref="Q14"/>
    </sheetView>
  </sheetViews>
  <sheetFormatPr defaultRowHeight="15" x14ac:dyDescent="0.2"/>
  <cols>
    <col min="1" max="1" width="9.28125" bestFit="1" customWidth="1"/>
  </cols>
  <sheetData>
    <row r="1" spans="1:14" ht="22.5" x14ac:dyDescent="0.25">
      <c r="A1" s="1" t="s">
        <v>82</v>
      </c>
    </row>
    <row r="6" spans="1:14" ht="18" x14ac:dyDescent="0.2">
      <c r="A6" s="4" t="s">
        <v>54</v>
      </c>
      <c r="C6" s="4" t="s">
        <v>65</v>
      </c>
      <c r="E6" s="4" t="s">
        <v>56</v>
      </c>
      <c r="F6" s="4" t="s">
        <v>57</v>
      </c>
      <c r="G6" s="4" t="s">
        <v>83</v>
      </c>
      <c r="H6" s="4" t="s">
        <v>35</v>
      </c>
      <c r="I6" s="5"/>
      <c r="J6" s="4" t="s">
        <v>84</v>
      </c>
      <c r="L6" s="4" t="s">
        <v>76</v>
      </c>
    </row>
    <row r="7" spans="1:14" ht="18" x14ac:dyDescent="0.2">
      <c r="G7" s="4" t="s">
        <v>63</v>
      </c>
      <c r="H7" s="4"/>
      <c r="I7" s="4"/>
      <c r="J7" s="4"/>
      <c r="L7" s="4" t="s">
        <v>85</v>
      </c>
    </row>
    <row r="8" spans="1:14" ht="18" x14ac:dyDescent="0.2">
      <c r="G8" s="4"/>
      <c r="H8" s="4"/>
      <c r="I8" s="4"/>
      <c r="J8" s="4"/>
      <c r="K8" s="4"/>
    </row>
    <row r="9" spans="1:14" ht="18" x14ac:dyDescent="0.2">
      <c r="E9" s="4" t="s">
        <v>59</v>
      </c>
      <c r="F9" s="4" t="s">
        <v>59</v>
      </c>
      <c r="G9" s="4" t="s">
        <v>59</v>
      </c>
      <c r="H9" s="4" t="s">
        <v>59</v>
      </c>
      <c r="I9" s="4"/>
      <c r="J9" s="4" t="s">
        <v>59</v>
      </c>
      <c r="L9" s="4" t="s">
        <v>59</v>
      </c>
    </row>
    <row r="11" spans="1:14" ht="18" x14ac:dyDescent="0.2">
      <c r="A11" s="9">
        <v>44202</v>
      </c>
      <c r="B11" s="4" t="s">
        <v>78</v>
      </c>
      <c r="C11" s="4" t="s">
        <v>35</v>
      </c>
      <c r="D11" s="4"/>
      <c r="E11" s="4">
        <v>4812</v>
      </c>
      <c r="F11" s="4">
        <v>802</v>
      </c>
      <c r="G11" s="4"/>
      <c r="H11" s="4">
        <v>4010</v>
      </c>
    </row>
    <row r="12" spans="1:14" ht="18" x14ac:dyDescent="0.2">
      <c r="A12" s="6">
        <v>44205</v>
      </c>
      <c r="B12" s="7" t="s">
        <v>86</v>
      </c>
      <c r="C12" s="7"/>
      <c r="D12" s="7"/>
      <c r="E12" s="7">
        <v>2900</v>
      </c>
      <c r="F12" s="7"/>
      <c r="G12" s="7">
        <v>2900</v>
      </c>
      <c r="H12" s="7"/>
      <c r="I12" s="7"/>
      <c r="J12" s="7"/>
      <c r="K12" s="7"/>
      <c r="L12" s="7">
        <v>218</v>
      </c>
    </row>
    <row r="13" spans="1:14" ht="18" x14ac:dyDescent="0.2">
      <c r="A13" s="6">
        <v>44206</v>
      </c>
      <c r="B13" s="7" t="s">
        <v>60</v>
      </c>
      <c r="C13" s="7"/>
      <c r="D13" s="7"/>
      <c r="E13" s="7">
        <v>2400</v>
      </c>
      <c r="F13" s="7"/>
      <c r="G13" s="7">
        <v>2400</v>
      </c>
      <c r="H13" s="7"/>
      <c r="I13" s="7"/>
      <c r="J13" s="7"/>
      <c r="K13" s="7"/>
      <c r="L13" s="7"/>
    </row>
    <row r="15" spans="1:14" ht="18" x14ac:dyDescent="0.2">
      <c r="A15" s="8">
        <v>44255</v>
      </c>
      <c r="B15" s="4" t="s">
        <v>84</v>
      </c>
      <c r="C15" s="4"/>
      <c r="D15" s="4"/>
      <c r="E15" s="4">
        <v>12000</v>
      </c>
      <c r="F15" s="4"/>
      <c r="G15" s="4"/>
      <c r="H15" s="4"/>
      <c r="I15" s="4"/>
      <c r="J15" s="4">
        <v>12000</v>
      </c>
      <c r="K15" s="4"/>
      <c r="L15" s="4"/>
      <c r="M15" s="4"/>
      <c r="N15" s="4"/>
    </row>
    <row r="16" spans="1:14" ht="18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7" ht="18" x14ac:dyDescent="0.2">
      <c r="A17" s="8">
        <v>44257</v>
      </c>
      <c r="B17" s="4" t="s">
        <v>61</v>
      </c>
      <c r="C17" s="4"/>
      <c r="D17" s="4"/>
      <c r="E17" s="4">
        <v>5000</v>
      </c>
      <c r="F17" s="4"/>
      <c r="G17" s="4">
        <v>5000</v>
      </c>
      <c r="H17" s="4"/>
      <c r="I17" s="4"/>
      <c r="J17" s="4"/>
      <c r="K17" s="4"/>
      <c r="L17" s="4"/>
      <c r="M17" s="4"/>
      <c r="N17" s="4"/>
    </row>
    <row r="18" spans="1:17" ht="18" x14ac:dyDescent="0.2">
      <c r="A18" s="8">
        <v>44257</v>
      </c>
      <c r="B18" s="4" t="s">
        <v>78</v>
      </c>
      <c r="C18" s="4" t="s">
        <v>35</v>
      </c>
      <c r="D18" s="4"/>
      <c r="E18" s="4">
        <v>5346</v>
      </c>
      <c r="F18" s="4">
        <v>891</v>
      </c>
      <c r="G18" s="4"/>
      <c r="H18" s="4">
        <v>4455</v>
      </c>
      <c r="I18" s="4"/>
      <c r="J18" s="4"/>
      <c r="K18" s="4"/>
      <c r="L18" s="4"/>
      <c r="M18" s="4"/>
      <c r="N18" s="4"/>
    </row>
    <row r="19" spans="1:17" ht="18" x14ac:dyDescent="0.2">
      <c r="A19" s="8">
        <v>44264</v>
      </c>
      <c r="B19" s="4" t="s">
        <v>78</v>
      </c>
      <c r="C19" s="4" t="s">
        <v>35</v>
      </c>
      <c r="D19" s="4"/>
      <c r="E19" s="4">
        <v>1782</v>
      </c>
      <c r="F19" s="4">
        <v>297</v>
      </c>
      <c r="G19" s="4"/>
      <c r="H19" s="4">
        <v>1485</v>
      </c>
      <c r="I19" s="4"/>
      <c r="J19" s="4"/>
      <c r="K19" s="4"/>
      <c r="L19" s="4"/>
      <c r="M19" s="4"/>
      <c r="N19" s="4"/>
    </row>
    <row r="20" spans="1:17" ht="1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7" ht="18.75" thickBo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7" ht="18.75" thickBot="1" x14ac:dyDescent="0.25">
      <c r="A22" s="4"/>
      <c r="B22" s="4"/>
      <c r="C22" s="4"/>
      <c r="D22" s="4"/>
      <c r="E22" s="11">
        <f>SUM(E11:E21)</f>
        <v>34240</v>
      </c>
      <c r="F22" s="12">
        <f t="shared" ref="F22:L22" si="0">SUM(F11:F21)</f>
        <v>1990</v>
      </c>
      <c r="G22" s="12">
        <f t="shared" si="0"/>
        <v>10300</v>
      </c>
      <c r="H22" s="12">
        <f t="shared" si="0"/>
        <v>9950</v>
      </c>
      <c r="I22" s="12">
        <f t="shared" si="0"/>
        <v>0</v>
      </c>
      <c r="J22" s="12">
        <f t="shared" si="0"/>
        <v>12000</v>
      </c>
      <c r="K22" s="12">
        <f t="shared" si="0"/>
        <v>0</v>
      </c>
      <c r="L22" s="13">
        <f t="shared" si="0"/>
        <v>218</v>
      </c>
      <c r="M22" s="4"/>
      <c r="N22" s="4"/>
    </row>
    <row r="23" spans="1:17" ht="1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7" ht="18" x14ac:dyDescent="0.2">
      <c r="A24" s="4"/>
      <c r="B24" s="4"/>
      <c r="C24" s="4"/>
      <c r="D24" s="4"/>
      <c r="E24" s="4" t="s">
        <v>18</v>
      </c>
      <c r="F24" s="4" t="s">
        <v>87</v>
      </c>
      <c r="G24" s="4">
        <v>34240</v>
      </c>
      <c r="H24" s="4"/>
      <c r="I24" s="4"/>
      <c r="J24" s="4"/>
      <c r="K24" s="4" t="s">
        <v>18</v>
      </c>
      <c r="L24" s="4"/>
      <c r="M24" s="4" t="s">
        <v>37</v>
      </c>
      <c r="N24" s="4"/>
      <c r="O24" s="4">
        <v>218</v>
      </c>
      <c r="P24" s="4"/>
      <c r="Q24" s="4"/>
    </row>
    <row r="25" spans="1:17" ht="18" x14ac:dyDescent="0.2">
      <c r="D25" s="4"/>
      <c r="E25" s="4"/>
      <c r="F25" s="4" t="s">
        <v>63</v>
      </c>
      <c r="G25" s="4">
        <v>10300</v>
      </c>
      <c r="H25" s="4"/>
      <c r="I25" s="4"/>
      <c r="J25" s="4"/>
      <c r="K25" s="4"/>
      <c r="L25" s="4"/>
      <c r="M25" s="4"/>
      <c r="N25" s="4"/>
      <c r="O25" s="4"/>
      <c r="P25" s="4"/>
      <c r="Q25" s="4"/>
    </row>
    <row r="26" spans="1:17" ht="18" x14ac:dyDescent="0.2">
      <c r="D26" s="4"/>
      <c r="E26" s="4"/>
      <c r="F26" s="4"/>
      <c r="G26" s="4"/>
      <c r="H26" s="4"/>
      <c r="I26" s="4"/>
      <c r="J26" s="4"/>
      <c r="K26" s="4" t="s">
        <v>19</v>
      </c>
      <c r="L26" s="4"/>
      <c r="M26" s="4" t="s">
        <v>63</v>
      </c>
      <c r="N26" s="4"/>
      <c r="O26" s="4"/>
      <c r="P26" s="4">
        <v>218</v>
      </c>
      <c r="Q26" s="4"/>
    </row>
    <row r="27" spans="1:17" ht="18" x14ac:dyDescent="0.2">
      <c r="D27" s="4"/>
      <c r="E27" s="4" t="s">
        <v>19</v>
      </c>
      <c r="F27" s="4" t="s">
        <v>57</v>
      </c>
      <c r="G27" s="4"/>
      <c r="H27" s="4">
        <v>1990</v>
      </c>
      <c r="I27" s="4"/>
      <c r="J27" s="4"/>
      <c r="K27" s="4"/>
      <c r="L27" s="4"/>
      <c r="M27" s="4"/>
      <c r="N27" s="4"/>
      <c r="O27" s="4"/>
      <c r="P27" s="4"/>
      <c r="Q27" s="4"/>
    </row>
    <row r="28" spans="1:17" ht="18" x14ac:dyDescent="0.2">
      <c r="D28" s="4"/>
      <c r="E28" s="4"/>
      <c r="F28" s="4" t="s">
        <v>35</v>
      </c>
      <c r="G28" s="4"/>
      <c r="H28" s="4">
        <v>9950</v>
      </c>
      <c r="I28" s="4"/>
      <c r="J28" s="4"/>
      <c r="K28" s="4"/>
      <c r="L28" s="4"/>
      <c r="M28" s="4"/>
      <c r="N28" s="4"/>
      <c r="O28" s="4"/>
      <c r="P28" s="4"/>
      <c r="Q28" s="4"/>
    </row>
    <row r="29" spans="1:17" ht="18" x14ac:dyDescent="0.2">
      <c r="D29" s="4"/>
      <c r="E29" s="4"/>
      <c r="F29" s="4" t="s">
        <v>84</v>
      </c>
      <c r="G29" s="4"/>
      <c r="H29" s="4">
        <v>12000</v>
      </c>
      <c r="I29" s="4"/>
      <c r="J29" s="4"/>
      <c r="K29" s="4"/>
      <c r="L29" s="4"/>
      <c r="M29" s="4"/>
      <c r="N29" s="4"/>
      <c r="O29" s="4"/>
      <c r="P29" s="4"/>
      <c r="Q29" s="4"/>
    </row>
    <row r="30" spans="1:17" ht="18" x14ac:dyDescent="0.2"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</row>
    <row r="31" spans="1:17" ht="18" x14ac:dyDescent="0.2"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</row>
    <row r="32" spans="1:17" ht="18" x14ac:dyDescent="0.2"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</row>
    <row r="33" spans="4:17" ht="18" x14ac:dyDescent="0.2"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86A83-71D6-EB42-9871-5354D5111707}">
  <dimension ref="A1:K24"/>
  <sheetViews>
    <sheetView zoomScaleNormal="80" zoomScaleSheetLayoutView="100" workbookViewId="0">
      <selection activeCell="M18" sqref="M18"/>
    </sheetView>
  </sheetViews>
  <sheetFormatPr defaultRowHeight="15" x14ac:dyDescent="0.2"/>
  <cols>
    <col min="5" max="5" width="9.28125" bestFit="1" customWidth="1"/>
  </cols>
  <sheetData>
    <row r="1" spans="1:11" ht="22.5" x14ac:dyDescent="0.25">
      <c r="A1" s="1" t="s">
        <v>88</v>
      </c>
    </row>
    <row r="5" spans="1:11" ht="18" x14ac:dyDescent="0.2">
      <c r="J5" s="4"/>
      <c r="K5" s="4"/>
    </row>
    <row r="6" spans="1:11" ht="18" x14ac:dyDescent="0.2">
      <c r="A6" s="4" t="s">
        <v>8</v>
      </c>
      <c r="B6" s="4"/>
      <c r="C6" s="4" t="s">
        <v>65</v>
      </c>
      <c r="D6" s="4"/>
      <c r="E6" s="4" t="s">
        <v>54</v>
      </c>
      <c r="F6" s="4" t="s">
        <v>56</v>
      </c>
      <c r="G6" s="4" t="s">
        <v>57</v>
      </c>
      <c r="H6" s="4"/>
      <c r="I6" s="4" t="s">
        <v>40</v>
      </c>
      <c r="J6" s="4"/>
      <c r="K6" s="4" t="s">
        <v>39</v>
      </c>
    </row>
    <row r="7" spans="1:11" ht="18" x14ac:dyDescent="0.2">
      <c r="J7" s="4"/>
      <c r="K7" s="4"/>
    </row>
    <row r="8" spans="1:11" ht="18" x14ac:dyDescent="0.2">
      <c r="A8" s="4">
        <v>675</v>
      </c>
      <c r="B8" s="4"/>
      <c r="C8" s="4" t="s">
        <v>0</v>
      </c>
      <c r="D8" s="4"/>
      <c r="E8" s="8">
        <v>44197</v>
      </c>
      <c r="F8" s="4"/>
      <c r="J8" s="4"/>
      <c r="K8" s="4"/>
    </row>
    <row r="9" spans="1:11" ht="18" x14ac:dyDescent="0.2">
      <c r="A9" s="4"/>
      <c r="B9" s="4"/>
      <c r="C9" s="4" t="s">
        <v>39</v>
      </c>
      <c r="D9" s="4"/>
      <c r="E9" s="8">
        <v>44204</v>
      </c>
      <c r="F9" s="4">
        <v>70</v>
      </c>
      <c r="J9" s="4"/>
      <c r="K9" s="4">
        <v>70</v>
      </c>
    </row>
    <row r="10" spans="1:11" ht="18" x14ac:dyDescent="0.2">
      <c r="C10" s="4" t="s">
        <v>40</v>
      </c>
      <c r="D10" s="4"/>
      <c r="E10" s="8">
        <v>44227</v>
      </c>
      <c r="F10" s="4">
        <v>168</v>
      </c>
      <c r="G10" s="4">
        <v>28</v>
      </c>
      <c r="H10" s="4"/>
      <c r="I10" s="4">
        <v>140</v>
      </c>
      <c r="J10" s="4"/>
      <c r="K10" s="4"/>
    </row>
    <row r="11" spans="1:11" ht="18" x14ac:dyDescent="0.2">
      <c r="J11" s="4"/>
      <c r="K11" s="4"/>
    </row>
    <row r="12" spans="1:11" ht="18" x14ac:dyDescent="0.2">
      <c r="C12" s="4" t="s">
        <v>39</v>
      </c>
      <c r="E12" s="8">
        <v>44230</v>
      </c>
      <c r="F12" s="4">
        <v>70</v>
      </c>
      <c r="J12" s="4"/>
      <c r="K12" s="4">
        <v>70</v>
      </c>
    </row>
    <row r="13" spans="1:11" ht="18" x14ac:dyDescent="0.2">
      <c r="A13" s="4">
        <v>675</v>
      </c>
      <c r="B13" s="4"/>
      <c r="C13" s="4" t="s">
        <v>0</v>
      </c>
      <c r="D13" s="4"/>
      <c r="E13" s="8">
        <v>44282</v>
      </c>
      <c r="F13" s="4"/>
      <c r="G13" s="4"/>
      <c r="H13" s="4"/>
      <c r="I13" s="4"/>
      <c r="J13" s="4"/>
      <c r="K13" s="4"/>
    </row>
    <row r="14" spans="1:11" ht="18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1" ht="18.75" thickBo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1" ht="18.75" thickBot="1" x14ac:dyDescent="0.25">
      <c r="A16" s="4"/>
      <c r="B16" s="4"/>
      <c r="C16" s="4"/>
      <c r="D16" s="4"/>
      <c r="E16" s="4"/>
      <c r="F16" s="11">
        <f>SUM(F9:F15)</f>
        <v>308</v>
      </c>
      <c r="G16" s="12">
        <f t="shared" ref="G16:I16" si="0">SUM(G9:G15)</f>
        <v>28</v>
      </c>
      <c r="H16" s="12">
        <f t="shared" si="0"/>
        <v>0</v>
      </c>
      <c r="I16" s="12">
        <f t="shared" si="0"/>
        <v>140</v>
      </c>
      <c r="J16" s="11"/>
      <c r="K16" s="13">
        <f>SUM(K8:K15)</f>
        <v>140</v>
      </c>
    </row>
    <row r="17" spans="1:11" ht="1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18" x14ac:dyDescent="0.2">
      <c r="A18" s="4"/>
      <c r="B18" s="4"/>
      <c r="C18" s="4"/>
      <c r="D18" s="4"/>
      <c r="E18" s="4"/>
      <c r="F18" s="4" t="s">
        <v>18</v>
      </c>
      <c r="G18" s="4" t="s">
        <v>39</v>
      </c>
      <c r="H18" s="4">
        <v>140</v>
      </c>
      <c r="I18" s="4"/>
      <c r="J18" s="4"/>
      <c r="K18" s="4"/>
    </row>
    <row r="19" spans="1:11" ht="18" x14ac:dyDescent="0.2">
      <c r="A19" s="4"/>
      <c r="B19" s="4"/>
      <c r="C19" s="4"/>
      <c r="D19" s="4"/>
      <c r="E19" s="4"/>
      <c r="F19" s="4"/>
      <c r="G19" s="4" t="s">
        <v>40</v>
      </c>
      <c r="H19" s="4">
        <v>140</v>
      </c>
      <c r="I19" s="4"/>
      <c r="J19" s="4"/>
      <c r="K19" s="4"/>
    </row>
    <row r="20" spans="1:11" ht="1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18" x14ac:dyDescent="0.2">
      <c r="A21" s="4"/>
      <c r="B21" s="4"/>
      <c r="C21" s="4"/>
      <c r="D21" s="4"/>
      <c r="E21" s="4"/>
      <c r="F21" s="4" t="s">
        <v>19</v>
      </c>
      <c r="G21" s="4" t="s">
        <v>57</v>
      </c>
      <c r="H21" s="4"/>
      <c r="I21" s="4">
        <v>28</v>
      </c>
      <c r="J21" s="4"/>
      <c r="K21" s="4"/>
    </row>
    <row r="22" spans="1:11" ht="18" x14ac:dyDescent="0.2">
      <c r="A22" s="4"/>
      <c r="B22" s="4"/>
      <c r="C22" s="4"/>
      <c r="D22" s="4"/>
      <c r="E22" s="4"/>
      <c r="F22" s="4"/>
      <c r="G22" s="4" t="s">
        <v>10</v>
      </c>
      <c r="H22" s="4"/>
      <c r="I22" s="4">
        <v>675</v>
      </c>
      <c r="J22" s="4"/>
      <c r="K22" s="4"/>
    </row>
    <row r="23" spans="1:11" ht="1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ht="1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06596-A5F8-CB40-9150-BF0E02B3344A}">
  <dimension ref="A1:Q77"/>
  <sheetViews>
    <sheetView topLeftCell="A54" zoomScaleNormal="80" zoomScaleSheetLayoutView="100" workbookViewId="0">
      <selection activeCell="M85" sqref="M85"/>
    </sheetView>
  </sheetViews>
  <sheetFormatPr defaultRowHeight="15" x14ac:dyDescent="0.2"/>
  <cols>
    <col min="9" max="9" width="9.28125" bestFit="1" customWidth="1"/>
    <col min="10" max="10" width="9.68359375" bestFit="1" customWidth="1"/>
  </cols>
  <sheetData>
    <row r="1" spans="1:14" ht="20.25" x14ac:dyDescent="0.25">
      <c r="A1" s="29" t="s">
        <v>89</v>
      </c>
    </row>
    <row r="3" spans="1:14" ht="18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18" x14ac:dyDescent="0.2">
      <c r="A4" s="4"/>
      <c r="B4" s="4"/>
      <c r="C4" s="4"/>
      <c r="D4" s="4"/>
      <c r="E4" s="4"/>
      <c r="F4" s="4"/>
      <c r="G4" s="4"/>
      <c r="H4" s="4" t="s">
        <v>90</v>
      </c>
      <c r="I4" s="4"/>
      <c r="J4" s="4"/>
      <c r="K4" s="4"/>
      <c r="L4" s="4"/>
      <c r="M4" s="4"/>
      <c r="N4" s="4"/>
    </row>
    <row r="5" spans="1:14" ht="18" x14ac:dyDescent="0.2">
      <c r="A5" s="4"/>
      <c r="B5" s="4"/>
      <c r="C5" s="4"/>
      <c r="D5" s="4"/>
      <c r="E5" s="4"/>
      <c r="F5" s="4" t="s">
        <v>91</v>
      </c>
      <c r="G5" s="4"/>
      <c r="H5" s="4" t="s">
        <v>92</v>
      </c>
      <c r="I5" s="4"/>
      <c r="J5" s="4" t="s">
        <v>93</v>
      </c>
      <c r="K5" s="4"/>
      <c r="L5" s="4"/>
      <c r="M5" s="4"/>
      <c r="N5" s="4"/>
    </row>
    <row r="6" spans="1:14" ht="18" x14ac:dyDescent="0.2">
      <c r="A6" s="4"/>
      <c r="B6" s="4"/>
      <c r="C6" s="4"/>
      <c r="D6" s="4"/>
      <c r="E6" s="4"/>
      <c r="F6" s="4" t="s">
        <v>59</v>
      </c>
      <c r="G6" s="4"/>
      <c r="H6" s="4" t="s">
        <v>59</v>
      </c>
      <c r="I6" s="4"/>
      <c r="J6" s="4" t="s">
        <v>59</v>
      </c>
      <c r="K6" s="4"/>
      <c r="L6" s="4"/>
      <c r="M6" s="4"/>
      <c r="N6" s="4"/>
    </row>
    <row r="7" spans="1:14" ht="18" x14ac:dyDescent="0.2">
      <c r="A7" s="4" t="s">
        <v>94</v>
      </c>
      <c r="B7" s="4" t="s">
        <v>95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ht="18" x14ac:dyDescent="0.2">
      <c r="A8" s="5"/>
      <c r="B8" s="5" t="s">
        <v>96</v>
      </c>
      <c r="C8" s="4"/>
      <c r="D8" s="4"/>
      <c r="E8" s="4"/>
      <c r="F8" s="4">
        <v>31574</v>
      </c>
      <c r="G8" s="4"/>
      <c r="H8" s="4">
        <v>9578</v>
      </c>
      <c r="I8" s="4"/>
      <c r="J8" s="4">
        <v>21996</v>
      </c>
      <c r="K8" s="4"/>
      <c r="L8" s="4"/>
      <c r="M8" s="4"/>
      <c r="N8" s="4"/>
    </row>
    <row r="9" spans="1:14" ht="18.75" thickBot="1" x14ac:dyDescent="0.25">
      <c r="A9" s="5"/>
      <c r="B9" s="5" t="s">
        <v>97</v>
      </c>
      <c r="C9" s="4"/>
      <c r="D9" s="4"/>
      <c r="E9" s="4"/>
      <c r="F9" s="4">
        <v>42026</v>
      </c>
      <c r="G9" s="4"/>
      <c r="H9" s="4">
        <v>7574</v>
      </c>
      <c r="I9" s="4"/>
      <c r="J9" s="4">
        <v>34452</v>
      </c>
      <c r="K9" s="4"/>
      <c r="L9" s="4"/>
      <c r="M9" s="4"/>
      <c r="N9" s="4"/>
    </row>
    <row r="10" spans="1:14" ht="18.75" thickBot="1" x14ac:dyDescent="0.25">
      <c r="A10" s="4"/>
      <c r="B10" s="4"/>
      <c r="C10" s="4"/>
      <c r="D10" s="4"/>
      <c r="E10" s="4"/>
      <c r="F10" s="4"/>
      <c r="G10" s="4"/>
      <c r="H10" s="4"/>
      <c r="I10" s="4"/>
      <c r="J10" s="30">
        <f>SUM(J8:J9)</f>
        <v>56448</v>
      </c>
      <c r="K10" s="4"/>
      <c r="L10" s="4"/>
      <c r="M10" s="4"/>
      <c r="N10" s="4"/>
    </row>
    <row r="11" spans="1:14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18" x14ac:dyDescent="0.2">
      <c r="A12" s="5"/>
      <c r="B12" s="5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ht="18" x14ac:dyDescent="0.2">
      <c r="A13" s="5" t="s">
        <v>98</v>
      </c>
      <c r="B13" s="5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4" ht="18" x14ac:dyDescent="0.2">
      <c r="A14" s="5"/>
      <c r="B14" s="5" t="s">
        <v>99</v>
      </c>
      <c r="C14" s="4"/>
      <c r="D14" s="4"/>
      <c r="E14" s="4"/>
      <c r="F14" s="4"/>
      <c r="G14" s="4"/>
      <c r="H14" s="4">
        <v>15840</v>
      </c>
      <c r="I14" s="4"/>
      <c r="J14" s="4"/>
      <c r="K14" s="4"/>
      <c r="L14" s="4"/>
      <c r="M14" s="4"/>
      <c r="N14" s="4"/>
    </row>
    <row r="15" spans="1:14" ht="18" x14ac:dyDescent="0.2">
      <c r="A15" s="5"/>
      <c r="B15" s="5" t="s">
        <v>27</v>
      </c>
      <c r="C15" s="4"/>
      <c r="D15" s="4"/>
      <c r="E15" s="4"/>
      <c r="F15" s="4"/>
      <c r="G15" s="4"/>
      <c r="H15" s="4">
        <v>25914</v>
      </c>
      <c r="I15" s="4"/>
      <c r="J15" s="4"/>
      <c r="K15" s="4"/>
      <c r="L15" s="4"/>
      <c r="M15" s="4"/>
      <c r="N15" s="4"/>
    </row>
    <row r="16" spans="1:14" ht="18" x14ac:dyDescent="0.2">
      <c r="A16" s="5"/>
      <c r="B16" s="5" t="s">
        <v>49</v>
      </c>
      <c r="C16" s="4"/>
      <c r="D16" s="4"/>
      <c r="E16" s="4"/>
      <c r="F16" s="4"/>
      <c r="G16" s="4"/>
      <c r="H16" s="4">
        <v>1650</v>
      </c>
      <c r="I16" s="4"/>
      <c r="J16" s="4"/>
      <c r="K16" s="4"/>
      <c r="L16" s="4"/>
      <c r="M16" s="4"/>
      <c r="N16" s="4"/>
    </row>
    <row r="17" spans="1:14" ht="18" x14ac:dyDescent="0.2">
      <c r="A17" s="5"/>
      <c r="B17" s="5" t="s">
        <v>21</v>
      </c>
      <c r="C17" s="4"/>
      <c r="D17" s="4"/>
      <c r="E17" s="4"/>
      <c r="F17" s="4"/>
      <c r="G17" s="4"/>
      <c r="H17" s="4">
        <v>28764</v>
      </c>
      <c r="I17" s="4"/>
      <c r="J17" s="4"/>
      <c r="K17" s="4"/>
      <c r="L17" s="4"/>
      <c r="M17" s="4"/>
      <c r="N17" s="4"/>
    </row>
    <row r="18" spans="1:14" ht="18.75" thickBot="1" x14ac:dyDescent="0.25">
      <c r="A18" s="5"/>
      <c r="B18" s="5" t="s">
        <v>100</v>
      </c>
      <c r="C18" s="4"/>
      <c r="D18" s="4"/>
      <c r="E18" s="4"/>
      <c r="F18" s="4"/>
      <c r="G18" s="4"/>
      <c r="H18" s="4">
        <v>675</v>
      </c>
      <c r="I18" s="4"/>
      <c r="J18" s="4"/>
      <c r="K18" s="4"/>
      <c r="L18" s="4"/>
      <c r="M18" s="4"/>
      <c r="N18" s="4"/>
    </row>
    <row r="19" spans="1:14" ht="18.75" thickBot="1" x14ac:dyDescent="0.25">
      <c r="A19" s="5"/>
      <c r="B19" s="5"/>
      <c r="C19" s="4"/>
      <c r="D19" s="4"/>
      <c r="E19" s="4"/>
      <c r="F19" s="4"/>
      <c r="G19" s="4"/>
      <c r="H19" s="30">
        <f>SUM(H14:H18)</f>
        <v>72843</v>
      </c>
      <c r="I19" s="4"/>
      <c r="J19" s="4"/>
      <c r="K19" s="4"/>
      <c r="L19" s="4"/>
      <c r="M19" s="4"/>
      <c r="N19" s="4"/>
    </row>
    <row r="20" spans="1:14" ht="18" x14ac:dyDescent="0.2">
      <c r="A20" s="5"/>
      <c r="B20" s="5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ht="18" x14ac:dyDescent="0.2">
      <c r="A21" s="5" t="s">
        <v>101</v>
      </c>
      <c r="B21" s="5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ht="18" x14ac:dyDescent="0.2">
      <c r="A22" s="5"/>
      <c r="B22" s="5" t="s">
        <v>28</v>
      </c>
      <c r="C22" s="4"/>
      <c r="D22" s="4"/>
      <c r="E22" s="4"/>
      <c r="F22" s="4">
        <v>21000</v>
      </c>
      <c r="G22" s="4"/>
      <c r="H22" s="4"/>
      <c r="I22" s="4"/>
      <c r="J22" s="4"/>
      <c r="K22" s="4"/>
      <c r="L22" s="4"/>
      <c r="M22" s="4"/>
      <c r="N22" s="4"/>
    </row>
    <row r="23" spans="1:14" ht="18" x14ac:dyDescent="0.2">
      <c r="A23" s="5"/>
      <c r="B23" s="5" t="s">
        <v>31</v>
      </c>
      <c r="C23" s="4"/>
      <c r="D23" s="4"/>
      <c r="E23" s="4"/>
      <c r="F23" s="4">
        <v>74</v>
      </c>
      <c r="G23" s="4"/>
      <c r="H23" s="4"/>
      <c r="I23" s="4"/>
      <c r="J23" s="4"/>
      <c r="K23" s="4"/>
      <c r="L23" s="4"/>
      <c r="M23" s="4"/>
      <c r="N23" s="4"/>
    </row>
    <row r="24" spans="1:14" ht="18" x14ac:dyDescent="0.2">
      <c r="A24" s="5"/>
      <c r="B24" s="5" t="s">
        <v>33</v>
      </c>
      <c r="C24" s="4"/>
      <c r="D24" s="4"/>
      <c r="E24" s="4"/>
      <c r="F24" s="4">
        <v>121</v>
      </c>
      <c r="G24" s="4"/>
      <c r="H24" s="4"/>
      <c r="I24" s="4"/>
      <c r="J24" s="4"/>
      <c r="K24" s="4"/>
      <c r="L24" s="4"/>
      <c r="M24" s="4"/>
      <c r="N24" s="4"/>
    </row>
    <row r="25" spans="1:14" ht="18" x14ac:dyDescent="0.2">
      <c r="A25" s="5"/>
      <c r="B25" s="5" t="s">
        <v>32</v>
      </c>
      <c r="C25" s="4"/>
      <c r="D25" s="4"/>
      <c r="E25" s="4"/>
      <c r="F25" s="4">
        <v>9</v>
      </c>
      <c r="G25" s="4"/>
      <c r="H25" s="4"/>
      <c r="I25" s="4"/>
      <c r="J25" s="4"/>
      <c r="K25" s="4"/>
      <c r="L25" s="4"/>
      <c r="M25" s="4"/>
      <c r="N25" s="4"/>
    </row>
    <row r="26" spans="1:14" ht="18.75" thickBot="1" x14ac:dyDescent="0.25">
      <c r="A26" s="5"/>
      <c r="B26" s="5" t="s">
        <v>51</v>
      </c>
      <c r="C26" s="4"/>
      <c r="D26" s="4"/>
      <c r="E26" s="4"/>
      <c r="F26" s="4">
        <v>450</v>
      </c>
      <c r="G26" s="4"/>
      <c r="H26" s="4"/>
      <c r="I26" s="4"/>
      <c r="J26" s="4"/>
      <c r="K26" s="4"/>
      <c r="L26" s="4"/>
      <c r="M26" s="4"/>
      <c r="N26" s="4"/>
    </row>
    <row r="27" spans="1:14" ht="18.75" thickBot="1" x14ac:dyDescent="0.25">
      <c r="A27" s="5"/>
      <c r="B27" s="5"/>
      <c r="C27" s="4"/>
      <c r="D27" s="4"/>
      <c r="E27" s="4"/>
      <c r="F27" s="4"/>
      <c r="G27" s="4"/>
      <c r="H27" s="30">
        <f>SUM(F22:F26)</f>
        <v>21654</v>
      </c>
      <c r="I27" s="4"/>
      <c r="J27" s="4"/>
      <c r="K27" s="4"/>
      <c r="L27" s="4"/>
      <c r="M27" s="4"/>
      <c r="N27" s="4"/>
    </row>
    <row r="28" spans="1:14" ht="18" x14ac:dyDescent="0.2">
      <c r="A28" s="5"/>
      <c r="B28" s="5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 ht="18" x14ac:dyDescent="0.2">
      <c r="A29" s="5" t="s">
        <v>102</v>
      </c>
      <c r="B29" s="5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4" ht="18" x14ac:dyDescent="0.2">
      <c r="A30" s="5"/>
      <c r="B30" s="5" t="s">
        <v>103</v>
      </c>
      <c r="C30" s="4"/>
      <c r="D30" s="4"/>
      <c r="E30" s="4"/>
      <c r="F30" s="4">
        <v>15741</v>
      </c>
      <c r="G30" s="4"/>
      <c r="H30" s="4"/>
      <c r="I30" s="4"/>
      <c r="J30" s="4"/>
      <c r="K30" s="4"/>
      <c r="L30" s="4"/>
      <c r="M30" s="4"/>
      <c r="N30" s="4"/>
    </row>
    <row r="31" spans="1:14" ht="18" x14ac:dyDescent="0.2">
      <c r="A31" s="5"/>
      <c r="B31" s="5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4" ht="18.75" thickBot="1" x14ac:dyDescent="0.25">
      <c r="A32" s="5"/>
      <c r="B32" s="5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7" ht="18.75" thickBot="1" x14ac:dyDescent="0.25">
      <c r="A33" s="5" t="s">
        <v>104</v>
      </c>
      <c r="B33" s="5"/>
      <c r="C33" s="4"/>
      <c r="D33" s="4"/>
      <c r="E33" s="4"/>
      <c r="F33" s="4"/>
      <c r="G33" s="4"/>
      <c r="H33" s="4"/>
      <c r="I33" s="4"/>
      <c r="J33" s="30">
        <f>SUM(72843)-21654</f>
        <v>51189</v>
      </c>
      <c r="K33" s="4"/>
      <c r="L33" s="4"/>
      <c r="M33" s="4"/>
      <c r="N33" s="4"/>
    </row>
    <row r="34" spans="1:17" ht="18" x14ac:dyDescent="0.2">
      <c r="A34" s="5"/>
      <c r="B34" s="5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7" ht="18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7" ht="18.75" thickBo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7" ht="18.75" thickBot="1" x14ac:dyDescent="0.25">
      <c r="A37" s="4"/>
      <c r="B37" s="4"/>
      <c r="C37" s="4"/>
      <c r="D37" s="4"/>
      <c r="E37" s="4"/>
      <c r="F37" s="4"/>
      <c r="G37" s="4"/>
      <c r="H37" s="4"/>
      <c r="I37" s="4"/>
      <c r="J37" s="30">
        <f>SUM(56448)+51189</f>
        <v>107637</v>
      </c>
      <c r="K37" s="4"/>
      <c r="L37" s="4"/>
      <c r="M37" s="4"/>
      <c r="N37" s="4"/>
    </row>
    <row r="38" spans="1:17" ht="18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7" ht="18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7" ht="15.75" thickBo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</row>
    <row r="41" spans="1:17" ht="18.75" thickBo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30">
        <f>SUM(56448)-51189</f>
        <v>5259</v>
      </c>
      <c r="K41" s="28"/>
      <c r="L41" s="28"/>
      <c r="M41" s="28"/>
      <c r="N41" s="28"/>
    </row>
    <row r="42" spans="1:17" x14ac:dyDescent="0.2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</row>
    <row r="43" spans="1:17" x14ac:dyDescent="0.2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</row>
    <row r="44" spans="1:17" ht="20.25" x14ac:dyDescent="0.25">
      <c r="A44" s="29" t="s">
        <v>105</v>
      </c>
    </row>
    <row r="45" spans="1:17" ht="15.75" thickBot="1" x14ac:dyDescent="0.25"/>
    <row r="46" spans="1:17" ht="18.75" thickBot="1" x14ac:dyDescent="0.25">
      <c r="A46" s="7" t="s">
        <v>35</v>
      </c>
      <c r="J46" s="30">
        <v>31545</v>
      </c>
    </row>
    <row r="47" spans="1:17" ht="18" x14ac:dyDescent="0.2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</row>
    <row r="48" spans="1:17" ht="18" x14ac:dyDescent="0.2">
      <c r="A48" s="7" t="s">
        <v>106</v>
      </c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</row>
    <row r="49" spans="1:17" ht="18" x14ac:dyDescent="0.2">
      <c r="A49" s="7"/>
      <c r="B49" s="7" t="s">
        <v>107</v>
      </c>
      <c r="C49" s="7"/>
      <c r="D49" s="7"/>
      <c r="E49" s="7"/>
      <c r="F49" s="7"/>
      <c r="G49" s="7"/>
      <c r="H49" s="7"/>
      <c r="I49" s="7">
        <v>13481</v>
      </c>
      <c r="J49" s="7"/>
      <c r="K49" s="7"/>
      <c r="L49" s="7"/>
      <c r="M49" s="7"/>
      <c r="N49" s="7"/>
      <c r="O49" s="7"/>
      <c r="P49" s="7"/>
      <c r="Q49" s="7"/>
    </row>
    <row r="50" spans="1:17" ht="18" x14ac:dyDescent="0.2">
      <c r="A50" s="7"/>
      <c r="B50" s="7" t="s">
        <v>36</v>
      </c>
      <c r="C50" s="7"/>
      <c r="D50" s="7"/>
      <c r="E50" s="7"/>
      <c r="F50" s="7"/>
      <c r="G50" s="7"/>
      <c r="H50" s="7"/>
      <c r="I50" s="7">
        <v>17500</v>
      </c>
      <c r="J50" s="7"/>
      <c r="K50" s="7"/>
      <c r="L50" s="7"/>
      <c r="M50" s="7"/>
      <c r="N50" s="7"/>
      <c r="O50" s="7"/>
      <c r="P50" s="7"/>
      <c r="Q50" s="7"/>
    </row>
    <row r="51" spans="1:17" ht="18.75" thickBot="1" x14ac:dyDescent="0.25">
      <c r="A51" s="7"/>
      <c r="B51" s="7" t="s">
        <v>108</v>
      </c>
      <c r="C51" s="7"/>
      <c r="D51" s="7"/>
      <c r="E51" s="7"/>
      <c r="F51" s="7"/>
      <c r="G51" s="7"/>
      <c r="H51" s="7"/>
      <c r="I51" s="7">
        <f>-(15840)</f>
        <v>-15840</v>
      </c>
      <c r="J51" s="7"/>
      <c r="K51" s="7"/>
      <c r="L51" s="7"/>
      <c r="M51" s="7"/>
      <c r="N51" s="7"/>
      <c r="O51" s="7"/>
      <c r="P51" s="7"/>
      <c r="Q51" s="7"/>
    </row>
    <row r="52" spans="1:17" ht="18.75" thickBot="1" x14ac:dyDescent="0.25">
      <c r="A52" s="7"/>
      <c r="B52" s="7"/>
      <c r="C52" s="7"/>
      <c r="D52" s="7"/>
      <c r="E52" s="7"/>
      <c r="F52" s="7"/>
      <c r="G52" s="7"/>
      <c r="H52" s="7"/>
      <c r="I52" s="7"/>
      <c r="J52" s="31">
        <f>SUM(I49:I51)</f>
        <v>15141</v>
      </c>
      <c r="K52" s="7"/>
      <c r="L52" s="7"/>
      <c r="M52" s="7"/>
      <c r="N52" s="7"/>
      <c r="O52" s="7"/>
      <c r="P52" s="7"/>
      <c r="Q52" s="7"/>
    </row>
    <row r="53" spans="1:17" ht="18.75" thickBo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</row>
    <row r="54" spans="1:17" ht="18.75" thickBot="1" x14ac:dyDescent="0.25">
      <c r="A54" s="7" t="s">
        <v>109</v>
      </c>
      <c r="B54" s="7"/>
      <c r="C54" s="7"/>
      <c r="D54" s="7"/>
      <c r="E54" s="7"/>
      <c r="F54" s="7"/>
      <c r="G54" s="7"/>
      <c r="H54" s="7"/>
      <c r="I54" s="7"/>
      <c r="J54" s="31">
        <f>SUM(31545)-15141</f>
        <v>16404</v>
      </c>
      <c r="K54" s="7"/>
      <c r="L54" s="7"/>
      <c r="M54" s="7"/>
      <c r="N54" s="7"/>
      <c r="O54" s="7"/>
      <c r="P54" s="7"/>
      <c r="Q54" s="7"/>
    </row>
    <row r="55" spans="1:17" ht="18" x14ac:dyDescent="0.2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</row>
    <row r="56" spans="1:17" ht="18.75" thickBot="1" x14ac:dyDescent="0.25">
      <c r="A56" s="7" t="s">
        <v>110</v>
      </c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</row>
    <row r="57" spans="1:17" ht="18.75" thickBot="1" x14ac:dyDescent="0.25">
      <c r="A57" s="7"/>
      <c r="B57" s="7" t="s">
        <v>38</v>
      </c>
      <c r="C57" s="7"/>
      <c r="D57" s="7"/>
      <c r="E57" s="7"/>
      <c r="F57" s="7"/>
      <c r="G57" s="7"/>
      <c r="H57" s="7"/>
      <c r="I57" s="7"/>
      <c r="J57" s="31">
        <v>778</v>
      </c>
      <c r="K57" s="7"/>
      <c r="L57" s="7"/>
      <c r="M57" s="7"/>
      <c r="N57" s="7"/>
      <c r="O57" s="7"/>
      <c r="P57" s="7"/>
      <c r="Q57" s="7"/>
    </row>
    <row r="58" spans="1:17" ht="18.75" thickBo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</row>
    <row r="59" spans="1:17" ht="18.75" thickBot="1" x14ac:dyDescent="0.25">
      <c r="A59" s="7"/>
      <c r="B59" s="7"/>
      <c r="C59" s="7"/>
      <c r="D59" s="7"/>
      <c r="E59" s="7"/>
      <c r="F59" s="7"/>
      <c r="G59" s="7"/>
      <c r="H59" s="7"/>
      <c r="I59" s="7"/>
      <c r="J59" s="31">
        <f>SUM(16404)+778</f>
        <v>17182</v>
      </c>
      <c r="K59" s="7"/>
      <c r="L59" s="7"/>
      <c r="M59" s="7"/>
      <c r="N59" s="7"/>
      <c r="O59" s="7"/>
      <c r="P59" s="7"/>
      <c r="Q59" s="7"/>
    </row>
    <row r="60" spans="1:17" ht="18" x14ac:dyDescent="0.2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</row>
    <row r="61" spans="1:17" ht="18" x14ac:dyDescent="0.2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</row>
    <row r="62" spans="1:17" ht="18" x14ac:dyDescent="0.2">
      <c r="A62" s="7" t="s">
        <v>111</v>
      </c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</row>
    <row r="63" spans="1:17" ht="18" x14ac:dyDescent="0.2">
      <c r="A63" s="7"/>
      <c r="B63" s="7" t="s">
        <v>31</v>
      </c>
      <c r="C63" s="7"/>
      <c r="D63" s="7"/>
      <c r="E63" s="7"/>
      <c r="F63" s="7"/>
      <c r="G63" s="7"/>
      <c r="H63" s="7"/>
      <c r="I63" s="7">
        <v>74</v>
      </c>
      <c r="J63" s="7"/>
      <c r="K63" s="7"/>
      <c r="L63" s="7"/>
      <c r="M63" s="7"/>
      <c r="N63" s="7"/>
      <c r="O63" s="7"/>
      <c r="P63" s="7"/>
      <c r="Q63" s="7"/>
    </row>
    <row r="64" spans="1:17" ht="18" x14ac:dyDescent="0.2">
      <c r="A64" s="7"/>
      <c r="B64" s="7" t="s">
        <v>33</v>
      </c>
      <c r="C64" s="7"/>
      <c r="D64" s="7"/>
      <c r="E64" s="7"/>
      <c r="F64" s="7"/>
      <c r="G64" s="7"/>
      <c r="H64" s="7"/>
      <c r="I64" s="7">
        <v>121</v>
      </c>
      <c r="J64" s="7"/>
      <c r="K64" s="7"/>
      <c r="L64" s="7"/>
      <c r="M64" s="7"/>
      <c r="N64" s="7"/>
      <c r="O64" s="7"/>
      <c r="P64" s="7"/>
      <c r="Q64" s="7"/>
    </row>
    <row r="65" spans="1:17" ht="18" x14ac:dyDescent="0.2">
      <c r="A65" s="7"/>
      <c r="B65" s="7" t="s">
        <v>32</v>
      </c>
      <c r="C65" s="7"/>
      <c r="D65" s="7"/>
      <c r="E65" s="7"/>
      <c r="F65" s="7"/>
      <c r="G65" s="7"/>
      <c r="H65" s="7"/>
      <c r="I65" s="7">
        <v>9</v>
      </c>
      <c r="J65" s="7"/>
      <c r="K65" s="7"/>
      <c r="L65" s="7"/>
      <c r="M65" s="7"/>
      <c r="N65" s="7"/>
      <c r="O65" s="7"/>
      <c r="P65" s="7"/>
      <c r="Q65" s="7"/>
    </row>
    <row r="66" spans="1:17" ht="18" x14ac:dyDescent="0.2">
      <c r="A66" s="7"/>
      <c r="B66" s="7" t="s">
        <v>39</v>
      </c>
      <c r="C66" s="7"/>
      <c r="D66" s="7"/>
      <c r="E66" s="7"/>
      <c r="F66" s="7"/>
      <c r="G66" s="7"/>
      <c r="H66" s="7"/>
      <c r="I66" s="7">
        <v>140</v>
      </c>
      <c r="J66" s="7"/>
      <c r="K66" s="7"/>
      <c r="L66" s="7"/>
      <c r="M66" s="7"/>
      <c r="N66" s="7"/>
      <c r="O66" s="7"/>
      <c r="P66" s="7"/>
      <c r="Q66" s="7"/>
    </row>
    <row r="67" spans="1:17" ht="18" x14ac:dyDescent="0.2">
      <c r="A67" s="7"/>
      <c r="B67" s="7" t="s">
        <v>40</v>
      </c>
      <c r="C67" s="7"/>
      <c r="D67" s="7"/>
      <c r="E67" s="7"/>
      <c r="F67" s="7"/>
      <c r="G67" s="7"/>
      <c r="H67" s="7"/>
      <c r="I67" s="7">
        <v>140</v>
      </c>
      <c r="J67" s="7"/>
      <c r="K67" s="7"/>
      <c r="L67" s="7"/>
      <c r="M67" s="7"/>
      <c r="N67" s="7"/>
      <c r="O67" s="7"/>
      <c r="P67" s="7"/>
      <c r="Q67" s="7"/>
    </row>
    <row r="68" spans="1:17" ht="18" x14ac:dyDescent="0.2">
      <c r="A68" s="7"/>
      <c r="B68" s="7" t="s">
        <v>42</v>
      </c>
      <c r="C68" s="7"/>
      <c r="D68" s="7"/>
      <c r="E68" s="7"/>
      <c r="F68" s="7"/>
      <c r="G68" s="7"/>
      <c r="H68" s="7"/>
      <c r="I68" s="7">
        <v>1050</v>
      </c>
      <c r="J68" s="7"/>
      <c r="K68" s="7"/>
      <c r="L68" s="7"/>
      <c r="M68" s="7"/>
      <c r="N68" s="7"/>
      <c r="O68" s="7"/>
      <c r="P68" s="7"/>
      <c r="Q68" s="7"/>
    </row>
    <row r="69" spans="1:17" ht="18" x14ac:dyDescent="0.2">
      <c r="A69" s="7"/>
      <c r="B69" s="7" t="s">
        <v>41</v>
      </c>
      <c r="C69" s="7"/>
      <c r="D69" s="7"/>
      <c r="E69" s="7"/>
      <c r="F69" s="7"/>
      <c r="G69" s="7"/>
      <c r="H69" s="7"/>
      <c r="I69" s="7">
        <v>550</v>
      </c>
      <c r="J69" s="7"/>
      <c r="K69" s="7"/>
      <c r="L69" s="7"/>
      <c r="M69" s="7"/>
      <c r="N69" s="7"/>
      <c r="O69" s="7"/>
      <c r="P69" s="7"/>
      <c r="Q69" s="7"/>
    </row>
    <row r="70" spans="1:17" ht="18.75" thickBot="1" x14ac:dyDescent="0.25">
      <c r="A70" s="7"/>
      <c r="B70" s="7" t="s">
        <v>112</v>
      </c>
      <c r="C70" s="7"/>
      <c r="D70" s="7"/>
      <c r="E70" s="7"/>
      <c r="F70" s="7"/>
      <c r="G70" s="7"/>
      <c r="H70" s="7"/>
      <c r="I70" s="7">
        <f>SUM(1605)+448</f>
        <v>2053</v>
      </c>
      <c r="J70" s="7"/>
      <c r="K70" s="7"/>
      <c r="L70" s="7"/>
      <c r="M70" s="7"/>
      <c r="N70" s="7"/>
      <c r="O70" s="7"/>
      <c r="P70" s="7"/>
      <c r="Q70" s="7"/>
    </row>
    <row r="71" spans="1:17" ht="18.75" thickBot="1" x14ac:dyDescent="0.25">
      <c r="J71" s="31">
        <f>SUM(I63:I70)</f>
        <v>4137</v>
      </c>
    </row>
    <row r="72" spans="1:17" ht="18.75" thickBo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</row>
    <row r="73" spans="1:17" ht="18.75" thickBot="1" x14ac:dyDescent="0.25">
      <c r="A73" s="7" t="s">
        <v>113</v>
      </c>
      <c r="B73" s="7"/>
      <c r="C73" s="7"/>
      <c r="D73" s="7"/>
      <c r="E73" s="7"/>
      <c r="F73" s="7"/>
      <c r="G73" s="7"/>
      <c r="H73" s="7"/>
      <c r="I73" s="7"/>
      <c r="J73" s="31">
        <f>SUM(16404)-4137</f>
        <v>12267</v>
      </c>
      <c r="K73" s="7"/>
      <c r="L73" s="7"/>
    </row>
    <row r="74" spans="1:17" ht="18" x14ac:dyDescent="0.2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</row>
    <row r="75" spans="1:17" ht="18" x14ac:dyDescent="0.2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</row>
    <row r="76" spans="1:17" ht="18" x14ac:dyDescent="0.2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</row>
    <row r="77" spans="1:17" ht="18" x14ac:dyDescent="0.2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Sales Day Book</vt:lpstr>
      <vt:lpstr>Purchase Day Book</vt:lpstr>
      <vt:lpstr>Cash Book Payments</vt:lpstr>
      <vt:lpstr>Cash Book Receipts</vt:lpstr>
      <vt:lpstr>Petty Cash Book</vt:lpstr>
      <vt:lpstr>Accounts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Jessica Helen Lewis (2012798)</dc:creator>
  <cp:keywords/>
  <dc:description/>
  <cp:lastModifiedBy>Navdeep Randhawa</cp:lastModifiedBy>
  <cp:revision/>
  <dcterms:created xsi:type="dcterms:W3CDTF">2021-04-27T21:17:19Z</dcterms:created>
  <dcterms:modified xsi:type="dcterms:W3CDTF">2021-05-19T22:17:17Z</dcterms:modified>
  <cp:category/>
  <cp:contentStatus/>
</cp:coreProperties>
</file>