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nym\Downloads\"/>
    </mc:Choice>
  </mc:AlternateContent>
  <xr:revisionPtr revIDLastSave="0" documentId="13_ncr:1_{31401E91-29EA-4223-B16A-5CB6A203D6C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externalReferences>
    <externalReference r:id="rId2"/>
  </externalReferenc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8" i="1" l="1"/>
  <c r="H48" i="1"/>
  <c r="G48" i="1"/>
  <c r="F48" i="1"/>
  <c r="I47" i="1"/>
  <c r="H47" i="1"/>
  <c r="G47" i="1"/>
  <c r="F47" i="1"/>
  <c r="I49" i="1"/>
  <c r="H49" i="1"/>
  <c r="G49" i="1"/>
  <c r="L25" i="1" l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24" i="1"/>
  <c r="B7" i="1"/>
  <c r="B8" i="1" s="1"/>
  <c r="B12" i="1"/>
  <c r="B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tc={9CB46908-92E3-46C7-8614-08E31AC52DB7}</author>
    <author>tc={D30C751D-4412-4D16-8747-D7A565FCD228}</author>
  </authors>
  <commentList>
    <comment ref="B7" authorId="0" shapeId="0" xr:uid="{9CB46908-92E3-46C7-8614-08E31AC52DB7}">
      <text>
        <t>[Threaded comment]
Your version of Excel allows you to read this threaded comment; however, any edits to it will get removed if the file is opened in a newer version of Excel. Learn more: https://go.microsoft.com/fwlink/?linkid=870924
Comment:
    I have calculated the initial and final velocity and the distance</t>
      </text>
    </comment>
    <comment ref="B8" authorId="1" shapeId="0" xr:uid="{D30C751D-4412-4D16-8747-D7A565FCD228}">
      <text>
        <t>[Threaded comment]
Your version of Excel allows you to read this threaded comment; however, any edits to it will get removed if the file is opened in a newer version of Excel. Learn more: https://go.microsoft.com/fwlink/?linkid=870924
Comment:
    I have used the Contidional Formating Function to be able to achive the right answer and color.</t>
      </text>
    </comment>
  </commentList>
</comments>
</file>

<file path=xl/sharedStrings.xml><?xml version="1.0" encoding="utf-8"?>
<sst xmlns="http://schemas.openxmlformats.org/spreadsheetml/2006/main" count="54" uniqueCount="49">
  <si>
    <t>Task 1a</t>
  </si>
  <si>
    <t>Task 1c</t>
  </si>
  <si>
    <t>Variable</t>
  </si>
  <si>
    <t>Value</t>
  </si>
  <si>
    <t>Initial Velocity (u)</t>
  </si>
  <si>
    <t>Sample</t>
  </si>
  <si>
    <t>Actual Size</t>
  </si>
  <si>
    <t>Technician A</t>
  </si>
  <si>
    <t>Technician B</t>
  </si>
  <si>
    <t>Technician C</t>
  </si>
  <si>
    <t>Mean</t>
  </si>
  <si>
    <t>Range</t>
  </si>
  <si>
    <t>Final Velocity (v)</t>
  </si>
  <si>
    <t>Distance (s)</t>
  </si>
  <si>
    <t>Acceleration (a)</t>
  </si>
  <si>
    <t>Time Taken (t)</t>
  </si>
  <si>
    <t>&lt;- Task 1b</t>
  </si>
  <si>
    <t>Max Speed</t>
  </si>
  <si>
    <t>240 km/h</t>
  </si>
  <si>
    <t>Input Acceleration Value</t>
  </si>
  <si>
    <t>Distance required to reach top speed</t>
  </si>
  <si>
    <t>Time taken to complete the race</t>
  </si>
  <si>
    <t>Message</t>
  </si>
  <si>
    <t>Color to highlight</t>
  </si>
  <si>
    <t>Condition</t>
  </si>
  <si>
    <t>The car will lose the race–Accelerationvaluetoo low!</t>
  </si>
  <si>
    <t>T &gt; 17</t>
  </si>
  <si>
    <t>Impossible!–the race car cannot accelerate this quickly!</t>
  </si>
  <si>
    <t>T &lt; 12</t>
  </si>
  <si>
    <t>The car will win the race</t>
  </si>
  <si>
    <t>T 12&gt;=and &lt;=17</t>
  </si>
  <si>
    <t xml:space="preserve">Technician A Error Margin </t>
  </si>
  <si>
    <t xml:space="preserve">Technician B Error Margin </t>
  </si>
  <si>
    <t xml:space="preserve">Technician C Error Margin </t>
  </si>
  <si>
    <t>No Error</t>
  </si>
  <si>
    <r>
      <rPr>
        <b/>
        <sz val="11"/>
        <color rgb="FF000000"/>
        <rFont val="Calibri"/>
      </rPr>
      <t>Task 1b</t>
    </r>
    <r>
      <rPr>
        <sz val="11"/>
        <color rgb="FF000000"/>
        <rFont val="Calibri"/>
      </rPr>
      <t xml:space="preserve"> it is shown on cell </t>
    </r>
    <r>
      <rPr>
        <b/>
        <sz val="11"/>
        <color rgb="FF000000"/>
        <rFont val="Calibri"/>
      </rPr>
      <t>B8</t>
    </r>
  </si>
  <si>
    <t xml:space="preserve">Dispersion </t>
  </si>
  <si>
    <t>From this analysis, answer the following three questions:</t>
  </si>
  <si>
    <t>1. Which operator performed best and why?</t>
  </si>
  <si>
    <t>Technician C stands out as the most adept and proficient technician, with the fewest discrepancies in their measurements</t>
  </si>
  <si>
    <t>2. Which operator performed worst and why?</t>
  </si>
  <si>
    <t>The Technician with the worst of the mistakes is, Technician A. The Scatter graph show they made the most number of the worst error measurements.</t>
  </si>
  <si>
    <t>3. Are there any similarities/differences between the operators?</t>
  </si>
  <si>
    <t>All three technicians are adept at measuring larger sizes with a reasonable level of skill</t>
  </si>
  <si>
    <t>Technician B and C consistently perform similarly and outperform Technician A in terms of their overall ability to make measurements.</t>
  </si>
  <si>
    <t>Technician A requires improvement in equipment handling and vision testing as the deviation in lower sizes is significantly incorrect, making their current measurements unreliable.</t>
  </si>
  <si>
    <t>Given the high number of mistakes made by all the technicians, it may be beneficial to provide them with a refresher course on equipment usage.</t>
  </si>
  <si>
    <t>Above</t>
  </si>
  <si>
    <t>Outcome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</si>
</sst>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2"/>
      <color rgb="FF374151"/>
      <name val="Söhne"/>
      <charset val="1"/>
    </font>
    <font>
      <b/>
      <sz val="11"/>
      <color theme="1"/>
      <name val="Calibri"/>
      <family val="2"/>
      <scheme val="minor"/>
    </font>
    <font>
      <b/>
      <sz val="12"/>
      <color theme="1"/>
      <name val="Arial"/>
      <charset val="1"/>
    </font>
    <font>
      <sz val="11"/>
      <color theme="1"/>
      <name val="Arial"/>
      <charset val="1"/>
    </font>
    <font>
      <sz val="11"/>
      <color rgb="FF444444"/>
      <name val="Calibri"/>
      <family val="2"/>
      <charset val="1"/>
    </font>
    <font>
      <sz val="11"/>
      <color rgb="FF444444"/>
      <name val="Arial"/>
      <charset val="1"/>
    </font>
    <font>
      <sz val="11"/>
      <color rgb="FF000000"/>
      <name val="Calibri"/>
    </font>
    <font>
      <b/>
      <sz val="11"/>
      <color rgb="FF000000"/>
      <name val="Calibri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2"/>
      <color rgb="FF374151"/>
      <name val="Segoe UI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7CE"/>
      </patternFill>
    </fill>
    <fill>
      <patternFill patternType="solid">
        <fgColor theme="7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7" borderId="0" applyNumberFormat="0" applyBorder="0" applyAlignment="0" applyProtection="0"/>
    <xf numFmtId="0" fontId="10" fillId="8" borderId="0" applyNumberFormat="0" applyBorder="0" applyAlignment="0" applyProtection="0"/>
  </cellStyleXfs>
  <cellXfs count="82">
    <xf numFmtId="0" fontId="0" fillId="0" borderId="0" xfId="0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5" borderId="0" xfId="0" applyFill="1"/>
    <xf numFmtId="0" fontId="4" fillId="5" borderId="0" xfId="0" applyFont="1" applyFill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/>
    <xf numFmtId="0" fontId="1" fillId="0" borderId="0" xfId="0" quotePrefix="1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5" borderId="0" xfId="0" applyFont="1" applyFill="1" applyAlignment="1">
      <alignment horizontal="center"/>
    </xf>
    <xf numFmtId="0" fontId="0" fillId="0" borderId="2" xfId="0" applyBorder="1"/>
    <xf numFmtId="2" fontId="0" fillId="0" borderId="2" xfId="0" applyNumberFormat="1" applyBorder="1"/>
    <xf numFmtId="2" fontId="0" fillId="0" borderId="0" xfId="0" applyNumberFormat="1"/>
    <xf numFmtId="0" fontId="0" fillId="0" borderId="0" xfId="0" applyAlignment="1">
      <alignment horizontal="center" vertical="center" wrapText="1"/>
    </xf>
    <xf numFmtId="2" fontId="2" fillId="0" borderId="2" xfId="0" applyNumberFormat="1" applyFont="1" applyBorder="1"/>
    <xf numFmtId="0" fontId="12" fillId="0" borderId="0" xfId="0" applyFont="1"/>
    <xf numFmtId="0" fontId="2" fillId="0" borderId="0" xfId="0" applyFont="1" applyAlignment="1">
      <alignment horizontal="center" vertical="center"/>
    </xf>
    <xf numFmtId="0" fontId="0" fillId="9" borderId="5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0" borderId="4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6" borderId="5" xfId="0" applyFill="1" applyBorder="1"/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2" fontId="0" fillId="0" borderId="8" xfId="0" applyNumberFormat="1" applyBorder="1"/>
    <xf numFmtId="0" fontId="0" fillId="0" borderId="9" xfId="0" applyBorder="1" applyAlignment="1">
      <alignment horizontal="center"/>
    </xf>
    <xf numFmtId="0" fontId="0" fillId="0" borderId="12" xfId="0" applyBorder="1"/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left"/>
    </xf>
    <xf numFmtId="1" fontId="2" fillId="0" borderId="9" xfId="0" applyNumberFormat="1" applyFont="1" applyBorder="1" applyAlignment="1">
      <alignment horizontal="left"/>
    </xf>
    <xf numFmtId="2" fontId="2" fillId="0" borderId="10" xfId="0" applyNumberFormat="1" applyFont="1" applyBorder="1"/>
    <xf numFmtId="2" fontId="0" fillId="0" borderId="10" xfId="0" applyNumberFormat="1" applyBorder="1"/>
    <xf numFmtId="2" fontId="0" fillId="0" borderId="11" xfId="0" applyNumberFormat="1" applyBorder="1"/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2" fillId="6" borderId="13" xfId="0" applyFont="1" applyFill="1" applyBorder="1"/>
    <xf numFmtId="0" fontId="2" fillId="6" borderId="15" xfId="0" applyFont="1" applyFill="1" applyBorder="1"/>
    <xf numFmtId="0" fontId="0" fillId="0" borderId="17" xfId="0" applyBorder="1" applyAlignment="1">
      <alignment vertical="top"/>
    </xf>
    <xf numFmtId="0" fontId="0" fillId="0" borderId="21" xfId="0" applyBorder="1"/>
    <xf numFmtId="0" fontId="0" fillId="0" borderId="22" xfId="0" applyBorder="1" applyAlignment="1">
      <alignment vertical="top"/>
    </xf>
    <xf numFmtId="2" fontId="0" fillId="10" borderId="2" xfId="0" applyNumberFormat="1" applyFill="1" applyBorder="1"/>
    <xf numFmtId="2" fontId="0" fillId="10" borderId="10" xfId="0" applyNumberFormat="1" applyFill="1" applyBorder="1"/>
    <xf numFmtId="2" fontId="0" fillId="10" borderId="8" xfId="0" applyNumberFormat="1" applyFill="1" applyBorder="1"/>
    <xf numFmtId="2" fontId="0" fillId="2" borderId="2" xfId="0" applyNumberFormat="1" applyFill="1" applyBorder="1"/>
    <xf numFmtId="2" fontId="0" fillId="2" borderId="8" xfId="0" applyNumberFormat="1" applyFill="1" applyBorder="1"/>
    <xf numFmtId="2" fontId="0" fillId="11" borderId="8" xfId="0" applyNumberFormat="1" applyFill="1" applyBorder="1"/>
    <xf numFmtId="0" fontId="0" fillId="2" borderId="9" xfId="0" applyFill="1" applyBorder="1"/>
    <xf numFmtId="0" fontId="0" fillId="10" borderId="10" xfId="0" applyFill="1" applyBorder="1"/>
    <xf numFmtId="0" fontId="0" fillId="11" borderId="11" xfId="0" applyFill="1" applyBorder="1"/>
    <xf numFmtId="0" fontId="0" fillId="0" borderId="0" xfId="0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0" xfId="0" applyFont="1" applyAlignment="1">
      <alignment vertical="top"/>
    </xf>
    <xf numFmtId="0" fontId="13" fillId="0" borderId="0" xfId="0" applyFont="1" applyAlignment="1">
      <alignment horizontal="center" wrapText="1"/>
    </xf>
    <xf numFmtId="0" fontId="11" fillId="0" borderId="0" xfId="1" applyFont="1" applyFill="1" applyBorder="1" applyAlignment="1">
      <alignment horizontal="center"/>
    </xf>
    <xf numFmtId="0" fontId="11" fillId="0" borderId="0" xfId="2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3">
    <cellStyle name="Accent4" xfId="2" builtinId="41"/>
    <cellStyle name="Bad" xfId="1" builtinId="27"/>
    <cellStyle name="Normal" xfId="0" builtinId="0"/>
  </cellStyles>
  <dxfs count="7">
    <dxf>
      <font>
        <color rgb="FFFF0000"/>
      </font>
      <fill>
        <patternFill patternType="solid">
          <bgColor rgb="FFFF0000"/>
        </patternFill>
      </fill>
    </dxf>
    <dxf>
      <font>
        <color rgb="FF9C0006"/>
      </font>
      <fill>
        <patternFill patternType="solid">
          <bgColor rgb="FF00B050"/>
        </patternFill>
      </fill>
    </dxf>
    <dxf>
      <font>
        <color rgb="FF9C0006"/>
      </font>
      <fill>
        <patternFill patternType="solid">
          <bgColor rgb="FFFFC000"/>
        </patternFill>
      </fill>
    </dxf>
    <dxf>
      <font>
        <color rgb="FF9C0006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theme="7"/>
        </patternFill>
      </fill>
    </dxf>
    <dxf>
      <font>
        <color theme="1"/>
      </font>
      <fill>
        <patternFill patternType="solid"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vs Time</a:t>
            </a:r>
          </a:p>
        </c:rich>
      </c:tx>
      <c:layout>
        <c:manualLayout>
          <c:xMode val="edge"/>
          <c:yMode val="edge"/>
          <c:x val="0.34084257206208424"/>
          <c:y val="2.45098039215686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20255905511811"/>
          <c:y val="0.16245370370370371"/>
          <c:w val="0.82364107611548554"/>
          <c:h val="0.70696741032370958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[1]Sheet1!$F$3:$F$4</c:f>
              <c:numCache>
                <c:formatCode>General</c:formatCode>
                <c:ptCount val="2"/>
                <c:pt idx="0">
                  <c:v>0</c:v>
                </c:pt>
                <c:pt idx="1">
                  <c:v>12.001200120012001</c:v>
                </c:pt>
              </c:numCache>
            </c:numRef>
          </c:xVal>
          <c:yVal>
            <c:numRef>
              <c:f>[1]Sheet1!$B$3:$B$4</c:f>
              <c:numCache>
                <c:formatCode>General</c:formatCode>
                <c:ptCount val="2"/>
                <c:pt idx="0">
                  <c:v>0</c:v>
                </c:pt>
                <c:pt idx="1">
                  <c:v>66.66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F0A-4AE2-B4FD-096314F41CA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012007920"/>
        <c:axId val="2012010320"/>
      </c:scatterChart>
      <c:valAx>
        <c:axId val="201200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010320"/>
        <c:crosses val="autoZero"/>
        <c:crossBetween val="midCat"/>
      </c:valAx>
      <c:valAx>
        <c:axId val="201201032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layout>
            <c:manualLayout>
              <c:xMode val="edge"/>
              <c:yMode val="edge"/>
              <c:x val="2.7708442694663167E-2"/>
              <c:y val="0.434502041411490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007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</xdr:colOff>
      <xdr:row>2</xdr:row>
      <xdr:rowOff>2</xdr:rowOff>
    </xdr:from>
    <xdr:to>
      <xdr:col>11</xdr:col>
      <xdr:colOff>0</xdr:colOff>
      <xdr:row>18</xdr:row>
      <xdr:rowOff>180975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F032800-5440-4C8A-8861-44DBC9BC12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onym\Downloads\Velocity%20v%20Time.xlsx" TargetMode="External"/><Relationship Id="rId1" Type="http://schemas.openxmlformats.org/officeDocument/2006/relationships/externalLinkPath" Target="Velocity%20v%20Ti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>
        <row r="3">
          <cell r="B3">
            <v>0</v>
          </cell>
          <cell r="F3">
            <v>0</v>
          </cell>
        </row>
        <row r="4">
          <cell r="B4">
            <v>66.66</v>
          </cell>
          <cell r="F4">
            <v>12.001200120012001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Mihai Turcu (2231503)" id="{ADD933F0-C831-474E-B752-D3DA0F1F71D5}" userId="S::2231503@student.uwtsd.ac.uk::15207d65-ccbd-4b52-bc2c-8c1ed441d15d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7" dT="2023-03-11T09:01:16.62" personId="{ADD933F0-C831-474E-B752-D3DA0F1F71D5}" id="{9CB46908-92E3-46C7-8614-08E31AC52DB7}">
    <text>I have calculated the initial and final velocity and the distance</text>
  </threadedComment>
  <threadedComment ref="B8" dT="2023-03-11T08:54:02.08" personId="{ADD933F0-C831-474E-B752-D3DA0F1F71D5}" id="{D30C751D-4412-4D16-8747-D7A565FCD228}">
    <text>I have used the Contidional Formating Function to be able to achive the right answer and color.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9"/>
  <sheetViews>
    <sheetView tabSelected="1" workbookViewId="0">
      <selection activeCell="C2" sqref="C2"/>
    </sheetView>
  </sheetViews>
  <sheetFormatPr defaultRowHeight="15"/>
  <cols>
    <col min="1" max="1" width="59.42578125" customWidth="1"/>
    <col min="2" max="2" width="17.85546875" customWidth="1"/>
    <col min="3" max="3" width="15.140625" bestFit="1" customWidth="1"/>
    <col min="4" max="4" width="9.42578125" customWidth="1"/>
    <col min="5" max="5" width="11.5703125" customWidth="1"/>
    <col min="6" max="6" width="11.85546875" customWidth="1"/>
    <col min="7" max="8" width="12.140625" bestFit="1" customWidth="1"/>
    <col min="9" max="9" width="12.140625" customWidth="1"/>
    <col min="10" max="10" width="12.5703125" customWidth="1"/>
    <col min="11" max="11" width="11.85546875" customWidth="1"/>
    <col min="12" max="12" width="12.28515625" customWidth="1"/>
    <col min="13" max="13" width="12.42578125" bestFit="1" customWidth="1"/>
    <col min="14" max="15" width="12.28515625" bestFit="1" customWidth="1"/>
  </cols>
  <sheetData>
    <row r="1" spans="1:24">
      <c r="G1" s="79"/>
      <c r="H1" s="80"/>
      <c r="I1" s="4"/>
    </row>
    <row r="2" spans="1:24" ht="15.75" thickBot="1">
      <c r="A2" s="8" t="s">
        <v>0</v>
      </c>
      <c r="D2" s="81" t="s">
        <v>1</v>
      </c>
      <c r="E2" s="81"/>
      <c r="F2" s="81"/>
      <c r="G2" s="79"/>
      <c r="H2" s="80"/>
      <c r="I2" s="4"/>
    </row>
    <row r="3" spans="1:24">
      <c r="A3" s="57" t="s">
        <v>2</v>
      </c>
      <c r="B3" s="58" t="s">
        <v>3</v>
      </c>
      <c r="G3" s="79"/>
      <c r="H3" s="80"/>
      <c r="I3" s="5"/>
      <c r="X3" s="16"/>
    </row>
    <row r="4" spans="1:24">
      <c r="A4" s="53" t="s">
        <v>4</v>
      </c>
      <c r="B4" s="54">
        <v>0</v>
      </c>
      <c r="K4" s="12"/>
      <c r="L4" s="12"/>
      <c r="M4" s="12"/>
      <c r="X4" s="15"/>
    </row>
    <row r="5" spans="1:24">
      <c r="A5" s="53" t="s">
        <v>12</v>
      </c>
      <c r="B5" s="59">
        <v>66.66</v>
      </c>
      <c r="K5" s="10"/>
      <c r="L5" s="2"/>
      <c r="M5" s="2"/>
    </row>
    <row r="6" spans="1:24">
      <c r="A6" s="53" t="s">
        <v>13</v>
      </c>
      <c r="B6" s="54">
        <v>400</v>
      </c>
      <c r="K6" s="10"/>
      <c r="L6" s="2"/>
      <c r="M6" s="2"/>
    </row>
    <row r="7" spans="1:24">
      <c r="A7" s="53" t="s">
        <v>14</v>
      </c>
      <c r="B7" s="54">
        <f>((B5^2)-(B4^2))/(2*B6)</f>
        <v>5.5544444999999998</v>
      </c>
      <c r="K7" s="10"/>
      <c r="L7" s="2"/>
      <c r="M7" s="2"/>
    </row>
    <row r="8" spans="1:24">
      <c r="A8" s="60" t="s">
        <v>15</v>
      </c>
      <c r="B8" s="61">
        <f>(B5-B4)/B7</f>
        <v>12.001200120012001</v>
      </c>
      <c r="C8" s="19" t="s">
        <v>16</v>
      </c>
      <c r="K8" s="10"/>
      <c r="L8" s="2"/>
      <c r="M8" s="2"/>
    </row>
    <row r="9" spans="1:24" ht="15.75" thickBot="1">
      <c r="A9" s="55" t="s">
        <v>17</v>
      </c>
      <c r="B9" s="56" t="s">
        <v>18</v>
      </c>
      <c r="K9" s="10"/>
      <c r="L9" s="2"/>
      <c r="M9" s="2"/>
    </row>
    <row r="10" spans="1:24" ht="15.75" customHeight="1" thickBot="1">
      <c r="K10" s="10"/>
      <c r="L10" s="2"/>
      <c r="M10" s="2"/>
    </row>
    <row r="11" spans="1:24">
      <c r="A11" s="51" t="s">
        <v>19</v>
      </c>
      <c r="B11" s="52">
        <v>1</v>
      </c>
      <c r="K11" s="10"/>
      <c r="L11" s="2"/>
      <c r="M11" s="2"/>
    </row>
    <row r="12" spans="1:24">
      <c r="A12" s="53" t="s">
        <v>20</v>
      </c>
      <c r="B12" s="54">
        <f>((B5^2)-(B4^2))/(2*B11)</f>
        <v>2221.7777999999998</v>
      </c>
      <c r="K12" s="10"/>
      <c r="L12" s="2"/>
      <c r="M12" s="2"/>
    </row>
    <row r="13" spans="1:24" ht="15.75" thickBot="1">
      <c r="A13" s="55" t="s">
        <v>21</v>
      </c>
      <c r="B13" s="56">
        <f>(B5-B4)/B11</f>
        <v>66.66</v>
      </c>
      <c r="D13" s="79"/>
      <c r="E13" s="80"/>
      <c r="F13" s="4"/>
      <c r="K13" s="10"/>
      <c r="L13" s="2"/>
      <c r="M13" s="2"/>
    </row>
    <row r="14" spans="1:24">
      <c r="A14" s="2"/>
      <c r="B14" s="2"/>
      <c r="D14" s="3"/>
      <c r="E14" s="1"/>
      <c r="F14" s="4"/>
      <c r="K14" s="10"/>
      <c r="L14" s="2"/>
      <c r="M14" s="2"/>
    </row>
    <row r="15" spans="1:24" ht="15.75" thickBot="1">
      <c r="A15" s="18" t="s">
        <v>35</v>
      </c>
      <c r="D15" s="3"/>
      <c r="E15" s="1"/>
      <c r="F15" s="5"/>
      <c r="K15" s="10"/>
      <c r="L15" s="2"/>
      <c r="M15" s="2"/>
    </row>
    <row r="16" spans="1:24" ht="15.75">
      <c r="A16" s="43" t="s">
        <v>22</v>
      </c>
      <c r="B16" s="44" t="s">
        <v>23</v>
      </c>
      <c r="C16" s="45" t="s">
        <v>24</v>
      </c>
      <c r="K16" s="11"/>
      <c r="L16" s="2"/>
      <c r="M16" s="2"/>
    </row>
    <row r="17" spans="1:14" ht="17.25" customHeight="1">
      <c r="A17" s="46" t="s">
        <v>25</v>
      </c>
      <c r="B17" s="6"/>
      <c r="C17" s="47" t="s">
        <v>26</v>
      </c>
      <c r="K17" s="10"/>
      <c r="L17" s="2"/>
      <c r="M17" s="2"/>
    </row>
    <row r="18" spans="1:14" ht="18" customHeight="1">
      <c r="A18" s="46" t="s">
        <v>27</v>
      </c>
      <c r="B18" s="7"/>
      <c r="C18" s="47" t="s">
        <v>28</v>
      </c>
      <c r="K18" s="10"/>
      <c r="L18" s="2"/>
      <c r="M18" s="2"/>
    </row>
    <row r="19" spans="1:14" ht="15.75" thickBot="1">
      <c r="A19" s="48" t="s">
        <v>29</v>
      </c>
      <c r="B19" s="49"/>
      <c r="C19" s="50" t="s">
        <v>30</v>
      </c>
      <c r="K19" s="10"/>
      <c r="L19" s="2"/>
      <c r="M19" s="2"/>
    </row>
    <row r="20" spans="1:14">
      <c r="K20" s="10"/>
      <c r="L20" s="2"/>
      <c r="M20" s="2"/>
    </row>
    <row r="21" spans="1:14">
      <c r="K21" s="10"/>
      <c r="L21" s="2"/>
      <c r="M21" s="2"/>
    </row>
    <row r="22" spans="1:14" ht="16.5" thickBot="1">
      <c r="F22" s="9"/>
      <c r="K22" s="10"/>
      <c r="L22" s="2"/>
      <c r="M22" s="2"/>
    </row>
    <row r="23" spans="1:14" ht="45">
      <c r="E23" s="34" t="s">
        <v>5</v>
      </c>
      <c r="F23" s="35" t="s">
        <v>6</v>
      </c>
      <c r="G23" s="36" t="s">
        <v>7</v>
      </c>
      <c r="H23" s="36" t="s">
        <v>8</v>
      </c>
      <c r="I23" s="36" t="s">
        <v>9</v>
      </c>
      <c r="J23" s="36" t="s">
        <v>31</v>
      </c>
      <c r="K23" s="36" t="s">
        <v>32</v>
      </c>
      <c r="L23" s="37" t="s">
        <v>33</v>
      </c>
      <c r="M23" s="16"/>
      <c r="N23" s="16"/>
    </row>
    <row r="24" spans="1:14">
      <c r="A24" s="75" t="s">
        <v>37</v>
      </c>
      <c r="B24" s="75"/>
      <c r="C24" s="75"/>
      <c r="E24" s="38">
        <v>1</v>
      </c>
      <c r="F24" s="17">
        <v>0.7</v>
      </c>
      <c r="G24" s="14">
        <v>1.5</v>
      </c>
      <c r="H24" s="14">
        <v>1</v>
      </c>
      <c r="I24" s="14">
        <v>1.4</v>
      </c>
      <c r="J24" s="62">
        <f>SUM($G24 -$F24)</f>
        <v>0.8</v>
      </c>
      <c r="K24" s="14">
        <f>SUM($H24-F24)</f>
        <v>0.30000000000000004</v>
      </c>
      <c r="L24" s="64">
        <f>SUM($I24-$F24)</f>
        <v>0.7</v>
      </c>
      <c r="M24" s="15"/>
      <c r="N24" s="15"/>
    </row>
    <row r="25" spans="1:14">
      <c r="E25" s="38">
        <v>2</v>
      </c>
      <c r="F25" s="17">
        <v>2.1</v>
      </c>
      <c r="G25" s="14">
        <v>1.8</v>
      </c>
      <c r="H25" s="14">
        <v>2</v>
      </c>
      <c r="I25" s="14">
        <v>2.5</v>
      </c>
      <c r="J25" s="14">
        <f t="shared" ref="J25:J43" si="0">SUM($G25 -$F25)</f>
        <v>-0.30000000000000004</v>
      </c>
      <c r="K25" s="14">
        <f t="shared" ref="K25:K43" si="1">SUM($H25-F25)</f>
        <v>-0.10000000000000009</v>
      </c>
      <c r="L25" s="31">
        <f t="shared" ref="L25:L43" si="2">SUM($I25-$F25)</f>
        <v>0.39999999999999991</v>
      </c>
      <c r="M25" s="15"/>
    </row>
    <row r="26" spans="1:14">
      <c r="A26" s="8" t="s">
        <v>38</v>
      </c>
      <c r="E26" s="38">
        <v>3</v>
      </c>
      <c r="F26" s="17">
        <v>1.1000000000000001</v>
      </c>
      <c r="G26" s="14">
        <v>2</v>
      </c>
      <c r="H26" s="14">
        <v>2</v>
      </c>
      <c r="I26" s="14">
        <v>1.6</v>
      </c>
      <c r="J26" s="62">
        <f t="shared" si="0"/>
        <v>0.89999999999999991</v>
      </c>
      <c r="K26" s="62">
        <f t="shared" si="1"/>
        <v>0.89999999999999991</v>
      </c>
      <c r="L26" s="64">
        <f t="shared" si="2"/>
        <v>0.5</v>
      </c>
      <c r="M26" s="15"/>
    </row>
    <row r="27" spans="1:14" ht="17.25" customHeight="1">
      <c r="A27" s="71" t="s">
        <v>39</v>
      </c>
      <c r="E27" s="38">
        <v>4</v>
      </c>
      <c r="F27" s="17">
        <v>1.6</v>
      </c>
      <c r="G27" s="14">
        <v>0.8</v>
      </c>
      <c r="H27" s="14">
        <v>2</v>
      </c>
      <c r="I27" s="14">
        <v>1.6</v>
      </c>
      <c r="J27" s="65">
        <f t="shared" si="0"/>
        <v>-0.8</v>
      </c>
      <c r="K27" s="14">
        <f t="shared" si="1"/>
        <v>0.39999999999999991</v>
      </c>
      <c r="L27" s="67">
        <f t="shared" si="2"/>
        <v>0</v>
      </c>
      <c r="M27" s="15"/>
    </row>
    <row r="28" spans="1:14" ht="15" customHeight="1">
      <c r="A28" s="76"/>
      <c r="E28" s="38">
        <v>5</v>
      </c>
      <c r="F28" s="17">
        <v>2.7</v>
      </c>
      <c r="G28" s="14">
        <v>3</v>
      </c>
      <c r="H28" s="14">
        <v>3.5</v>
      </c>
      <c r="I28" s="14">
        <v>3</v>
      </c>
      <c r="J28" s="14">
        <f t="shared" si="0"/>
        <v>0.29999999999999982</v>
      </c>
      <c r="K28" s="62">
        <f t="shared" si="1"/>
        <v>0.79999999999999982</v>
      </c>
      <c r="L28" s="31">
        <f t="shared" si="2"/>
        <v>0.29999999999999982</v>
      </c>
      <c r="M28" s="15"/>
    </row>
    <row r="29" spans="1:14" ht="18" customHeight="1">
      <c r="A29" s="76"/>
      <c r="E29" s="38">
        <v>6</v>
      </c>
      <c r="F29" s="17">
        <v>0.55000000000000004</v>
      </c>
      <c r="G29" s="14">
        <v>1.2</v>
      </c>
      <c r="H29" s="14">
        <v>1</v>
      </c>
      <c r="I29" s="14">
        <v>1</v>
      </c>
      <c r="J29" s="62">
        <f t="shared" si="0"/>
        <v>0.64999999999999991</v>
      </c>
      <c r="K29" s="14">
        <f t="shared" si="1"/>
        <v>0.44999999999999996</v>
      </c>
      <c r="L29" s="31">
        <f t="shared" si="2"/>
        <v>0.44999999999999996</v>
      </c>
      <c r="M29" s="15"/>
    </row>
    <row r="30" spans="1:14">
      <c r="E30" s="38">
        <v>7</v>
      </c>
      <c r="F30" s="17">
        <v>0.27</v>
      </c>
      <c r="G30" s="14">
        <v>1.2</v>
      </c>
      <c r="H30" s="14">
        <v>1</v>
      </c>
      <c r="I30" s="14">
        <v>0.7</v>
      </c>
      <c r="J30" s="62">
        <f t="shared" si="0"/>
        <v>0.92999999999999994</v>
      </c>
      <c r="K30" s="62">
        <f t="shared" si="1"/>
        <v>0.73</v>
      </c>
      <c r="L30" s="31">
        <f t="shared" si="2"/>
        <v>0.42999999999999994</v>
      </c>
      <c r="M30" s="15"/>
    </row>
    <row r="31" spans="1:14">
      <c r="A31" s="8" t="s">
        <v>40</v>
      </c>
      <c r="E31" s="38">
        <v>8</v>
      </c>
      <c r="F31" s="17">
        <v>0.4</v>
      </c>
      <c r="G31" s="14">
        <v>0.5</v>
      </c>
      <c r="H31" s="14">
        <v>1</v>
      </c>
      <c r="I31" s="14">
        <v>0.9</v>
      </c>
      <c r="J31" s="14">
        <f t="shared" si="0"/>
        <v>9.9999999999999978E-2</v>
      </c>
      <c r="K31" s="62">
        <f t="shared" si="1"/>
        <v>0.6</v>
      </c>
      <c r="L31" s="64">
        <f t="shared" si="2"/>
        <v>0.5</v>
      </c>
      <c r="M31" s="15"/>
    </row>
    <row r="32" spans="1:14">
      <c r="A32" s="71" t="s">
        <v>41</v>
      </c>
      <c r="E32" s="38">
        <v>9</v>
      </c>
      <c r="F32" s="17">
        <v>6</v>
      </c>
      <c r="G32" s="14">
        <v>5.5</v>
      </c>
      <c r="H32" s="14">
        <v>6.5</v>
      </c>
      <c r="I32" s="14">
        <v>6.2</v>
      </c>
      <c r="J32" s="65">
        <f t="shared" si="0"/>
        <v>-0.5</v>
      </c>
      <c r="K32" s="62">
        <f t="shared" si="1"/>
        <v>0.5</v>
      </c>
      <c r="L32" s="31">
        <f t="shared" si="2"/>
        <v>0.20000000000000018</v>
      </c>
      <c r="M32" s="15"/>
    </row>
    <row r="33" spans="1:14">
      <c r="A33" s="71"/>
      <c r="E33" s="38">
        <v>10</v>
      </c>
      <c r="F33" s="17">
        <v>1.1200000000000001</v>
      </c>
      <c r="G33" s="14">
        <v>0.5</v>
      </c>
      <c r="H33" s="14">
        <v>1.5</v>
      </c>
      <c r="I33" s="14">
        <v>1.4</v>
      </c>
      <c r="J33" s="65">
        <f t="shared" si="0"/>
        <v>-0.62000000000000011</v>
      </c>
      <c r="K33" s="14">
        <f t="shared" si="1"/>
        <v>0.37999999999999989</v>
      </c>
      <c r="L33" s="31">
        <f t="shared" si="2"/>
        <v>0.2799999999999998</v>
      </c>
      <c r="M33" s="77"/>
      <c r="N33" s="77"/>
    </row>
    <row r="34" spans="1:14">
      <c r="A34" s="71"/>
      <c r="E34" s="38">
        <v>11</v>
      </c>
      <c r="F34" s="17">
        <v>1.3</v>
      </c>
      <c r="G34" s="14">
        <v>2.1</v>
      </c>
      <c r="H34" s="14">
        <v>1.5</v>
      </c>
      <c r="I34" s="14">
        <v>1.7</v>
      </c>
      <c r="J34" s="62">
        <f t="shared" si="0"/>
        <v>0.8</v>
      </c>
      <c r="K34" s="14">
        <f t="shared" si="1"/>
        <v>0.19999999999999996</v>
      </c>
      <c r="L34" s="31">
        <f t="shared" si="2"/>
        <v>0.39999999999999991</v>
      </c>
      <c r="M34" s="78"/>
      <c r="N34" s="78"/>
    </row>
    <row r="35" spans="1:14">
      <c r="E35" s="38">
        <v>12</v>
      </c>
      <c r="F35" s="17">
        <v>0.98</v>
      </c>
      <c r="G35" s="14">
        <v>1</v>
      </c>
      <c r="H35" s="14">
        <v>1</v>
      </c>
      <c r="I35" s="14">
        <v>1.3</v>
      </c>
      <c r="J35" s="14">
        <f t="shared" si="0"/>
        <v>2.0000000000000018E-2</v>
      </c>
      <c r="K35" s="14">
        <f t="shared" si="1"/>
        <v>2.0000000000000018E-2</v>
      </c>
      <c r="L35" s="31">
        <f t="shared" si="2"/>
        <v>0.32000000000000006</v>
      </c>
      <c r="M35" s="2"/>
      <c r="N35" s="2"/>
    </row>
    <row r="36" spans="1:14">
      <c r="A36" s="8" t="s">
        <v>42</v>
      </c>
      <c r="E36" s="38">
        <v>13</v>
      </c>
      <c r="F36" s="17">
        <v>1.1499999999999999</v>
      </c>
      <c r="G36" s="14">
        <v>1.8</v>
      </c>
      <c r="H36" s="14">
        <v>1.5</v>
      </c>
      <c r="I36" s="14">
        <v>1.6</v>
      </c>
      <c r="J36" s="62">
        <f t="shared" si="0"/>
        <v>0.65000000000000013</v>
      </c>
      <c r="K36" s="14">
        <f t="shared" si="1"/>
        <v>0.35000000000000009</v>
      </c>
      <c r="L36" s="31">
        <f t="shared" si="2"/>
        <v>0.45000000000000018</v>
      </c>
      <c r="M36" s="15"/>
    </row>
    <row r="37" spans="1:14">
      <c r="A37" s="71" t="s">
        <v>43</v>
      </c>
      <c r="E37" s="38">
        <v>14</v>
      </c>
      <c r="F37" s="17">
        <v>0.52</v>
      </c>
      <c r="G37" s="14">
        <v>1.5</v>
      </c>
      <c r="H37" s="14">
        <v>1</v>
      </c>
      <c r="I37" s="14">
        <v>1</v>
      </c>
      <c r="J37" s="62">
        <f t="shared" si="0"/>
        <v>0.98</v>
      </c>
      <c r="K37" s="14">
        <f t="shared" si="1"/>
        <v>0.48</v>
      </c>
      <c r="L37" s="31">
        <f t="shared" si="2"/>
        <v>0.48</v>
      </c>
      <c r="M37" s="15"/>
    </row>
    <row r="38" spans="1:14">
      <c r="A38" s="71"/>
      <c r="E38" s="38">
        <v>15</v>
      </c>
      <c r="F38" s="17">
        <v>1.8</v>
      </c>
      <c r="G38" s="14">
        <v>2</v>
      </c>
      <c r="H38" s="14">
        <v>2.5</v>
      </c>
      <c r="I38" s="14">
        <v>2.1</v>
      </c>
      <c r="J38" s="14">
        <f t="shared" si="0"/>
        <v>0.19999999999999996</v>
      </c>
      <c r="K38" s="62">
        <f t="shared" si="1"/>
        <v>0.7</v>
      </c>
      <c r="L38" s="31">
        <f t="shared" si="2"/>
        <v>0.30000000000000004</v>
      </c>
      <c r="M38" s="15"/>
    </row>
    <row r="39" spans="1:14">
      <c r="A39" s="71" t="s">
        <v>44</v>
      </c>
      <c r="E39" s="38">
        <v>16</v>
      </c>
      <c r="F39" s="17">
        <v>7.5</v>
      </c>
      <c r="G39" s="14">
        <v>6</v>
      </c>
      <c r="H39" s="14">
        <v>8</v>
      </c>
      <c r="I39" s="14">
        <v>7</v>
      </c>
      <c r="J39" s="65">
        <f t="shared" si="0"/>
        <v>-1.5</v>
      </c>
      <c r="K39" s="62">
        <f t="shared" si="1"/>
        <v>0.5</v>
      </c>
      <c r="L39" s="66">
        <f t="shared" si="2"/>
        <v>-0.5</v>
      </c>
      <c r="M39" s="15"/>
    </row>
    <row r="40" spans="1:14">
      <c r="A40" s="71"/>
      <c r="E40" s="38">
        <v>17</v>
      </c>
      <c r="F40" s="17">
        <v>0.28000000000000003</v>
      </c>
      <c r="G40" s="14">
        <v>1</v>
      </c>
      <c r="H40" s="14">
        <v>1</v>
      </c>
      <c r="I40" s="14">
        <v>0.8</v>
      </c>
      <c r="J40" s="62">
        <f t="shared" si="0"/>
        <v>0.72</v>
      </c>
      <c r="K40" s="62">
        <f t="shared" si="1"/>
        <v>0.72</v>
      </c>
      <c r="L40" s="31">
        <f t="shared" si="2"/>
        <v>0.52</v>
      </c>
      <c r="M40" s="15"/>
    </row>
    <row r="41" spans="1:14" ht="15" customHeight="1">
      <c r="A41" s="71" t="s">
        <v>45</v>
      </c>
      <c r="E41" s="38">
        <v>18</v>
      </c>
      <c r="F41" s="17">
        <v>0.5</v>
      </c>
      <c r="G41" s="14">
        <v>0.9</v>
      </c>
      <c r="H41" s="14">
        <v>1.2</v>
      </c>
      <c r="I41" s="14">
        <v>0.8</v>
      </c>
      <c r="J41" s="14">
        <f t="shared" si="0"/>
        <v>0.4</v>
      </c>
      <c r="K41" s="62">
        <f t="shared" si="1"/>
        <v>0.7</v>
      </c>
      <c r="L41" s="31">
        <f t="shared" si="2"/>
        <v>0.30000000000000004</v>
      </c>
      <c r="M41" s="15"/>
    </row>
    <row r="42" spans="1:14">
      <c r="A42" s="71"/>
      <c r="E42" s="38">
        <v>19</v>
      </c>
      <c r="F42" s="17">
        <v>4.9000000000000004</v>
      </c>
      <c r="G42" s="14">
        <v>4.5</v>
      </c>
      <c r="H42" s="14">
        <v>5.5</v>
      </c>
      <c r="I42" s="14">
        <v>4.9000000000000004</v>
      </c>
      <c r="J42" s="14">
        <f t="shared" si="0"/>
        <v>-0.40000000000000036</v>
      </c>
      <c r="K42" s="62">
        <f t="shared" si="1"/>
        <v>0.59999999999999964</v>
      </c>
      <c r="L42" s="67">
        <f t="shared" si="2"/>
        <v>0</v>
      </c>
      <c r="M42" s="15"/>
    </row>
    <row r="43" spans="1:14" ht="15.75" thickBot="1">
      <c r="A43" s="71"/>
      <c r="E43" s="39">
        <v>20</v>
      </c>
      <c r="F43" s="40">
        <v>0.25</v>
      </c>
      <c r="G43" s="41">
        <v>0.5</v>
      </c>
      <c r="H43" s="41">
        <v>1</v>
      </c>
      <c r="I43" s="41">
        <v>0.5</v>
      </c>
      <c r="J43" s="41">
        <f t="shared" si="0"/>
        <v>0.25</v>
      </c>
      <c r="K43" s="63">
        <f t="shared" si="1"/>
        <v>0.75</v>
      </c>
      <c r="L43" s="42">
        <f t="shared" si="2"/>
        <v>0.25</v>
      </c>
      <c r="M43" s="15"/>
    </row>
    <row r="44" spans="1:14">
      <c r="A44" s="71" t="s">
        <v>46</v>
      </c>
    </row>
    <row r="45" spans="1:14" ht="15.75" thickBot="1">
      <c r="A45" s="71"/>
    </row>
    <row r="46" spans="1:14">
      <c r="A46" s="71"/>
      <c r="E46" s="27"/>
      <c r="F46" s="28" t="s">
        <v>6</v>
      </c>
      <c r="G46" s="28" t="s">
        <v>7</v>
      </c>
      <c r="H46" s="28" t="s">
        <v>8</v>
      </c>
      <c r="I46" s="29" t="s">
        <v>9</v>
      </c>
      <c r="J46" s="20" t="s">
        <v>47</v>
      </c>
      <c r="K46" s="21" t="s">
        <v>47</v>
      </c>
      <c r="L46" s="22" t="s">
        <v>34</v>
      </c>
    </row>
    <row r="47" spans="1:14">
      <c r="E47" s="30" t="s">
        <v>10</v>
      </c>
      <c r="F47" s="14">
        <f>AVERAGE($F24:$F43)</f>
        <v>1.786</v>
      </c>
      <c r="G47" s="14">
        <f>AVERAGE($G24:G43)</f>
        <v>1.9650000000000003</v>
      </c>
      <c r="H47" s="14">
        <f>AVERAGE($H24:$H43)</f>
        <v>2.2850000000000001</v>
      </c>
      <c r="I47" s="31">
        <f>AVERAGE($I24:$I43)</f>
        <v>2.0999999999999996</v>
      </c>
      <c r="J47" s="23">
        <v>-0.5</v>
      </c>
      <c r="K47" s="13">
        <v>0.5</v>
      </c>
      <c r="L47" s="24">
        <v>0</v>
      </c>
    </row>
    <row r="48" spans="1:14">
      <c r="E48" s="30" t="s">
        <v>11</v>
      </c>
      <c r="F48" s="14">
        <f>MAX($F24:$F43)-MIN($F24:$F43)</f>
        <v>7.25</v>
      </c>
      <c r="G48" s="15">
        <f>MAX($G24:$G43)-MIN($G24:$G43)</f>
        <v>5.5</v>
      </c>
      <c r="H48" s="14">
        <f>MAX($H24:$H43)-MIN($H24:$H43)</f>
        <v>7</v>
      </c>
      <c r="I48" s="31">
        <f>MAX($I24:$I43)-MIN($I24:$I43)</f>
        <v>6.5</v>
      </c>
      <c r="J48" s="72" t="s">
        <v>48</v>
      </c>
      <c r="K48" s="73"/>
      <c r="L48" s="74"/>
    </row>
    <row r="49" spans="5:12" ht="15.75" thickBot="1">
      <c r="E49" s="32" t="s">
        <v>36</v>
      </c>
      <c r="F49" s="33"/>
      <c r="G49" s="25">
        <f>+_xlfn.VAR.S(J24:J43)</f>
        <v>0.46185157894736845</v>
      </c>
      <c r="H49" s="25">
        <f>+_xlfn.VAR.S(K24:K43)</f>
        <v>6.7577894736842087E-2</v>
      </c>
      <c r="I49" s="26">
        <f>+_xlfn.VAR.S(L24:L43)</f>
        <v>6.4846315789473641E-2</v>
      </c>
      <c r="J49" s="68"/>
      <c r="K49" s="69"/>
      <c r="L49" s="70"/>
    </row>
  </sheetData>
  <mergeCells count="15">
    <mergeCell ref="D2:F2"/>
    <mergeCell ref="D13:E13"/>
    <mergeCell ref="M33:N33"/>
    <mergeCell ref="M34:N34"/>
    <mergeCell ref="G1:H1"/>
    <mergeCell ref="G2:H2"/>
    <mergeCell ref="G3:H3"/>
    <mergeCell ref="A39:A40"/>
    <mergeCell ref="A41:A43"/>
    <mergeCell ref="A44:A46"/>
    <mergeCell ref="J48:L48"/>
    <mergeCell ref="A24:C24"/>
    <mergeCell ref="A27:A29"/>
    <mergeCell ref="A32:A34"/>
    <mergeCell ref="A37:A38"/>
  </mergeCells>
  <conditionalFormatting sqref="B8">
    <cfRule type="cellIs" dxfId="6" priority="3" operator="greaterThan">
      <formula>17</formula>
    </cfRule>
    <cfRule type="cellIs" dxfId="5" priority="8" operator="lessThan">
      <formula>12</formula>
    </cfRule>
    <cfRule type="cellIs" dxfId="4" priority="9" operator="between">
      <formula>12</formula>
      <formula>17</formula>
    </cfRule>
  </conditionalFormatting>
  <conditionalFormatting sqref="F13">
    <cfRule type="expression" dxfId="3" priority="10">
      <formula>B8 &gt; 17</formula>
    </cfRule>
  </conditionalFormatting>
  <conditionalFormatting sqref="F14">
    <cfRule type="expression" dxfId="2" priority="11">
      <formula>B8 &lt; 12</formula>
    </cfRule>
  </conditionalFormatting>
  <conditionalFormatting sqref="F15">
    <cfRule type="cellIs" dxfId="1" priority="4" operator="between">
      <formula>12</formula>
      <formula>17</formula>
    </cfRule>
  </conditionalFormatting>
  <conditionalFormatting sqref="H12">
    <cfRule type="cellIs" dxfId="0" priority="7" operator="greaterThan">
      <formula>17</formula>
    </cfRule>
  </conditionalFormatting>
  <dataValidations count="1">
    <dataValidation type="list" allowBlank="1" showInputMessage="1" showErrorMessage="1" sqref="B11" xr:uid="{B411772C-69AF-4E04-BA52-A8EF5893A86C}">
      <formula1>"1,2,3,4,5,6,7,8,9,10"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sonym</cp:lastModifiedBy>
  <cp:revision/>
  <dcterms:created xsi:type="dcterms:W3CDTF">2023-03-09T09:02:02Z</dcterms:created>
  <dcterms:modified xsi:type="dcterms:W3CDTF">2023-03-27T18:53:58Z</dcterms:modified>
  <cp:category/>
  <cp:contentStatus/>
</cp:coreProperties>
</file>