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1"/>
  <workbookPr/>
  <mc:AlternateContent xmlns:mc="http://schemas.openxmlformats.org/markup-compatibility/2006">
    <mc:Choice Requires="x15">
      <x15ac:absPath xmlns:x15ac="http://schemas.microsoft.com/office/spreadsheetml/2010/11/ac" url="/Users/chloerees/Library/Mobile Documents/com~apple~CloudDocs/Working.../Uni/Year 1/"/>
    </mc:Choice>
  </mc:AlternateContent>
  <xr:revisionPtr revIDLastSave="0" documentId="13_ncr:1_{5C83A0DA-DB55-DA4A-B10D-CE391354691F}" xr6:coauthVersionLast="47" xr6:coauthVersionMax="47" xr10:uidLastSave="{00000000-0000-0000-0000-000000000000}"/>
  <bookViews>
    <workbookView xWindow="0" yWindow="500" windowWidth="28800" windowHeight="16160" xr2:uid="{00000000-000D-0000-FFFF-FFFF00000000}"/>
  </bookViews>
  <sheets>
    <sheet name="GrE HnD BsC" sheetId="1" r:id="rId1"/>
    <sheet name="Graph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H12" i="1"/>
  <c r="K21" i="1"/>
  <c r="F8" i="1"/>
  <c r="G6" i="1"/>
  <c r="E6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7" i="1"/>
  <c r="H8" i="1"/>
  <c r="H9" i="1"/>
  <c r="H10" i="1"/>
  <c r="H11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6" i="1"/>
  <c r="I6" i="1"/>
  <c r="E85" i="1"/>
  <c r="E86" i="1"/>
  <c r="E87" i="1"/>
  <c r="E88" i="1"/>
  <c r="F88" i="1" s="1"/>
  <c r="I88" i="1" s="1"/>
  <c r="E89" i="1"/>
  <c r="E90" i="1"/>
  <c r="E91" i="1"/>
  <c r="E92" i="1"/>
  <c r="F92" i="1" s="1"/>
  <c r="I92" i="1" s="1"/>
  <c r="E93" i="1"/>
  <c r="E94" i="1"/>
  <c r="E95" i="1"/>
  <c r="E96" i="1"/>
  <c r="F96" i="1" s="1"/>
  <c r="I96" i="1" s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38" i="1"/>
  <c r="E39" i="1"/>
  <c r="E40" i="1"/>
  <c r="E41" i="1"/>
  <c r="E42" i="1"/>
  <c r="E43" i="1"/>
  <c r="E44" i="1"/>
  <c r="E45" i="1"/>
  <c r="E46" i="1"/>
  <c r="E47" i="1"/>
  <c r="E48" i="1"/>
  <c r="E49" i="1"/>
  <c r="E7" i="1"/>
  <c r="E8" i="1"/>
  <c r="E9" i="1"/>
  <c r="G9" i="1" s="1"/>
  <c r="E10" i="1"/>
  <c r="E11" i="1"/>
  <c r="E12" i="1"/>
  <c r="E13" i="1"/>
  <c r="G13" i="1" s="1"/>
  <c r="E14" i="1"/>
  <c r="E15" i="1"/>
  <c r="E16" i="1"/>
  <c r="E17" i="1"/>
  <c r="G17" i="1" s="1"/>
  <c r="E18" i="1"/>
  <c r="E19" i="1"/>
  <c r="E20" i="1"/>
  <c r="E21" i="1"/>
  <c r="G21" i="1" s="1"/>
  <c r="E22" i="1"/>
  <c r="E23" i="1"/>
  <c r="E24" i="1"/>
  <c r="E25" i="1"/>
  <c r="G25" i="1" s="1"/>
  <c r="E26" i="1"/>
  <c r="E27" i="1"/>
  <c r="E28" i="1"/>
  <c r="E29" i="1"/>
  <c r="G29" i="1" s="1"/>
  <c r="E30" i="1"/>
  <c r="E31" i="1"/>
  <c r="E32" i="1"/>
  <c r="E33" i="1"/>
  <c r="G33" i="1" s="1"/>
  <c r="E34" i="1"/>
  <c r="F34" i="1" s="1"/>
  <c r="I34" i="1" s="1"/>
  <c r="E35" i="1"/>
  <c r="E36" i="1"/>
  <c r="E37" i="1"/>
  <c r="G37" i="1" s="1"/>
  <c r="K8" i="1"/>
  <c r="F6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I46" i="1"/>
  <c r="I47" i="1"/>
  <c r="K7" i="1"/>
  <c r="K9" i="1"/>
  <c r="K10" i="1"/>
  <c r="K11" i="1"/>
  <c r="K12" i="1"/>
  <c r="K13" i="1"/>
  <c r="K14" i="1"/>
  <c r="K15" i="1"/>
  <c r="K16" i="1"/>
  <c r="K17" i="1"/>
  <c r="K18" i="1"/>
  <c r="K19" i="1"/>
  <c r="K20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6" i="1"/>
  <c r="G8" i="1"/>
  <c r="F7" i="1"/>
  <c r="I7" i="1" s="1"/>
  <c r="G76" i="1"/>
  <c r="G77" i="1"/>
  <c r="G78" i="1"/>
  <c r="G79" i="1"/>
  <c r="G80" i="1"/>
  <c r="G81" i="1"/>
  <c r="G82" i="1"/>
  <c r="G83" i="1"/>
  <c r="G84" i="1"/>
  <c r="G85" i="1"/>
  <c r="G86" i="1"/>
  <c r="G89" i="1"/>
  <c r="G90" i="1"/>
  <c r="G93" i="1"/>
  <c r="G94" i="1"/>
  <c r="F75" i="1"/>
  <c r="I75" i="1" s="1"/>
  <c r="F76" i="1"/>
  <c r="I76" i="1" s="1"/>
  <c r="F77" i="1"/>
  <c r="I77" i="1" s="1"/>
  <c r="F78" i="1"/>
  <c r="I78" i="1" s="1"/>
  <c r="F79" i="1"/>
  <c r="I79" i="1" s="1"/>
  <c r="F80" i="1"/>
  <c r="F81" i="1"/>
  <c r="I81" i="1" s="1"/>
  <c r="F82" i="1"/>
  <c r="I82" i="1" s="1"/>
  <c r="F83" i="1"/>
  <c r="I83" i="1" s="1"/>
  <c r="F84" i="1"/>
  <c r="I84" i="1" s="1"/>
  <c r="F85" i="1"/>
  <c r="I85" i="1" s="1"/>
  <c r="F86" i="1"/>
  <c r="I86" i="1" s="1"/>
  <c r="F87" i="1"/>
  <c r="I87" i="1" s="1"/>
  <c r="F89" i="1"/>
  <c r="I89" i="1" s="1"/>
  <c r="F90" i="1"/>
  <c r="I90" i="1" s="1"/>
  <c r="F91" i="1"/>
  <c r="I91" i="1" s="1"/>
  <c r="F93" i="1"/>
  <c r="I93" i="1" s="1"/>
  <c r="F94" i="1"/>
  <c r="I94" i="1" s="1"/>
  <c r="F95" i="1"/>
  <c r="I95" i="1" s="1"/>
  <c r="F74" i="1"/>
  <c r="I74" i="1" s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F45" i="1"/>
  <c r="I45" i="1" s="1"/>
  <c r="F46" i="1"/>
  <c r="F47" i="1"/>
  <c r="F48" i="1"/>
  <c r="I48" i="1" s="1"/>
  <c r="F49" i="1"/>
  <c r="I49" i="1" s="1"/>
  <c r="F50" i="1"/>
  <c r="I50" i="1" s="1"/>
  <c r="F51" i="1"/>
  <c r="I51" i="1" s="1"/>
  <c r="F52" i="1"/>
  <c r="I52" i="1" s="1"/>
  <c r="F53" i="1"/>
  <c r="I53" i="1" s="1"/>
  <c r="F54" i="1"/>
  <c r="I54" i="1" s="1"/>
  <c r="F55" i="1"/>
  <c r="I55" i="1" s="1"/>
  <c r="F56" i="1"/>
  <c r="I56" i="1" s="1"/>
  <c r="F57" i="1"/>
  <c r="I57" i="1" s="1"/>
  <c r="F58" i="1"/>
  <c r="I58" i="1" s="1"/>
  <c r="F59" i="1"/>
  <c r="I59" i="1" s="1"/>
  <c r="F60" i="1"/>
  <c r="I60" i="1" s="1"/>
  <c r="F61" i="1"/>
  <c r="I61" i="1" s="1"/>
  <c r="F62" i="1"/>
  <c r="I62" i="1" s="1"/>
  <c r="F63" i="1"/>
  <c r="I63" i="1" s="1"/>
  <c r="F64" i="1"/>
  <c r="I64" i="1" s="1"/>
  <c r="F65" i="1"/>
  <c r="I65" i="1" s="1"/>
  <c r="F66" i="1"/>
  <c r="I66" i="1" s="1"/>
  <c r="F67" i="1"/>
  <c r="I67" i="1" s="1"/>
  <c r="F68" i="1"/>
  <c r="I68" i="1" s="1"/>
  <c r="F69" i="1"/>
  <c r="I69" i="1" s="1"/>
  <c r="F70" i="1"/>
  <c r="I70" i="1" s="1"/>
  <c r="F71" i="1"/>
  <c r="I71" i="1" s="1"/>
  <c r="F72" i="1"/>
  <c r="I72" i="1" s="1"/>
  <c r="F73" i="1"/>
  <c r="I73" i="1" s="1"/>
  <c r="G7" i="1"/>
  <c r="G11" i="1"/>
  <c r="G12" i="1"/>
  <c r="G15" i="1"/>
  <c r="G16" i="1"/>
  <c r="G19" i="1"/>
  <c r="G20" i="1"/>
  <c r="G23" i="1"/>
  <c r="G24" i="1"/>
  <c r="G27" i="1"/>
  <c r="G28" i="1"/>
  <c r="G31" i="1"/>
  <c r="G32" i="1"/>
  <c r="G35" i="1"/>
  <c r="G36" i="1"/>
  <c r="G38" i="1"/>
  <c r="G39" i="1"/>
  <c r="G40" i="1"/>
  <c r="G41" i="1"/>
  <c r="G42" i="1"/>
  <c r="G43" i="1"/>
  <c r="G44" i="1"/>
  <c r="I8" i="1"/>
  <c r="F11" i="1"/>
  <c r="I11" i="1" s="1"/>
  <c r="F12" i="1"/>
  <c r="F15" i="1"/>
  <c r="I15" i="1" s="1"/>
  <c r="F16" i="1"/>
  <c r="I16" i="1" s="1"/>
  <c r="F19" i="1"/>
  <c r="I19" i="1" s="1"/>
  <c r="F20" i="1"/>
  <c r="I20" i="1" s="1"/>
  <c r="F23" i="1"/>
  <c r="I23" i="1" s="1"/>
  <c r="F24" i="1"/>
  <c r="I24" i="1" s="1"/>
  <c r="F27" i="1"/>
  <c r="I27" i="1" s="1"/>
  <c r="F28" i="1"/>
  <c r="I28" i="1" s="1"/>
  <c r="F31" i="1"/>
  <c r="I31" i="1" s="1"/>
  <c r="F32" i="1"/>
  <c r="I32" i="1" s="1"/>
  <c r="F35" i="1"/>
  <c r="I35" i="1" s="1"/>
  <c r="F36" i="1"/>
  <c r="I36" i="1" s="1"/>
  <c r="F38" i="1"/>
  <c r="I38" i="1" s="1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96" i="1" l="1"/>
  <c r="G88" i="1"/>
  <c r="G95" i="1"/>
  <c r="G91" i="1"/>
  <c r="G87" i="1"/>
  <c r="G92" i="1"/>
  <c r="F30" i="1"/>
  <c r="I30" i="1" s="1"/>
  <c r="F22" i="1"/>
  <c r="I22" i="1" s="1"/>
  <c r="F14" i="1"/>
  <c r="I14" i="1" s="1"/>
  <c r="F37" i="1"/>
  <c r="I37" i="1" s="1"/>
  <c r="F33" i="1"/>
  <c r="I33" i="1" s="1"/>
  <c r="F29" i="1"/>
  <c r="I29" i="1" s="1"/>
  <c r="F25" i="1"/>
  <c r="I25" i="1" s="1"/>
  <c r="F21" i="1"/>
  <c r="I21" i="1" s="1"/>
  <c r="F17" i="1"/>
  <c r="I17" i="1" s="1"/>
  <c r="F13" i="1"/>
  <c r="I13" i="1" s="1"/>
  <c r="F9" i="1"/>
  <c r="I9" i="1" s="1"/>
  <c r="G34" i="1"/>
  <c r="G30" i="1"/>
  <c r="G26" i="1"/>
  <c r="G22" i="1"/>
  <c r="G18" i="1"/>
  <c r="G14" i="1"/>
  <c r="G10" i="1"/>
  <c r="F26" i="1"/>
  <c r="I26" i="1" s="1"/>
  <c r="F18" i="1"/>
  <c r="I18" i="1" s="1"/>
  <c r="F10" i="1"/>
  <c r="I10" i="1" s="1"/>
  <c r="I80" i="1"/>
</calcChain>
</file>

<file path=xl/sharedStrings.xml><?xml version="1.0" encoding="utf-8"?>
<sst xmlns="http://schemas.openxmlformats.org/spreadsheetml/2006/main" count="24" uniqueCount="23">
  <si>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</si>
  <si>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</si>
  <si>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</si>
  <si>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</si>
  <si>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</si>
  <si>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</si>
  <si>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</si>
  <si>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</si>
  <si>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</si>
  <si>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</si>
  <si>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</si>
  <si>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</si>
  <si>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</si>
  <si>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Kw</t>
  </si>
  <si>
    <t>Correct BHP</t>
  </si>
  <si>
    <t>Torque</t>
  </si>
  <si>
    <t>BMEP</t>
  </si>
  <si>
    <t>SFC</t>
  </si>
  <si>
    <t xml:space="preserve">Nm </t>
  </si>
  <si>
    <t>Correct Power</t>
  </si>
  <si>
    <t>l/h</t>
  </si>
  <si>
    <t xml:space="preserve">Fuel Flow Rate 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</si>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</sst>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0" fillId="0" borderId="3" xfId="0" applyNumberFormat="1" applyBorder="1"/>
    <xf numFmtId="2" fontId="0" fillId="0" borderId="3" xfId="0" applyNumberFormat="1" applyBorder="1" applyAlignment="1">
      <alignment horizontal="center"/>
    </xf>
    <xf numFmtId="0" fontId="0" fillId="0" borderId="10" xfId="0" applyBorder="1"/>
    <xf numFmtId="0" fontId="1" fillId="0" borderId="7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4.5191163604549431E-2"/>
                  <c:y val="-0.1427653834937299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83.456400000000002</c:v>
                </c:pt>
                <c:pt idx="1">
                  <c:v>83.848895999999996</c:v>
                </c:pt>
                <c:pt idx="2">
                  <c:v>84.610223999999988</c:v>
                </c:pt>
                <c:pt idx="3">
                  <c:v>85.034543999999997</c:v>
                </c:pt>
                <c:pt idx="4">
                  <c:v>86.341775999999996</c:v>
                </c:pt>
                <c:pt idx="5">
                  <c:v>87.728160000000003</c:v>
                </c:pt>
                <c:pt idx="6">
                  <c:v>89.342207999999999</c:v>
                </c:pt>
                <c:pt idx="7">
                  <c:v>91.226351999999991</c:v>
                </c:pt>
                <c:pt idx="8">
                  <c:v>93.242688000000001</c:v>
                </c:pt>
                <c:pt idx="9">
                  <c:v>94.478927999999996</c:v>
                </c:pt>
                <c:pt idx="10">
                  <c:v>95.459759999999989</c:v>
                </c:pt>
                <c:pt idx="11">
                  <c:v>96.115007999999989</c:v>
                </c:pt>
                <c:pt idx="12">
                  <c:v>96.672336000000001</c:v>
                </c:pt>
                <c:pt idx="13">
                  <c:v>96.917952</c:v>
                </c:pt>
                <c:pt idx="14">
                  <c:v>96.823295999999999</c:v>
                </c:pt>
                <c:pt idx="15">
                  <c:v>96.99057599999999</c:v>
                </c:pt>
                <c:pt idx="16">
                  <c:v>97.580544000000003</c:v>
                </c:pt>
                <c:pt idx="17">
                  <c:v>97.866143999999991</c:v>
                </c:pt>
                <c:pt idx="18">
                  <c:v>98.063615999999996</c:v>
                </c:pt>
                <c:pt idx="19">
                  <c:v>98.693567999999985</c:v>
                </c:pt>
                <c:pt idx="20">
                  <c:v>99.680111999999994</c:v>
                </c:pt>
                <c:pt idx="21">
                  <c:v>100.24151999999999</c:v>
                </c:pt>
                <c:pt idx="22">
                  <c:v>101.01753599999999</c:v>
                </c:pt>
                <c:pt idx="23">
                  <c:v>101.83190399999999</c:v>
                </c:pt>
                <c:pt idx="24">
                  <c:v>102.11179199999999</c:v>
                </c:pt>
                <c:pt idx="25">
                  <c:v>102.838848</c:v>
                </c:pt>
                <c:pt idx="26">
                  <c:v>103.35455999999999</c:v>
                </c:pt>
                <c:pt idx="27">
                  <c:v>103.486752</c:v>
                </c:pt>
                <c:pt idx="28">
                  <c:v>103.37903999999999</c:v>
                </c:pt>
                <c:pt idx="29">
                  <c:v>103.26643199999999</c:v>
                </c:pt>
                <c:pt idx="30">
                  <c:v>103.17340799999999</c:v>
                </c:pt>
                <c:pt idx="31">
                  <c:v>103.01102399999999</c:v>
                </c:pt>
                <c:pt idx="32">
                  <c:v>102.94737599999999</c:v>
                </c:pt>
                <c:pt idx="33">
                  <c:v>102.69115199999999</c:v>
                </c:pt>
                <c:pt idx="34">
                  <c:v>101.927376</c:v>
                </c:pt>
                <c:pt idx="35">
                  <c:v>101.124432</c:v>
                </c:pt>
                <c:pt idx="36">
                  <c:v>100.93022399999998</c:v>
                </c:pt>
                <c:pt idx="37">
                  <c:v>100.68542399999998</c:v>
                </c:pt>
                <c:pt idx="38">
                  <c:v>99.975504000000001</c:v>
                </c:pt>
                <c:pt idx="39">
                  <c:v>99.418992000000003</c:v>
                </c:pt>
                <c:pt idx="40">
                  <c:v>99.314543999999998</c:v>
                </c:pt>
                <c:pt idx="41">
                  <c:v>98.836367999999993</c:v>
                </c:pt>
                <c:pt idx="42">
                  <c:v>98.837183999999993</c:v>
                </c:pt>
                <c:pt idx="43">
                  <c:v>98.614415999999991</c:v>
                </c:pt>
                <c:pt idx="44">
                  <c:v>98.406335999999996</c:v>
                </c:pt>
                <c:pt idx="45">
                  <c:v>98.605440000000002</c:v>
                </c:pt>
                <c:pt idx="46">
                  <c:v>99.252527999999984</c:v>
                </c:pt>
                <c:pt idx="47">
                  <c:v>99.699695999999989</c:v>
                </c:pt>
                <c:pt idx="48">
                  <c:v>100.313328</c:v>
                </c:pt>
                <c:pt idx="49">
                  <c:v>100.75559999999999</c:v>
                </c:pt>
                <c:pt idx="50">
                  <c:v>100.717248</c:v>
                </c:pt>
                <c:pt idx="51">
                  <c:v>101.35127999999999</c:v>
                </c:pt>
                <c:pt idx="52">
                  <c:v>101.23785599999999</c:v>
                </c:pt>
                <c:pt idx="53">
                  <c:v>101.157072</c:v>
                </c:pt>
                <c:pt idx="54">
                  <c:v>101.03303999999999</c:v>
                </c:pt>
                <c:pt idx="55">
                  <c:v>100.993872</c:v>
                </c:pt>
                <c:pt idx="56">
                  <c:v>100.783344</c:v>
                </c:pt>
                <c:pt idx="57">
                  <c:v>100.10035199999999</c:v>
                </c:pt>
                <c:pt idx="58">
                  <c:v>99.680111999999994</c:v>
                </c:pt>
                <c:pt idx="59">
                  <c:v>98.886143999999987</c:v>
                </c:pt>
                <c:pt idx="60">
                  <c:v>97.923264000000003</c:v>
                </c:pt>
                <c:pt idx="61">
                  <c:v>96.886943999999986</c:v>
                </c:pt>
                <c:pt idx="62">
                  <c:v>95.832671999999988</c:v>
                </c:pt>
                <c:pt idx="63">
                  <c:v>95.063999999999993</c:v>
                </c:pt>
                <c:pt idx="64">
                  <c:v>94.599695999999994</c:v>
                </c:pt>
                <c:pt idx="65">
                  <c:v>93.867744000000002</c:v>
                </c:pt>
                <c:pt idx="66">
                  <c:v>93.343056000000004</c:v>
                </c:pt>
                <c:pt idx="67">
                  <c:v>93.037055999999993</c:v>
                </c:pt>
                <c:pt idx="68">
                  <c:v>92.918735999999996</c:v>
                </c:pt>
                <c:pt idx="69">
                  <c:v>93.011759999999995</c:v>
                </c:pt>
                <c:pt idx="70">
                  <c:v>92.457695999999999</c:v>
                </c:pt>
                <c:pt idx="71">
                  <c:v>92.268383999999998</c:v>
                </c:pt>
                <c:pt idx="72">
                  <c:v>91.551119999999983</c:v>
                </c:pt>
                <c:pt idx="73">
                  <c:v>90.625776000000002</c:v>
                </c:pt>
                <c:pt idx="74">
                  <c:v>89.737967999999995</c:v>
                </c:pt>
                <c:pt idx="75">
                  <c:v>88.661663999999988</c:v>
                </c:pt>
                <c:pt idx="76">
                  <c:v>87.374015999999983</c:v>
                </c:pt>
                <c:pt idx="77">
                  <c:v>85.875839999999997</c:v>
                </c:pt>
                <c:pt idx="78">
                  <c:v>84.563711999999995</c:v>
                </c:pt>
                <c:pt idx="79">
                  <c:v>83.505359999999996</c:v>
                </c:pt>
                <c:pt idx="80">
                  <c:v>82.502495999999994</c:v>
                </c:pt>
                <c:pt idx="81">
                  <c:v>81.040958399999994</c:v>
                </c:pt>
                <c:pt idx="82">
                  <c:v>79.626503999999997</c:v>
                </c:pt>
                <c:pt idx="83">
                  <c:v>78.212457599999993</c:v>
                </c:pt>
                <c:pt idx="84">
                  <c:v>77.359492799999984</c:v>
                </c:pt>
                <c:pt idx="85">
                  <c:v>75.967641599999993</c:v>
                </c:pt>
                <c:pt idx="86">
                  <c:v>74.899497600000004</c:v>
                </c:pt>
                <c:pt idx="87">
                  <c:v>73.924540800000003</c:v>
                </c:pt>
                <c:pt idx="88">
                  <c:v>73.144118399999996</c:v>
                </c:pt>
                <c:pt idx="89">
                  <c:v>72.563289600000004</c:v>
                </c:pt>
                <c:pt idx="90">
                  <c:v>72.336278399999998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29D-6C48-9BDF-2D37F6EFB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8464432"/>
        <c:axId val="588466160"/>
      </c:scatterChart>
      <c:valAx>
        <c:axId val="588464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466160"/>
        <c:crosses val="autoZero"/>
        <c:crossBetween val="midCat"/>
      </c:valAx>
      <c:valAx>
        <c:axId val="58846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464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Horsepower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15.890403655750193</c:v>
                </c:pt>
                <c:pt idx="1">
                  <c:v>16.763393145468392</c:v>
                </c:pt>
                <c:pt idx="2">
                  <c:v>17.721105559786746</c:v>
                </c:pt>
                <c:pt idx="3">
                  <c:v>18.619521249047981</c:v>
                </c:pt>
                <c:pt idx="4">
                  <c:v>19.727747753236859</c:v>
                </c:pt>
                <c:pt idx="5">
                  <c:v>20.879702970297028</c:v>
                </c:pt>
                <c:pt idx="6">
                  <c:v>22.114407920792079</c:v>
                </c:pt>
                <c:pt idx="7">
                  <c:v>23.449271744097484</c:v>
                </c:pt>
                <c:pt idx="8">
                  <c:v>24.855248134044174</c:v>
                </c:pt>
                <c:pt idx="9">
                  <c:v>26.084243259710586</c:v>
                </c:pt>
                <c:pt idx="10">
                  <c:v>27.263830921553691</c:v>
                </c:pt>
                <c:pt idx="11">
                  <c:v>28.366005788271131</c:v>
                </c:pt>
                <c:pt idx="12">
                  <c:v>29.450825894897182</c:v>
                </c:pt>
                <c:pt idx="13">
                  <c:v>30.448328408225439</c:v>
                </c:pt>
                <c:pt idx="14">
                  <c:v>31.340366184310742</c:v>
                </c:pt>
                <c:pt idx="15">
                  <c:v>32.317880426504182</c:v>
                </c:pt>
                <c:pt idx="16">
                  <c:v>33.443446153846153</c:v>
                </c:pt>
                <c:pt idx="17">
                  <c:v>34.473032444782937</c:v>
                </c:pt>
                <c:pt idx="18">
                  <c:v>35.476174866717436</c:v>
                </c:pt>
                <c:pt idx="19">
                  <c:v>36.64365148514851</c:v>
                </c:pt>
                <c:pt idx="20">
                  <c:v>37.958915460776844</c:v>
                </c:pt>
                <c:pt idx="21">
                  <c:v>39.127021325209441</c:v>
                </c:pt>
                <c:pt idx="22">
                  <c:v>40.391627113480574</c:v>
                </c:pt>
                <c:pt idx="23">
                  <c:v>41.68670860624524</c:v>
                </c:pt>
                <c:pt idx="24">
                  <c:v>42.773408682406703</c:v>
                </c:pt>
                <c:pt idx="25">
                  <c:v>44.057008377760852</c:v>
                </c:pt>
                <c:pt idx="26">
                  <c:v>45.261897943640513</c:v>
                </c:pt>
                <c:pt idx="27">
                  <c:v>46.305001370906318</c:v>
                </c:pt>
                <c:pt idx="28">
                  <c:v>47.240993145468387</c:v>
                </c:pt>
                <c:pt idx="29">
                  <c:v>48.172650114242195</c:v>
                </c:pt>
                <c:pt idx="30">
                  <c:v>49.111485148514852</c:v>
                </c:pt>
                <c:pt idx="31">
                  <c:v>50.014872658035031</c:v>
                </c:pt>
                <c:pt idx="32">
                  <c:v>50.964047524752473</c:v>
                </c:pt>
                <c:pt idx="33">
                  <c:v>51.814842498095956</c:v>
                </c:pt>
                <c:pt idx="34">
                  <c:v>52.39983153084539</c:v>
                </c:pt>
                <c:pt idx="35">
                  <c:v>52.949769230769235</c:v>
                </c:pt>
                <c:pt idx="36">
                  <c:v>53.808954150799678</c:v>
                </c:pt>
                <c:pt idx="37">
                  <c:v>54.636987509520175</c:v>
                </c:pt>
                <c:pt idx="38">
                  <c:v>55.20353419649657</c:v>
                </c:pt>
                <c:pt idx="39">
                  <c:v>55.842731607006861</c:v>
                </c:pt>
                <c:pt idx="40">
                  <c:v>56.729556740289411</c:v>
                </c:pt>
                <c:pt idx="41">
                  <c:v>57.397357654226958</c:v>
                </c:pt>
                <c:pt idx="42">
                  <c:v>58.338779588728102</c:v>
                </c:pt>
                <c:pt idx="43">
                  <c:v>59.146117745620714</c:v>
                </c:pt>
                <c:pt idx="44">
                  <c:v>59.958163594821016</c:v>
                </c:pt>
                <c:pt idx="45">
                  <c:v>61.01821782178218</c:v>
                </c:pt>
                <c:pt idx="46">
                  <c:v>62.363545773038837</c:v>
                </c:pt>
                <c:pt idx="47">
                  <c:v>63.593675095201817</c:v>
                </c:pt>
                <c:pt idx="48">
                  <c:v>64.94008286367098</c:v>
                </c:pt>
                <c:pt idx="49">
                  <c:v>66.185609291698384</c:v>
                </c:pt>
                <c:pt idx="50">
                  <c:v>67.119262757044936</c:v>
                </c:pt>
                <c:pt idx="51">
                  <c:v>68.506672505712103</c:v>
                </c:pt>
                <c:pt idx="52">
                  <c:v>69.393808377760848</c:v>
                </c:pt>
                <c:pt idx="53">
                  <c:v>70.301468545316069</c:v>
                </c:pt>
                <c:pt idx="54">
                  <c:v>71.177122619954289</c:v>
                </c:pt>
                <c:pt idx="55">
                  <c:v>72.111009139375469</c:v>
                </c:pt>
                <c:pt idx="56">
                  <c:v>72.920165118050264</c:v>
                </c:pt>
                <c:pt idx="57">
                  <c:v>73.378970906321385</c:v>
                </c:pt>
                <c:pt idx="58">
                  <c:v>74.019885148514845</c:v>
                </c:pt>
                <c:pt idx="59">
                  <c:v>74.371719116527032</c:v>
                </c:pt>
                <c:pt idx="60">
                  <c:v>74.579789794364061</c:v>
                </c:pt>
                <c:pt idx="61">
                  <c:v>74.712894744859085</c:v>
                </c:pt>
                <c:pt idx="62">
                  <c:v>74.812253465346529</c:v>
                </c:pt>
                <c:pt idx="63">
                  <c:v>75.117212490479815</c:v>
                </c:pt>
                <c:pt idx="64">
                  <c:v>75.650937395277978</c:v>
                </c:pt>
                <c:pt idx="65">
                  <c:v>75.959236862147762</c:v>
                </c:pt>
                <c:pt idx="66">
                  <c:v>76.423294135567403</c:v>
                </c:pt>
                <c:pt idx="67">
                  <c:v>77.058490784463046</c:v>
                </c:pt>
                <c:pt idx="68">
                  <c:v>77.845094897182022</c:v>
                </c:pt>
                <c:pt idx="69">
                  <c:v>78.808517136329016</c:v>
                </c:pt>
                <c:pt idx="70">
                  <c:v>79.219274942878897</c:v>
                </c:pt>
                <c:pt idx="71">
                  <c:v>79.935481188118814</c:v>
                </c:pt>
                <c:pt idx="72">
                  <c:v>80.185672505712105</c:v>
                </c:pt>
                <c:pt idx="73">
                  <c:v>80.237977608530088</c:v>
                </c:pt>
                <c:pt idx="74">
                  <c:v>80.306254683929936</c:v>
                </c:pt>
                <c:pt idx="75">
                  <c:v>80.187148514851472</c:v>
                </c:pt>
                <c:pt idx="76">
                  <c:v>79.854393907083008</c:v>
                </c:pt>
                <c:pt idx="77">
                  <c:v>79.302708301599381</c:v>
                </c:pt>
                <c:pt idx="78">
                  <c:v>78.896075552170601</c:v>
                </c:pt>
                <c:pt idx="79">
                  <c:v>78.703642802741811</c:v>
                </c:pt>
                <c:pt idx="80">
                  <c:v>78.543884234577305</c:v>
                </c:pt>
                <c:pt idx="81">
                  <c:v>77.923998461538446</c:v>
                </c:pt>
                <c:pt idx="82">
                  <c:v>77.322005026656512</c:v>
                </c:pt>
                <c:pt idx="83">
                  <c:v>76.693479939070812</c:v>
                </c:pt>
                <c:pt idx="84">
                  <c:v>76.593557227722755</c:v>
                </c:pt>
                <c:pt idx="85">
                  <c:v>75.938712566641271</c:v>
                </c:pt>
                <c:pt idx="86">
                  <c:v>75.584032231530855</c:v>
                </c:pt>
                <c:pt idx="87">
                  <c:v>75.303940076161467</c:v>
                </c:pt>
                <c:pt idx="88">
                  <c:v>75.205300715917744</c:v>
                </c:pt>
                <c:pt idx="89">
                  <c:v>75.298920091393754</c:v>
                </c:pt>
                <c:pt idx="90">
                  <c:v>75.752005178979431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EE8-694F-8114-7485A94F72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8464432"/>
        <c:axId val="588466160"/>
      </c:scatterChart>
      <c:valAx>
        <c:axId val="588464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466160"/>
        <c:crosses val="autoZero"/>
        <c:crossBetween val="midCat"/>
      </c:valAx>
      <c:valAx>
        <c:axId val="58846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Horsepower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464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BHP and 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457314891503879E-2"/>
          <c:y val="0.13063770545792042"/>
          <c:w val="0.81196710306940578"/>
          <c:h val="0.68921289781743067"/>
        </c:manualLayout>
      </c:layout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83.456400000000002</c:v>
                </c:pt>
                <c:pt idx="1">
                  <c:v>83.848895999999996</c:v>
                </c:pt>
                <c:pt idx="2">
                  <c:v>84.610223999999988</c:v>
                </c:pt>
                <c:pt idx="3">
                  <c:v>85.034543999999997</c:v>
                </c:pt>
                <c:pt idx="4">
                  <c:v>86.341775999999996</c:v>
                </c:pt>
                <c:pt idx="5">
                  <c:v>87.728160000000003</c:v>
                </c:pt>
                <c:pt idx="6">
                  <c:v>89.342207999999999</c:v>
                </c:pt>
                <c:pt idx="7">
                  <c:v>91.226351999999991</c:v>
                </c:pt>
                <c:pt idx="8">
                  <c:v>93.242688000000001</c:v>
                </c:pt>
                <c:pt idx="9">
                  <c:v>94.478927999999996</c:v>
                </c:pt>
                <c:pt idx="10">
                  <c:v>95.459759999999989</c:v>
                </c:pt>
                <c:pt idx="11">
                  <c:v>96.115007999999989</c:v>
                </c:pt>
                <c:pt idx="12">
                  <c:v>96.672336000000001</c:v>
                </c:pt>
                <c:pt idx="13">
                  <c:v>96.917952</c:v>
                </c:pt>
                <c:pt idx="14">
                  <c:v>96.823295999999999</c:v>
                </c:pt>
                <c:pt idx="15">
                  <c:v>96.99057599999999</c:v>
                </c:pt>
                <c:pt idx="16">
                  <c:v>97.580544000000003</c:v>
                </c:pt>
                <c:pt idx="17">
                  <c:v>97.866143999999991</c:v>
                </c:pt>
                <c:pt idx="18">
                  <c:v>98.063615999999996</c:v>
                </c:pt>
                <c:pt idx="19">
                  <c:v>98.693567999999985</c:v>
                </c:pt>
                <c:pt idx="20">
                  <c:v>99.680111999999994</c:v>
                </c:pt>
                <c:pt idx="21">
                  <c:v>100.24151999999999</c:v>
                </c:pt>
                <c:pt idx="22">
                  <c:v>101.01753599999999</c:v>
                </c:pt>
                <c:pt idx="23">
                  <c:v>101.83190399999999</c:v>
                </c:pt>
                <c:pt idx="24">
                  <c:v>102.11179199999999</c:v>
                </c:pt>
                <c:pt idx="25">
                  <c:v>102.838848</c:v>
                </c:pt>
                <c:pt idx="26">
                  <c:v>103.35455999999999</c:v>
                </c:pt>
                <c:pt idx="27">
                  <c:v>103.486752</c:v>
                </c:pt>
                <c:pt idx="28">
                  <c:v>103.37903999999999</c:v>
                </c:pt>
                <c:pt idx="29">
                  <c:v>103.26643199999999</c:v>
                </c:pt>
                <c:pt idx="30">
                  <c:v>103.17340799999999</c:v>
                </c:pt>
                <c:pt idx="31">
                  <c:v>103.01102399999999</c:v>
                </c:pt>
                <c:pt idx="32">
                  <c:v>102.94737599999999</c:v>
                </c:pt>
                <c:pt idx="33">
                  <c:v>102.69115199999999</c:v>
                </c:pt>
                <c:pt idx="34">
                  <c:v>101.927376</c:v>
                </c:pt>
                <c:pt idx="35">
                  <c:v>101.124432</c:v>
                </c:pt>
                <c:pt idx="36">
                  <c:v>100.93022399999998</c:v>
                </c:pt>
                <c:pt idx="37">
                  <c:v>100.68542399999998</c:v>
                </c:pt>
                <c:pt idx="38">
                  <c:v>99.975504000000001</c:v>
                </c:pt>
                <c:pt idx="39">
                  <c:v>99.418992000000003</c:v>
                </c:pt>
                <c:pt idx="40">
                  <c:v>99.314543999999998</c:v>
                </c:pt>
                <c:pt idx="41">
                  <c:v>98.836367999999993</c:v>
                </c:pt>
                <c:pt idx="42">
                  <c:v>98.837183999999993</c:v>
                </c:pt>
                <c:pt idx="43">
                  <c:v>98.614415999999991</c:v>
                </c:pt>
                <c:pt idx="44">
                  <c:v>98.406335999999996</c:v>
                </c:pt>
                <c:pt idx="45">
                  <c:v>98.605440000000002</c:v>
                </c:pt>
                <c:pt idx="46">
                  <c:v>99.252527999999984</c:v>
                </c:pt>
                <c:pt idx="47">
                  <c:v>99.699695999999989</c:v>
                </c:pt>
                <c:pt idx="48">
                  <c:v>100.313328</c:v>
                </c:pt>
                <c:pt idx="49">
                  <c:v>100.75559999999999</c:v>
                </c:pt>
                <c:pt idx="50">
                  <c:v>100.717248</c:v>
                </c:pt>
                <c:pt idx="51">
                  <c:v>101.35127999999999</c:v>
                </c:pt>
                <c:pt idx="52">
                  <c:v>101.23785599999999</c:v>
                </c:pt>
                <c:pt idx="53">
                  <c:v>101.157072</c:v>
                </c:pt>
                <c:pt idx="54">
                  <c:v>101.03303999999999</c:v>
                </c:pt>
                <c:pt idx="55">
                  <c:v>100.993872</c:v>
                </c:pt>
                <c:pt idx="56">
                  <c:v>100.783344</c:v>
                </c:pt>
                <c:pt idx="57">
                  <c:v>100.10035199999999</c:v>
                </c:pt>
                <c:pt idx="58">
                  <c:v>99.680111999999994</c:v>
                </c:pt>
                <c:pt idx="59">
                  <c:v>98.886143999999987</c:v>
                </c:pt>
                <c:pt idx="60">
                  <c:v>97.923264000000003</c:v>
                </c:pt>
                <c:pt idx="61">
                  <c:v>96.886943999999986</c:v>
                </c:pt>
                <c:pt idx="62">
                  <c:v>95.832671999999988</c:v>
                </c:pt>
                <c:pt idx="63">
                  <c:v>95.063999999999993</c:v>
                </c:pt>
                <c:pt idx="64">
                  <c:v>94.599695999999994</c:v>
                </c:pt>
                <c:pt idx="65">
                  <c:v>93.867744000000002</c:v>
                </c:pt>
                <c:pt idx="66">
                  <c:v>93.343056000000004</c:v>
                </c:pt>
                <c:pt idx="67">
                  <c:v>93.037055999999993</c:v>
                </c:pt>
                <c:pt idx="68">
                  <c:v>92.918735999999996</c:v>
                </c:pt>
                <c:pt idx="69">
                  <c:v>93.011759999999995</c:v>
                </c:pt>
                <c:pt idx="70">
                  <c:v>92.457695999999999</c:v>
                </c:pt>
                <c:pt idx="71">
                  <c:v>92.268383999999998</c:v>
                </c:pt>
                <c:pt idx="72">
                  <c:v>91.551119999999983</c:v>
                </c:pt>
                <c:pt idx="73">
                  <c:v>90.625776000000002</c:v>
                </c:pt>
                <c:pt idx="74">
                  <c:v>89.737967999999995</c:v>
                </c:pt>
                <c:pt idx="75">
                  <c:v>88.661663999999988</c:v>
                </c:pt>
                <c:pt idx="76">
                  <c:v>87.374015999999983</c:v>
                </c:pt>
                <c:pt idx="77">
                  <c:v>85.875839999999997</c:v>
                </c:pt>
                <c:pt idx="78">
                  <c:v>84.563711999999995</c:v>
                </c:pt>
                <c:pt idx="79">
                  <c:v>83.505359999999996</c:v>
                </c:pt>
                <c:pt idx="80">
                  <c:v>82.502495999999994</c:v>
                </c:pt>
                <c:pt idx="81">
                  <c:v>81.040958399999994</c:v>
                </c:pt>
                <c:pt idx="82">
                  <c:v>79.626503999999997</c:v>
                </c:pt>
                <c:pt idx="83">
                  <c:v>78.212457599999993</c:v>
                </c:pt>
                <c:pt idx="84">
                  <c:v>77.359492799999984</c:v>
                </c:pt>
                <c:pt idx="85">
                  <c:v>75.967641599999993</c:v>
                </c:pt>
                <c:pt idx="86">
                  <c:v>74.899497600000004</c:v>
                </c:pt>
                <c:pt idx="87">
                  <c:v>73.924540800000003</c:v>
                </c:pt>
                <c:pt idx="88">
                  <c:v>73.144118399999996</c:v>
                </c:pt>
                <c:pt idx="89">
                  <c:v>72.563289600000004</c:v>
                </c:pt>
                <c:pt idx="90">
                  <c:v>72.336278399999998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813-E04D-95DE-C8E8CFAF654B}"/>
            </c:ext>
          </c:extLst>
        </c:ser>
        <c:ser>
          <c:idx val="1"/>
          <c:order val="1"/>
          <c:tx>
            <c:v>BHP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15.890403655750193</c:v>
                </c:pt>
                <c:pt idx="1">
                  <c:v>16.763393145468392</c:v>
                </c:pt>
                <c:pt idx="2">
                  <c:v>17.721105559786746</c:v>
                </c:pt>
                <c:pt idx="3">
                  <c:v>18.619521249047981</c:v>
                </c:pt>
                <c:pt idx="4">
                  <c:v>19.727747753236859</c:v>
                </c:pt>
                <c:pt idx="5">
                  <c:v>20.879702970297028</c:v>
                </c:pt>
                <c:pt idx="6">
                  <c:v>22.114407920792079</c:v>
                </c:pt>
                <c:pt idx="7">
                  <c:v>23.449271744097484</c:v>
                </c:pt>
                <c:pt idx="8">
                  <c:v>24.855248134044174</c:v>
                </c:pt>
                <c:pt idx="9">
                  <c:v>26.084243259710586</c:v>
                </c:pt>
                <c:pt idx="10">
                  <c:v>27.263830921553691</c:v>
                </c:pt>
                <c:pt idx="11">
                  <c:v>28.366005788271131</c:v>
                </c:pt>
                <c:pt idx="12">
                  <c:v>29.450825894897182</c:v>
                </c:pt>
                <c:pt idx="13">
                  <c:v>30.448328408225439</c:v>
                </c:pt>
                <c:pt idx="14">
                  <c:v>31.340366184310742</c:v>
                </c:pt>
                <c:pt idx="15">
                  <c:v>32.317880426504182</c:v>
                </c:pt>
                <c:pt idx="16">
                  <c:v>33.443446153846153</c:v>
                </c:pt>
                <c:pt idx="17">
                  <c:v>34.473032444782937</c:v>
                </c:pt>
                <c:pt idx="18">
                  <c:v>35.476174866717436</c:v>
                </c:pt>
                <c:pt idx="19">
                  <c:v>36.64365148514851</c:v>
                </c:pt>
                <c:pt idx="20">
                  <c:v>37.958915460776844</c:v>
                </c:pt>
                <c:pt idx="21">
                  <c:v>39.127021325209441</c:v>
                </c:pt>
                <c:pt idx="22">
                  <c:v>40.391627113480574</c:v>
                </c:pt>
                <c:pt idx="23">
                  <c:v>41.68670860624524</c:v>
                </c:pt>
                <c:pt idx="24">
                  <c:v>42.773408682406703</c:v>
                </c:pt>
                <c:pt idx="25">
                  <c:v>44.057008377760852</c:v>
                </c:pt>
                <c:pt idx="26">
                  <c:v>45.261897943640513</c:v>
                </c:pt>
                <c:pt idx="27">
                  <c:v>46.305001370906318</c:v>
                </c:pt>
                <c:pt idx="28">
                  <c:v>47.240993145468387</c:v>
                </c:pt>
                <c:pt idx="29">
                  <c:v>48.172650114242195</c:v>
                </c:pt>
                <c:pt idx="30">
                  <c:v>49.111485148514852</c:v>
                </c:pt>
                <c:pt idx="31">
                  <c:v>50.014872658035031</c:v>
                </c:pt>
                <c:pt idx="32">
                  <c:v>50.964047524752473</c:v>
                </c:pt>
                <c:pt idx="33">
                  <c:v>51.814842498095956</c:v>
                </c:pt>
                <c:pt idx="34">
                  <c:v>52.39983153084539</c:v>
                </c:pt>
                <c:pt idx="35">
                  <c:v>52.949769230769235</c:v>
                </c:pt>
                <c:pt idx="36">
                  <c:v>53.808954150799678</c:v>
                </c:pt>
                <c:pt idx="37">
                  <c:v>54.636987509520175</c:v>
                </c:pt>
                <c:pt idx="38">
                  <c:v>55.20353419649657</c:v>
                </c:pt>
                <c:pt idx="39">
                  <c:v>55.842731607006861</c:v>
                </c:pt>
                <c:pt idx="40">
                  <c:v>56.729556740289411</c:v>
                </c:pt>
                <c:pt idx="41">
                  <c:v>57.397357654226958</c:v>
                </c:pt>
                <c:pt idx="42">
                  <c:v>58.338779588728102</c:v>
                </c:pt>
                <c:pt idx="43">
                  <c:v>59.146117745620714</c:v>
                </c:pt>
                <c:pt idx="44">
                  <c:v>59.958163594821016</c:v>
                </c:pt>
                <c:pt idx="45">
                  <c:v>61.01821782178218</c:v>
                </c:pt>
                <c:pt idx="46">
                  <c:v>62.363545773038837</c:v>
                </c:pt>
                <c:pt idx="47">
                  <c:v>63.593675095201817</c:v>
                </c:pt>
                <c:pt idx="48">
                  <c:v>64.94008286367098</c:v>
                </c:pt>
                <c:pt idx="49">
                  <c:v>66.185609291698384</c:v>
                </c:pt>
                <c:pt idx="50">
                  <c:v>67.119262757044936</c:v>
                </c:pt>
                <c:pt idx="51">
                  <c:v>68.506672505712103</c:v>
                </c:pt>
                <c:pt idx="52">
                  <c:v>69.393808377760848</c:v>
                </c:pt>
                <c:pt idx="53">
                  <c:v>70.301468545316069</c:v>
                </c:pt>
                <c:pt idx="54">
                  <c:v>71.177122619954289</c:v>
                </c:pt>
                <c:pt idx="55">
                  <c:v>72.111009139375469</c:v>
                </c:pt>
                <c:pt idx="56">
                  <c:v>72.920165118050264</c:v>
                </c:pt>
                <c:pt idx="57">
                  <c:v>73.378970906321385</c:v>
                </c:pt>
                <c:pt idx="58">
                  <c:v>74.019885148514845</c:v>
                </c:pt>
                <c:pt idx="59">
                  <c:v>74.371719116527032</c:v>
                </c:pt>
                <c:pt idx="60">
                  <c:v>74.579789794364061</c:v>
                </c:pt>
                <c:pt idx="61">
                  <c:v>74.712894744859085</c:v>
                </c:pt>
                <c:pt idx="62">
                  <c:v>74.812253465346529</c:v>
                </c:pt>
                <c:pt idx="63">
                  <c:v>75.117212490479815</c:v>
                </c:pt>
                <c:pt idx="64">
                  <c:v>75.650937395277978</c:v>
                </c:pt>
                <c:pt idx="65">
                  <c:v>75.959236862147762</c:v>
                </c:pt>
                <c:pt idx="66">
                  <c:v>76.423294135567403</c:v>
                </c:pt>
                <c:pt idx="67">
                  <c:v>77.058490784463046</c:v>
                </c:pt>
                <c:pt idx="68">
                  <c:v>77.845094897182022</c:v>
                </c:pt>
                <c:pt idx="69">
                  <c:v>78.808517136329016</c:v>
                </c:pt>
                <c:pt idx="70">
                  <c:v>79.219274942878897</c:v>
                </c:pt>
                <c:pt idx="71">
                  <c:v>79.935481188118814</c:v>
                </c:pt>
                <c:pt idx="72">
                  <c:v>80.185672505712105</c:v>
                </c:pt>
                <c:pt idx="73">
                  <c:v>80.237977608530088</c:v>
                </c:pt>
                <c:pt idx="74">
                  <c:v>80.306254683929936</c:v>
                </c:pt>
                <c:pt idx="75">
                  <c:v>80.187148514851472</c:v>
                </c:pt>
                <c:pt idx="76">
                  <c:v>79.854393907083008</c:v>
                </c:pt>
                <c:pt idx="77">
                  <c:v>79.302708301599381</c:v>
                </c:pt>
                <c:pt idx="78">
                  <c:v>78.896075552170601</c:v>
                </c:pt>
                <c:pt idx="79">
                  <c:v>78.703642802741811</c:v>
                </c:pt>
                <c:pt idx="80">
                  <c:v>78.543884234577305</c:v>
                </c:pt>
                <c:pt idx="81">
                  <c:v>77.923998461538446</c:v>
                </c:pt>
                <c:pt idx="82">
                  <c:v>77.322005026656512</c:v>
                </c:pt>
                <c:pt idx="83">
                  <c:v>76.693479939070812</c:v>
                </c:pt>
                <c:pt idx="84">
                  <c:v>76.593557227722755</c:v>
                </c:pt>
                <c:pt idx="85">
                  <c:v>75.938712566641271</c:v>
                </c:pt>
                <c:pt idx="86">
                  <c:v>75.584032231530855</c:v>
                </c:pt>
                <c:pt idx="87">
                  <c:v>75.303940076161467</c:v>
                </c:pt>
                <c:pt idx="88">
                  <c:v>75.205300715917744</c:v>
                </c:pt>
                <c:pt idx="89">
                  <c:v>75.298920091393754</c:v>
                </c:pt>
                <c:pt idx="90">
                  <c:v>75.752005178979431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813-E04D-95DE-C8E8CFAF65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8789152"/>
        <c:axId val="738542096"/>
      </c:scatterChart>
      <c:valAx>
        <c:axId val="738789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</a:t>
                </a:r>
                <a:r>
                  <a:rPr lang="en-GB" baseline="0"/>
                  <a:t>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1705185027343056"/>
              <c:y val="0.923534018495748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542096"/>
        <c:crosses val="autoZero"/>
        <c:crossBetween val="midCat"/>
      </c:valAx>
      <c:valAx>
        <c:axId val="73854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BHP, Torque (Nm</a:t>
                </a:r>
                <a:r>
                  <a:rPr lang="en-GB" baseline="0"/>
                  <a:t>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4.7146399221601812E-3"/>
              <c:y val="0.310189089527373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789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474456528106619"/>
          <c:y val="0.69975414662040958"/>
          <c:w val="0.16272532194643194"/>
          <c:h val="0.134378528930252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SFC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5.7013123359580052E-2"/>
                  <c:y val="0.129975940507436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0.48330596574978074</c:v>
                </c:pt>
                <c:pt idx="1">
                  <c:v>0.47115202498142789</c:v>
                </c:pt>
                <c:pt idx="2">
                  <c:v>0.45369197935228261</c:v>
                </c:pt>
                <c:pt idx="3">
                  <c:v>0.4265277537500321</c:v>
                </c:pt>
                <c:pt idx="4">
                  <c:v>0.41141474782728582</c:v>
                </c:pt>
                <c:pt idx="5">
                  <c:v>0.41248887928345923</c:v>
                </c:pt>
                <c:pt idx="6">
                  <c:v>0.38970520044594242</c:v>
                </c:pt>
                <c:pt idx="7">
                  <c:v>0.37031229748176275</c:v>
                </c:pt>
                <c:pt idx="8">
                  <c:v>0.36648212642077171</c:v>
                </c:pt>
                <c:pt idx="9">
                  <c:v>0.35423347119994475</c:v>
                </c:pt>
                <c:pt idx="10">
                  <c:v>0.3547123311435102</c:v>
                </c:pt>
                <c:pt idx="11">
                  <c:v>0.3584281836811114</c:v>
                </c:pt>
                <c:pt idx="12">
                  <c:v>0.35522666225837346</c:v>
                </c:pt>
                <c:pt idx="13">
                  <c:v>0.35380020111331811</c:v>
                </c:pt>
                <c:pt idx="14">
                  <c:v>0.34825507404382372</c:v>
                </c:pt>
                <c:pt idx="15">
                  <c:v>0.34784803363635192</c:v>
                </c:pt>
                <c:pt idx="16">
                  <c:v>0.35652793655259796</c:v>
                </c:pt>
                <c:pt idx="17">
                  <c:v>0.36122754040954647</c:v>
                </c:pt>
                <c:pt idx="18">
                  <c:v>0.36116084502791157</c:v>
                </c:pt>
                <c:pt idx="19">
                  <c:v>0.35888300862103423</c:v>
                </c:pt>
                <c:pt idx="20">
                  <c:v>0.36081729623257247</c:v>
                </c:pt>
                <c:pt idx="21">
                  <c:v>0.35645800457856142</c:v>
                </c:pt>
                <c:pt idx="22">
                  <c:v>0.35353525154286081</c:v>
                </c:pt>
                <c:pt idx="23">
                  <c:v>0.35158026611165738</c:v>
                </c:pt>
                <c:pt idx="24">
                  <c:v>0.35119191184643445</c:v>
                </c:pt>
                <c:pt idx="25">
                  <c:v>0.34925490413894955</c:v>
                </c:pt>
                <c:pt idx="26">
                  <c:v>0.34935735024551701</c:v>
                </c:pt>
                <c:pt idx="27">
                  <c:v>0.35303134897474098</c:v>
                </c:pt>
                <c:pt idx="28">
                  <c:v>0.35492719317184607</c:v>
                </c:pt>
                <c:pt idx="29">
                  <c:v>0.35247880917965518</c:v>
                </c:pt>
                <c:pt idx="30">
                  <c:v>0.35451469820595627</c:v>
                </c:pt>
                <c:pt idx="31">
                  <c:v>0.35465476576793659</c:v>
                </c:pt>
                <c:pt idx="32">
                  <c:v>0.35971540001623298</c:v>
                </c:pt>
                <c:pt idx="33">
                  <c:v>0.36096719395193932</c:v>
                </c:pt>
                <c:pt idx="34">
                  <c:v>0.36359937294961853</c:v>
                </c:pt>
                <c:pt idx="35">
                  <c:v>0.36754896545313959</c:v>
                </c:pt>
                <c:pt idx="36">
                  <c:v>0.36502532892709838</c:v>
                </c:pt>
                <c:pt idx="37">
                  <c:v>0.36558302724397496</c:v>
                </c:pt>
                <c:pt idx="38">
                  <c:v>0.37131656460221674</c:v>
                </c:pt>
                <c:pt idx="39">
                  <c:v>0.37615019833757751</c:v>
                </c:pt>
                <c:pt idx="40">
                  <c:v>0.38267325679912506</c:v>
                </c:pt>
                <c:pt idx="41">
                  <c:v>0.39162025466736478</c:v>
                </c:pt>
                <c:pt idx="42">
                  <c:v>0.39278036780035097</c:v>
                </c:pt>
                <c:pt idx="43">
                  <c:v>0.39848543616004956</c:v>
                </c:pt>
                <c:pt idx="44">
                  <c:v>0.39654545528958624</c:v>
                </c:pt>
                <c:pt idx="45">
                  <c:v>0.3987742757709607</c:v>
                </c:pt>
                <c:pt idx="46">
                  <c:v>0.39445745905837287</c:v>
                </c:pt>
                <c:pt idx="47">
                  <c:v>0.39197350015962096</c:v>
                </c:pt>
                <c:pt idx="48">
                  <c:v>0.39342185212036473</c:v>
                </c:pt>
                <c:pt idx="49">
                  <c:v>0.38906741530560313</c:v>
                </c:pt>
                <c:pt idx="50">
                  <c:v>0.39324469741553814</c:v>
                </c:pt>
                <c:pt idx="51">
                  <c:v>0.39085402547109316</c:v>
                </c:pt>
                <c:pt idx="52">
                  <c:v>0.40094890492347052</c:v>
                </c:pt>
                <c:pt idx="53">
                  <c:v>0.39965162513974384</c:v>
                </c:pt>
                <c:pt idx="54">
                  <c:v>0.40531023450482279</c:v>
                </c:pt>
                <c:pt idx="55">
                  <c:v>0.40104451485927783</c:v>
                </c:pt>
                <c:pt idx="56">
                  <c:v>0.40287761396262789</c:v>
                </c:pt>
                <c:pt idx="57">
                  <c:v>0.40697425553275018</c:v>
                </c:pt>
                <c:pt idx="58">
                  <c:v>0.40661904861916992</c:v>
                </c:pt>
                <c:pt idx="59">
                  <c:v>0.41488982969179161</c:v>
                </c:pt>
                <c:pt idx="60">
                  <c:v>0.41621896151255738</c:v>
                </c:pt>
                <c:pt idx="61">
                  <c:v>0.41920075423165387</c:v>
                </c:pt>
                <c:pt idx="62">
                  <c:v>0.42134164696627197</c:v>
                </c:pt>
                <c:pt idx="63">
                  <c:v>0.42558536848732975</c:v>
                </c:pt>
                <c:pt idx="64">
                  <c:v>0.42525055109207605</c:v>
                </c:pt>
                <c:pt idx="65">
                  <c:v>0.42675593338945433</c:v>
                </c:pt>
                <c:pt idx="66">
                  <c:v>0.43137317287488575</c:v>
                </c:pt>
                <c:pt idx="67">
                  <c:v>0.43326769749123145</c:v>
                </c:pt>
                <c:pt idx="68">
                  <c:v>0.43330396104006802</c:v>
                </c:pt>
                <c:pt idx="69">
                  <c:v>0.42897585317301379</c:v>
                </c:pt>
                <c:pt idx="70">
                  <c:v>0.4330172147054151</c:v>
                </c:pt>
                <c:pt idx="71">
                  <c:v>0.43275398395652803</c:v>
                </c:pt>
                <c:pt idx="72">
                  <c:v>0.43453279815502088</c:v>
                </c:pt>
                <c:pt idx="73">
                  <c:v>0.43581305311010254</c:v>
                </c:pt>
                <c:pt idx="74">
                  <c:v>0.43564628452948179</c:v>
                </c:pt>
                <c:pt idx="75">
                  <c:v>0.44193920218586913</c:v>
                </c:pt>
                <c:pt idx="76">
                  <c:v>0.44337093736197269</c:v>
                </c:pt>
                <c:pt idx="77">
                  <c:v>0.44803729394754294</c:v>
                </c:pt>
                <c:pt idx="78">
                  <c:v>0.45311189841846877</c:v>
                </c:pt>
                <c:pt idx="79">
                  <c:v>0.4552593335979217</c:v>
                </c:pt>
                <c:pt idx="80">
                  <c:v>0.45653255872404158</c:v>
                </c:pt>
                <c:pt idx="81">
                  <c:v>0.46177422236105309</c:v>
                </c:pt>
                <c:pt idx="82">
                  <c:v>0.46515775554271405</c:v>
                </c:pt>
                <c:pt idx="83">
                  <c:v>0.47074787425347209</c:v>
                </c:pt>
                <c:pt idx="84">
                  <c:v>0.47542117247737148</c:v>
                </c:pt>
                <c:pt idx="85">
                  <c:v>0.47592950793557726</c:v>
                </c:pt>
                <c:pt idx="86">
                  <c:v>0.47975044321006649</c:v>
                </c:pt>
                <c:pt idx="87">
                  <c:v>0.47921701219540686</c:v>
                </c:pt>
                <c:pt idx="88">
                  <c:v>0.49145004118335228</c:v>
                </c:pt>
                <c:pt idx="89">
                  <c:v>0.49808280704623764</c:v>
                </c:pt>
                <c:pt idx="90">
                  <c:v>0.50230415352566837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B9C-B94E-A965-111FDA4BC6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8464432"/>
        <c:axId val="588466160"/>
      </c:scatterChart>
      <c:valAx>
        <c:axId val="588464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466160"/>
        <c:crosses val="autoZero"/>
        <c:crossBetween val="midCat"/>
      </c:valAx>
      <c:valAx>
        <c:axId val="58846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8464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165100</xdr:colOff>
      <xdr:row>3</xdr:row>
      <xdr:rowOff>38100</xdr:rowOff>
    </xdr:from>
    <xdr:to>
      <xdr:col>12</xdr:col>
      <xdr:colOff>609600</xdr:colOff>
      <xdr:row>17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AA84EA-A5F3-F649-9A79-181DD996B9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203200</xdr:colOff>
      <xdr:row>3</xdr:row>
      <xdr:rowOff>0</xdr:rowOff>
    </xdr:from>
    <xdr:to>
      <xdr:col>18</xdr:col>
      <xdr:colOff>647700</xdr:colOff>
      <xdr:row>17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0995031-01D8-974A-AC2B-318A861C4A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596900</xdr:colOff>
      <xdr:row>20</xdr:row>
      <xdr:rowOff>25400</xdr:rowOff>
    </xdr:from>
    <xdr:to>
      <xdr:col>11</xdr:col>
      <xdr:colOff>531395</xdr:colOff>
      <xdr:row>37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F30DBDC-8EE7-BC45-830C-EB29A947C2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812800</xdr:colOff>
      <xdr:row>3</xdr:row>
      <xdr:rowOff>0</xdr:rowOff>
    </xdr:from>
    <xdr:to>
      <xdr:col>6</xdr:col>
      <xdr:colOff>431800</xdr:colOff>
      <xdr:row>17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716C278-8863-6C4F-A28A-59F592D678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zoomScale="75" workbookViewId="0">
      <selection activeCell="N25" sqref="N25"/>
    </sheetView>
  </sheetViews>
  <sheetFormatPr baseColWidth="10" defaultColWidth="8.83203125" defaultRowHeight="15" x14ac:dyDescent="0.2"/>
  <cols>
    <col min="1" max="1" width="9.1640625" style="1"/>
    <col min="2" max="2" width="13.5" style="1" customWidth="1"/>
    <col min="3" max="3" width="14.5" customWidth="1"/>
    <col min="4" max="4" width="10.5" style="1" customWidth="1"/>
    <col min="5" max="5" width="10.6640625" customWidth="1"/>
    <col min="6" max="6" width="12.33203125" bestFit="1" customWidth="1"/>
    <col min="7" max="7" width="12.1640625" style="1" bestFit="1" customWidth="1"/>
    <col min="8" max="8" width="10.6640625" style="1" bestFit="1" customWidth="1"/>
    <col min="9" max="9" width="12.5" style="1" bestFit="1" customWidth="1"/>
    <col min="10" max="10" width="14.83203125" bestFit="1" customWidth="1"/>
    <col min="11" max="11" width="12.6640625" bestFit="1" customWidth="1"/>
    <col min="15" max="15" width="11.83203125" bestFit="1" customWidth="1"/>
    <col min="17" max="17" width="10.1640625" bestFit="1" customWidth="1"/>
  </cols>
  <sheetData>
    <row r="1" spans="1:13" x14ac:dyDescent="0.2">
      <c r="A1"/>
      <c r="B1"/>
      <c r="G1" s="3" t="s">
        <v>0</v>
      </c>
      <c r="H1" s="3" t="s">
        <v>1</v>
      </c>
      <c r="I1" s="3" t="s">
        <v>2</v>
      </c>
    </row>
    <row r="2" spans="1:13" x14ac:dyDescent="0.2">
      <c r="C2" s="1"/>
      <c r="G2" s="3" t="s">
        <v>3</v>
      </c>
      <c r="H2" s="3" t="s">
        <v>4</v>
      </c>
      <c r="I2" s="3" t="s">
        <v>5</v>
      </c>
    </row>
    <row r="3" spans="1:13" ht="16" thickBot="1" x14ac:dyDescent="0.25">
      <c r="C3" s="1"/>
      <c r="G3" s="20">
        <v>1018.9</v>
      </c>
      <c r="H3" s="20">
        <v>46</v>
      </c>
      <c r="I3" s="20">
        <v>27</v>
      </c>
    </row>
    <row r="4" spans="1:13" x14ac:dyDescent="0.2">
      <c r="A4" s="6" t="s">
        <v>6</v>
      </c>
      <c r="B4" s="8" t="s">
        <v>7</v>
      </c>
      <c r="C4" s="6" t="s">
        <v>8</v>
      </c>
      <c r="D4" s="6" t="s">
        <v>9</v>
      </c>
      <c r="E4" s="6" t="s">
        <v>15</v>
      </c>
      <c r="F4" s="6" t="s">
        <v>19</v>
      </c>
      <c r="G4" s="19" t="s">
        <v>14</v>
      </c>
      <c r="H4" s="19" t="s">
        <v>16</v>
      </c>
      <c r="I4" s="19" t="s">
        <v>17</v>
      </c>
      <c r="J4" s="2"/>
      <c r="K4" s="6" t="s">
        <v>21</v>
      </c>
      <c r="M4" s="2"/>
    </row>
    <row r="5" spans="1:13" x14ac:dyDescent="0.2">
      <c r="A5" s="7" t="s">
        <v>10</v>
      </c>
      <c r="B5" s="9" t="s">
        <v>11</v>
      </c>
      <c r="C5" s="7" t="s">
        <v>12</v>
      </c>
      <c r="D5" s="7" t="s">
        <v>9</v>
      </c>
      <c r="E5" s="7" t="s">
        <v>18</v>
      </c>
      <c r="F5" s="7" t="s">
        <v>13</v>
      </c>
      <c r="G5" s="4"/>
      <c r="H5" s="7" t="s">
        <v>22</v>
      </c>
      <c r="I5" s="4"/>
      <c r="K5" s="21" t="s">
        <v>20</v>
      </c>
    </row>
    <row r="6" spans="1:13" x14ac:dyDescent="0.2">
      <c r="A6" s="13">
        <v>102.27500000000001</v>
      </c>
      <c r="B6" s="11">
        <v>1000</v>
      </c>
      <c r="C6" s="4">
        <v>7.0400000000000004E-2</v>
      </c>
      <c r="D6" s="4">
        <v>1.2658</v>
      </c>
      <c r="E6" s="14">
        <f>A6*0.816</f>
        <v>83.456400000000002</v>
      </c>
      <c r="F6" s="16">
        <f>(E6*B6)/9549</f>
        <v>8.7398052152057808</v>
      </c>
      <c r="G6" s="4">
        <f>(E6*B6)/5252</f>
        <v>15.890403655750193</v>
      </c>
      <c r="H6" s="17">
        <f>1.6*(B6/120)/F6</f>
        <v>1.5255870130990556</v>
      </c>
      <c r="I6" s="4">
        <f>K6/F6</f>
        <v>0.48330596574978074</v>
      </c>
      <c r="K6" s="4">
        <f>C6*60</f>
        <v>4.2240000000000002</v>
      </c>
    </row>
    <row r="7" spans="1:13" x14ac:dyDescent="0.2">
      <c r="A7" s="10">
        <v>102.756</v>
      </c>
      <c r="B7" s="11">
        <f t="shared" ref="B7:B38" si="0">B6+50</f>
        <v>1050</v>
      </c>
      <c r="C7" s="4">
        <v>7.2400000000000006E-2</v>
      </c>
      <c r="D7" s="4">
        <v>1.26783</v>
      </c>
      <c r="E7" s="14">
        <f t="shared" ref="E7:E70" si="1">A7*0.816</f>
        <v>83.848895999999996</v>
      </c>
      <c r="F7" s="14">
        <f>(E7*B7)/9549</f>
        <v>9.2199540056550422</v>
      </c>
      <c r="G7" s="4">
        <f t="shared" ref="G7:G70" si="2">(E7*B7)/5252</f>
        <v>16.763393145468392</v>
      </c>
      <c r="H7" s="17">
        <f t="shared" ref="H7:H70" si="3">1.6*(B7/120)/F7</f>
        <v>1.5184457527025759</v>
      </c>
      <c r="I7" s="4">
        <f t="shared" ref="I7:I70" si="4">K7/F7</f>
        <v>0.47115202498142789</v>
      </c>
      <c r="K7" s="4">
        <f t="shared" ref="K7:K70" si="5">C7*60</f>
        <v>4.3440000000000003</v>
      </c>
    </row>
    <row r="8" spans="1:13" x14ac:dyDescent="0.2">
      <c r="A8" s="4">
        <v>103.68899999999999</v>
      </c>
      <c r="B8" s="11">
        <f t="shared" si="0"/>
        <v>1100</v>
      </c>
      <c r="C8" s="4">
        <v>7.3700000000000002E-2</v>
      </c>
      <c r="D8" s="4">
        <v>1.2734399999999999</v>
      </c>
      <c r="E8" s="14">
        <f t="shared" si="1"/>
        <v>84.610223999999988</v>
      </c>
      <c r="F8" s="14">
        <f>(E8*B8)/9549</f>
        <v>9.74670084825636</v>
      </c>
      <c r="G8" s="4">
        <f>(E8*B8)/5252</f>
        <v>17.721105559786746</v>
      </c>
      <c r="H8" s="17">
        <f t="shared" si="3"/>
        <v>1.5047826844188479</v>
      </c>
      <c r="I8" s="4">
        <f t="shared" si="4"/>
        <v>0.45369197935228261</v>
      </c>
      <c r="K8" s="4">
        <f>C8*60</f>
        <v>4.4219999999999997</v>
      </c>
    </row>
    <row r="9" spans="1:13" x14ac:dyDescent="0.2">
      <c r="A9" s="4">
        <v>104.209</v>
      </c>
      <c r="B9" s="11">
        <f t="shared" si="0"/>
        <v>1150</v>
      </c>
      <c r="C9" s="4">
        <v>7.2800000000000004E-2</v>
      </c>
      <c r="D9" s="4">
        <v>1.2847599999999999</v>
      </c>
      <c r="E9" s="14">
        <f t="shared" si="1"/>
        <v>85.034543999999997</v>
      </c>
      <c r="F9" s="14">
        <f t="shared" ref="F9:F70" si="6">(E9*B9)/9549</f>
        <v>10.240834181589694</v>
      </c>
      <c r="G9" s="4">
        <f t="shared" si="2"/>
        <v>18.619521249047981</v>
      </c>
      <c r="H9" s="17">
        <f t="shared" si="3"/>
        <v>1.4972738608441298</v>
      </c>
      <c r="I9" s="4">
        <f t="shared" si="4"/>
        <v>0.4265277537500321</v>
      </c>
      <c r="K9" s="4">
        <f t="shared" si="5"/>
        <v>4.3680000000000003</v>
      </c>
    </row>
    <row r="10" spans="1:13" x14ac:dyDescent="0.2">
      <c r="A10" s="4">
        <v>105.81100000000001</v>
      </c>
      <c r="B10" s="11">
        <f t="shared" si="0"/>
        <v>1200</v>
      </c>
      <c r="C10" s="4">
        <v>7.4399999999999994E-2</v>
      </c>
      <c r="D10" s="4">
        <v>1.2918099999999999</v>
      </c>
      <c r="E10" s="14">
        <f t="shared" si="1"/>
        <v>86.341775999999996</v>
      </c>
      <c r="F10" s="14">
        <f t="shared" si="6"/>
        <v>10.850364561734212</v>
      </c>
      <c r="G10" s="4">
        <f t="shared" si="2"/>
        <v>19.727747753236859</v>
      </c>
      <c r="H10" s="17">
        <f t="shared" si="3"/>
        <v>1.4746048309221715</v>
      </c>
      <c r="I10" s="4">
        <f t="shared" si="4"/>
        <v>0.41141474782728582</v>
      </c>
      <c r="K10" s="4">
        <f t="shared" si="5"/>
        <v>4.4639999999999995</v>
      </c>
    </row>
    <row r="11" spans="1:13" x14ac:dyDescent="0.2">
      <c r="A11" s="4">
        <v>107.51</v>
      </c>
      <c r="B11" s="11">
        <f t="shared" si="0"/>
        <v>1250</v>
      </c>
      <c r="C11" s="4">
        <v>7.8950000000000006E-2</v>
      </c>
      <c r="D11" s="4">
        <v>1.2972900000000001</v>
      </c>
      <c r="E11" s="14">
        <f t="shared" si="1"/>
        <v>87.728160000000003</v>
      </c>
      <c r="F11" s="14">
        <f t="shared" si="6"/>
        <v>11.483945962928056</v>
      </c>
      <c r="G11" s="4">
        <f t="shared" si="2"/>
        <v>20.879702970297028</v>
      </c>
      <c r="H11" s="17">
        <f t="shared" si="3"/>
        <v>1.4513013837290103</v>
      </c>
      <c r="I11" s="4">
        <f t="shared" si="4"/>
        <v>0.41248887928345923</v>
      </c>
      <c r="K11" s="4">
        <f t="shared" si="5"/>
        <v>4.7370000000000001</v>
      </c>
    </row>
    <row r="12" spans="1:13" x14ac:dyDescent="0.2">
      <c r="A12" s="4">
        <v>109.488</v>
      </c>
      <c r="B12" s="11">
        <f t="shared" si="0"/>
        <v>1300</v>
      </c>
      <c r="C12" s="4">
        <v>7.9000000000000001E-2</v>
      </c>
      <c r="D12" s="4">
        <v>1.29895</v>
      </c>
      <c r="E12" s="14">
        <f t="shared" si="1"/>
        <v>89.342207999999999</v>
      </c>
      <c r="F12" s="14">
        <f t="shared" si="6"/>
        <v>12.16304015080113</v>
      </c>
      <c r="G12" s="4">
        <f t="shared" si="2"/>
        <v>22.114407920792079</v>
      </c>
      <c r="H12" s="17">
        <f>1.6*(B12/120)/F12</f>
        <v>1.4250823082411397</v>
      </c>
      <c r="I12" s="4">
        <f>K12/F12</f>
        <v>0.38970520044594242</v>
      </c>
      <c r="K12" s="4">
        <f t="shared" si="5"/>
        <v>4.74</v>
      </c>
    </row>
    <row r="13" spans="1:13" x14ac:dyDescent="0.2">
      <c r="A13" s="4">
        <v>111.797</v>
      </c>
      <c r="B13" s="11">
        <f t="shared" si="0"/>
        <v>1350</v>
      </c>
      <c r="C13" s="4">
        <v>7.9600000000000004E-2</v>
      </c>
      <c r="D13" s="4">
        <v>1.2946899999999999</v>
      </c>
      <c r="E13" s="14">
        <f t="shared" si="1"/>
        <v>91.226351999999991</v>
      </c>
      <c r="F13" s="14">
        <f t="shared" si="6"/>
        <v>12.897222243166823</v>
      </c>
      <c r="G13" s="4">
        <f t="shared" si="2"/>
        <v>23.449271744097484</v>
      </c>
      <c r="H13" s="17">
        <f t="shared" si="3"/>
        <v>1.3956493623684525</v>
      </c>
      <c r="I13" s="4">
        <f t="shared" si="4"/>
        <v>0.37031229748176275</v>
      </c>
      <c r="K13" s="4">
        <f t="shared" si="5"/>
        <v>4.7759999999999998</v>
      </c>
    </row>
    <row r="14" spans="1:13" x14ac:dyDescent="0.2">
      <c r="A14" s="4">
        <v>114.268</v>
      </c>
      <c r="B14" s="11">
        <f t="shared" si="0"/>
        <v>1400</v>
      </c>
      <c r="C14" s="4">
        <v>8.3500000000000005E-2</v>
      </c>
      <c r="D14" s="4">
        <v>1.2855000000000001</v>
      </c>
      <c r="E14" s="14">
        <f t="shared" si="1"/>
        <v>93.242688000000001</v>
      </c>
      <c r="F14" s="14">
        <f t="shared" si="6"/>
        <v>13.670516619541313</v>
      </c>
      <c r="G14" s="4">
        <f t="shared" si="2"/>
        <v>24.855248134044174</v>
      </c>
      <c r="H14" s="17">
        <f t="shared" si="3"/>
        <v>1.3654690006362751</v>
      </c>
      <c r="I14" s="4">
        <f t="shared" si="4"/>
        <v>0.36648212642077171</v>
      </c>
      <c r="K14" s="4">
        <f t="shared" si="5"/>
        <v>5.0100000000000007</v>
      </c>
    </row>
    <row r="15" spans="1:13" x14ac:dyDescent="0.2">
      <c r="A15" s="4">
        <v>115.783</v>
      </c>
      <c r="B15" s="11">
        <f t="shared" si="0"/>
        <v>1450</v>
      </c>
      <c r="C15" s="4">
        <v>8.4699999999999998E-2</v>
      </c>
      <c r="D15" s="4">
        <v>1.2781800000000001</v>
      </c>
      <c r="E15" s="14">
        <f t="shared" si="1"/>
        <v>94.478927999999996</v>
      </c>
      <c r="F15" s="14">
        <f t="shared" si="6"/>
        <v>14.346470373861138</v>
      </c>
      <c r="G15" s="4">
        <f t="shared" si="2"/>
        <v>26.084243259710586</v>
      </c>
      <c r="H15" s="17">
        <f t="shared" si="3"/>
        <v>1.3476020811751803</v>
      </c>
      <c r="I15" s="4">
        <f t="shared" si="4"/>
        <v>0.35423347119994475</v>
      </c>
      <c r="J15" s="18"/>
      <c r="K15" s="4">
        <f t="shared" si="5"/>
        <v>5.0819999999999999</v>
      </c>
    </row>
    <row r="16" spans="1:13" x14ac:dyDescent="0.2">
      <c r="A16" s="4">
        <v>116.985</v>
      </c>
      <c r="B16" s="11">
        <f t="shared" si="0"/>
        <v>1500</v>
      </c>
      <c r="C16" s="4">
        <v>8.8650000000000007E-2</v>
      </c>
      <c r="D16" s="4">
        <v>1.2795000000000001</v>
      </c>
      <c r="E16" s="14">
        <f t="shared" si="1"/>
        <v>95.459759999999989</v>
      </c>
      <c r="F16" s="14">
        <f t="shared" si="6"/>
        <v>14.995249764373231</v>
      </c>
      <c r="G16" s="4">
        <f t="shared" si="2"/>
        <v>27.263830921553691</v>
      </c>
      <c r="H16" s="17">
        <f t="shared" si="3"/>
        <v>1.3337557102594855</v>
      </c>
      <c r="I16" s="4">
        <f t="shared" si="4"/>
        <v>0.3547123311435102</v>
      </c>
      <c r="J16" s="18"/>
      <c r="K16" s="4">
        <f t="shared" si="5"/>
        <v>5.3190000000000008</v>
      </c>
    </row>
    <row r="17" spans="1:11" x14ac:dyDescent="0.2">
      <c r="A17" s="4">
        <v>117.788</v>
      </c>
      <c r="B17" s="11">
        <f t="shared" si="0"/>
        <v>1550</v>
      </c>
      <c r="C17" s="4">
        <v>9.3200000000000005E-2</v>
      </c>
      <c r="D17" s="4">
        <v>1.27766</v>
      </c>
      <c r="E17" s="14">
        <f t="shared" si="1"/>
        <v>96.115007999999989</v>
      </c>
      <c r="F17" s="14">
        <f t="shared" si="6"/>
        <v>15.601451712221174</v>
      </c>
      <c r="G17" s="4">
        <f t="shared" si="2"/>
        <v>28.366005788271131</v>
      </c>
      <c r="H17" s="17">
        <f t="shared" si="3"/>
        <v>1.3246630536617134</v>
      </c>
      <c r="I17" s="4">
        <f t="shared" si="4"/>
        <v>0.3584281836811114</v>
      </c>
      <c r="K17" s="4">
        <f t="shared" si="5"/>
        <v>5.5920000000000005</v>
      </c>
    </row>
    <row r="18" spans="1:11" x14ac:dyDescent="0.2">
      <c r="A18" s="4">
        <v>118.471</v>
      </c>
      <c r="B18" s="11">
        <f t="shared" si="0"/>
        <v>1600</v>
      </c>
      <c r="C18" s="4">
        <v>9.5899999999999999E-2</v>
      </c>
      <c r="D18" s="4">
        <v>1.2823500000000001</v>
      </c>
      <c r="E18" s="14">
        <f t="shared" si="1"/>
        <v>96.672336000000001</v>
      </c>
      <c r="F18" s="14">
        <f t="shared" si="6"/>
        <v>16.198108451146716</v>
      </c>
      <c r="G18" s="4">
        <f t="shared" si="2"/>
        <v>29.450825894897182</v>
      </c>
      <c r="H18" s="17">
        <f t="shared" si="3"/>
        <v>1.3170262069595589</v>
      </c>
      <c r="I18" s="4">
        <f t="shared" si="4"/>
        <v>0.35522666225837346</v>
      </c>
      <c r="K18" s="4">
        <f t="shared" si="5"/>
        <v>5.7539999999999996</v>
      </c>
    </row>
    <row r="19" spans="1:11" x14ac:dyDescent="0.2">
      <c r="A19" s="4">
        <v>118.77200000000001</v>
      </c>
      <c r="B19" s="11">
        <f t="shared" si="0"/>
        <v>1650</v>
      </c>
      <c r="C19" s="4">
        <v>9.8750000000000004E-2</v>
      </c>
      <c r="D19" s="4">
        <v>1.2902800000000001</v>
      </c>
      <c r="E19" s="14">
        <f t="shared" si="1"/>
        <v>96.917952</v>
      </c>
      <c r="F19" s="14">
        <f t="shared" si="6"/>
        <v>16.746740056550426</v>
      </c>
      <c r="G19" s="4">
        <f t="shared" si="2"/>
        <v>30.448328408225439</v>
      </c>
      <c r="H19" s="17">
        <f t="shared" si="3"/>
        <v>1.3136885104629532</v>
      </c>
      <c r="I19" s="4">
        <f t="shared" si="4"/>
        <v>0.35380020111331811</v>
      </c>
      <c r="K19" s="4">
        <f t="shared" si="5"/>
        <v>5.9250000000000007</v>
      </c>
    </row>
    <row r="20" spans="1:11" x14ac:dyDescent="0.2">
      <c r="A20" s="4">
        <v>118.65600000000001</v>
      </c>
      <c r="B20" s="11">
        <f t="shared" si="0"/>
        <v>1700</v>
      </c>
      <c r="C20" s="4">
        <v>0.10005</v>
      </c>
      <c r="D20" s="4">
        <v>1.29942</v>
      </c>
      <c r="E20" s="14">
        <f t="shared" si="1"/>
        <v>96.823295999999999</v>
      </c>
      <c r="F20" s="14">
        <f t="shared" si="6"/>
        <v>17.237365504241282</v>
      </c>
      <c r="G20" s="4">
        <f t="shared" si="2"/>
        <v>31.340366184310742</v>
      </c>
      <c r="H20" s="17">
        <f t="shared" si="3"/>
        <v>1.3149727933244495</v>
      </c>
      <c r="I20" s="4">
        <f t="shared" si="4"/>
        <v>0.34825507404382372</v>
      </c>
      <c r="K20" s="4">
        <f t="shared" si="5"/>
        <v>6.0030000000000001</v>
      </c>
    </row>
    <row r="21" spans="1:11" x14ac:dyDescent="0.2">
      <c r="A21" s="4">
        <v>118.861</v>
      </c>
      <c r="B21" s="11">
        <f t="shared" si="0"/>
        <v>1750</v>
      </c>
      <c r="C21" s="4">
        <v>0.10305</v>
      </c>
      <c r="D21" s="4">
        <v>1.31053</v>
      </c>
      <c r="E21" s="14">
        <f t="shared" si="1"/>
        <v>96.99057599999999</v>
      </c>
      <c r="F21" s="14">
        <f t="shared" si="6"/>
        <v>17.775003455859249</v>
      </c>
      <c r="G21" s="4">
        <f t="shared" si="2"/>
        <v>32.317880426504182</v>
      </c>
      <c r="H21" s="17">
        <f t="shared" si="3"/>
        <v>1.312704854954156</v>
      </c>
      <c r="I21" s="4">
        <f t="shared" si="4"/>
        <v>0.34784803363635192</v>
      </c>
      <c r="K21" s="4">
        <f>C21*60</f>
        <v>6.1829999999999998</v>
      </c>
    </row>
    <row r="22" spans="1:11" x14ac:dyDescent="0.2">
      <c r="A22" s="4">
        <v>119.584</v>
      </c>
      <c r="B22" s="11">
        <f t="shared" si="0"/>
        <v>1800</v>
      </c>
      <c r="C22" s="4">
        <v>0.10929999999999999</v>
      </c>
      <c r="D22" s="4">
        <v>1.3149</v>
      </c>
      <c r="E22" s="14">
        <f t="shared" si="1"/>
        <v>97.580544000000003</v>
      </c>
      <c r="F22" s="14">
        <f t="shared" si="6"/>
        <v>18.394070499528748</v>
      </c>
      <c r="G22" s="4">
        <f t="shared" si="2"/>
        <v>33.443446153846153</v>
      </c>
      <c r="H22" s="17">
        <f t="shared" si="3"/>
        <v>1.3047682947945032</v>
      </c>
      <c r="I22" s="4">
        <f t="shared" si="4"/>
        <v>0.35652793655259796</v>
      </c>
      <c r="K22" s="4">
        <f t="shared" si="5"/>
        <v>6.5579999999999998</v>
      </c>
    </row>
    <row r="23" spans="1:11" x14ac:dyDescent="0.2">
      <c r="A23" s="4">
        <v>119.934</v>
      </c>
      <c r="B23" s="11">
        <f t="shared" si="0"/>
        <v>1850</v>
      </c>
      <c r="C23" s="4">
        <v>0.11415</v>
      </c>
      <c r="D23" s="4">
        <v>1.3184899999999999</v>
      </c>
      <c r="E23" s="14">
        <f t="shared" si="1"/>
        <v>97.866143999999991</v>
      </c>
      <c r="F23" s="14">
        <f t="shared" si="6"/>
        <v>18.960348350612627</v>
      </c>
      <c r="G23" s="4">
        <f t="shared" si="2"/>
        <v>34.473032444782937</v>
      </c>
      <c r="H23" s="17">
        <f t="shared" si="3"/>
        <v>1.300960626383727</v>
      </c>
      <c r="I23" s="4">
        <f t="shared" si="4"/>
        <v>0.36122754040954647</v>
      </c>
      <c r="K23" s="4">
        <f t="shared" si="5"/>
        <v>6.8490000000000002</v>
      </c>
    </row>
    <row r="24" spans="1:11" x14ac:dyDescent="0.2">
      <c r="A24" s="4">
        <v>120.176</v>
      </c>
      <c r="B24" s="11">
        <f t="shared" si="0"/>
        <v>1900</v>
      </c>
      <c r="C24" s="4">
        <v>0.11745</v>
      </c>
      <c r="D24" s="4">
        <v>1.3189200000000001</v>
      </c>
      <c r="E24" s="14">
        <f t="shared" si="1"/>
        <v>98.063615999999996</v>
      </c>
      <c r="F24" s="14">
        <f t="shared" si="6"/>
        <v>19.512081935281181</v>
      </c>
      <c r="G24" s="4">
        <f t="shared" si="2"/>
        <v>35.476174866717436</v>
      </c>
      <c r="H24" s="17">
        <f t="shared" si="3"/>
        <v>1.2983408647708852</v>
      </c>
      <c r="I24" s="4">
        <f t="shared" si="4"/>
        <v>0.36116084502791157</v>
      </c>
      <c r="K24" s="4">
        <f t="shared" si="5"/>
        <v>7.0469999999999997</v>
      </c>
    </row>
    <row r="25" spans="1:11" x14ac:dyDescent="0.2">
      <c r="A25" s="4">
        <v>120.94799999999999</v>
      </c>
      <c r="B25" s="11">
        <f t="shared" si="0"/>
        <v>1950</v>
      </c>
      <c r="C25" s="4">
        <v>0.12055</v>
      </c>
      <c r="D25" s="4">
        <v>1.31484</v>
      </c>
      <c r="E25" s="14">
        <f t="shared" si="1"/>
        <v>98.693567999999985</v>
      </c>
      <c r="F25" s="14">
        <f t="shared" si="6"/>
        <v>20.154200188501409</v>
      </c>
      <c r="G25" s="4">
        <f t="shared" si="2"/>
        <v>36.64365148514851</v>
      </c>
      <c r="H25" s="17">
        <f t="shared" si="3"/>
        <v>1.2900536740145014</v>
      </c>
      <c r="I25" s="4">
        <f t="shared" si="4"/>
        <v>0.35888300862103423</v>
      </c>
      <c r="K25" s="4">
        <f t="shared" si="5"/>
        <v>7.2330000000000005</v>
      </c>
    </row>
    <row r="26" spans="1:11" x14ac:dyDescent="0.2">
      <c r="A26" s="4">
        <v>122.157</v>
      </c>
      <c r="B26" s="11">
        <f t="shared" si="0"/>
        <v>2000</v>
      </c>
      <c r="C26" s="4">
        <v>0.12554999999999999</v>
      </c>
      <c r="D26" s="4">
        <v>1.31653</v>
      </c>
      <c r="E26" s="14">
        <f t="shared" si="1"/>
        <v>99.680111999999994</v>
      </c>
      <c r="F26" s="14">
        <f t="shared" si="6"/>
        <v>20.877602262016964</v>
      </c>
      <c r="G26" s="4">
        <f t="shared" si="2"/>
        <v>37.958915460776844</v>
      </c>
      <c r="H26" s="17">
        <f t="shared" si="3"/>
        <v>1.2772858842694723</v>
      </c>
      <c r="I26" s="4">
        <f t="shared" si="4"/>
        <v>0.36081729623257247</v>
      </c>
      <c r="K26" s="4">
        <f t="shared" si="5"/>
        <v>7.5329999999999995</v>
      </c>
    </row>
    <row r="27" spans="1:11" x14ac:dyDescent="0.2">
      <c r="A27" s="4">
        <v>122.845</v>
      </c>
      <c r="B27" s="11">
        <f t="shared" si="0"/>
        <v>2050</v>
      </c>
      <c r="C27" s="4">
        <v>0.12784999999999999</v>
      </c>
      <c r="D27" s="4">
        <v>1.32098</v>
      </c>
      <c r="E27" s="14">
        <f t="shared" si="1"/>
        <v>100.24151999999999</v>
      </c>
      <c r="F27" s="14">
        <f t="shared" si="6"/>
        <v>21.520066603832859</v>
      </c>
      <c r="G27" s="4">
        <f t="shared" si="2"/>
        <v>39.127021325209441</v>
      </c>
      <c r="H27" s="17">
        <f t="shared" si="3"/>
        <v>1.2701323762847971</v>
      </c>
      <c r="I27" s="4">
        <f t="shared" si="4"/>
        <v>0.35645800457856142</v>
      </c>
      <c r="K27" s="4">
        <f t="shared" si="5"/>
        <v>7.6709999999999994</v>
      </c>
    </row>
    <row r="28" spans="1:11" x14ac:dyDescent="0.2">
      <c r="A28" s="4">
        <v>123.79600000000001</v>
      </c>
      <c r="B28" s="11">
        <f t="shared" si="0"/>
        <v>2100</v>
      </c>
      <c r="C28" s="4">
        <v>0.13089999999999999</v>
      </c>
      <c r="D28" s="4">
        <v>1.32287</v>
      </c>
      <c r="E28" s="14">
        <f t="shared" si="1"/>
        <v>101.01753599999999</v>
      </c>
      <c r="F28" s="14">
        <f t="shared" si="6"/>
        <v>22.215606409048068</v>
      </c>
      <c r="G28" s="4">
        <f t="shared" si="2"/>
        <v>40.391627113480574</v>
      </c>
      <c r="H28" s="17">
        <f t="shared" si="3"/>
        <v>1.2603752283167944</v>
      </c>
      <c r="I28" s="4">
        <f t="shared" si="4"/>
        <v>0.35353525154286081</v>
      </c>
      <c r="K28" s="4">
        <f t="shared" si="5"/>
        <v>7.8539999999999992</v>
      </c>
    </row>
    <row r="29" spans="1:11" x14ac:dyDescent="0.2">
      <c r="A29" s="4">
        <v>124.794</v>
      </c>
      <c r="B29" s="11">
        <f t="shared" si="0"/>
        <v>2150</v>
      </c>
      <c r="C29" s="4">
        <v>0.13435</v>
      </c>
      <c r="D29" s="4">
        <v>1.3216399999999999</v>
      </c>
      <c r="E29" s="14">
        <f t="shared" si="1"/>
        <v>101.83190399999999</v>
      </c>
      <c r="F29" s="14">
        <f t="shared" si="6"/>
        <v>22.927908011310084</v>
      </c>
      <c r="G29" s="4">
        <f t="shared" si="2"/>
        <v>41.68670860624524</v>
      </c>
      <c r="H29" s="17">
        <f t="shared" si="3"/>
        <v>1.2502957815656675</v>
      </c>
      <c r="I29" s="4">
        <f t="shared" si="4"/>
        <v>0.35158026611165738</v>
      </c>
      <c r="K29" s="4">
        <f t="shared" si="5"/>
        <v>8.0609999999999999</v>
      </c>
    </row>
    <row r="30" spans="1:11" x14ac:dyDescent="0.2">
      <c r="A30" s="4">
        <v>125.137</v>
      </c>
      <c r="B30" s="11">
        <f t="shared" si="0"/>
        <v>2200</v>
      </c>
      <c r="C30" s="4">
        <v>0.13769999999999999</v>
      </c>
      <c r="D30" s="4">
        <v>1.3165199999999999</v>
      </c>
      <c r="E30" s="14">
        <f t="shared" si="1"/>
        <v>102.11179199999999</v>
      </c>
      <c r="F30" s="14">
        <f t="shared" si="6"/>
        <v>23.525598743323908</v>
      </c>
      <c r="G30" s="4">
        <f t="shared" si="2"/>
        <v>42.773408682406703</v>
      </c>
      <c r="H30" s="17">
        <f t="shared" si="3"/>
        <v>1.2468687259939577</v>
      </c>
      <c r="I30" s="4">
        <f t="shared" si="4"/>
        <v>0.35119191184643445</v>
      </c>
      <c r="K30" s="4">
        <f t="shared" si="5"/>
        <v>8.2619999999999987</v>
      </c>
    </row>
    <row r="31" spans="1:11" x14ac:dyDescent="0.2">
      <c r="A31" s="4">
        <v>126.02800000000001</v>
      </c>
      <c r="B31" s="11">
        <f t="shared" si="0"/>
        <v>2250</v>
      </c>
      <c r="C31" s="4">
        <v>0.14105000000000001</v>
      </c>
      <c r="D31" s="4">
        <v>1.3046500000000001</v>
      </c>
      <c r="E31" s="14">
        <f t="shared" si="1"/>
        <v>102.838848</v>
      </c>
      <c r="F31" s="14">
        <f t="shared" si="6"/>
        <v>24.231585296889726</v>
      </c>
      <c r="G31" s="4">
        <f t="shared" si="2"/>
        <v>44.057008377760852</v>
      </c>
      <c r="H31" s="17">
        <f t="shared" si="3"/>
        <v>1.2380535417899665</v>
      </c>
      <c r="I31" s="4">
        <f t="shared" si="4"/>
        <v>0.34925490413894955</v>
      </c>
      <c r="K31" s="4">
        <f t="shared" si="5"/>
        <v>8.463000000000001</v>
      </c>
    </row>
    <row r="32" spans="1:11" x14ac:dyDescent="0.2">
      <c r="A32" s="4">
        <v>126.66</v>
      </c>
      <c r="B32" s="11">
        <f t="shared" si="0"/>
        <v>2300</v>
      </c>
      <c r="C32" s="4">
        <v>0.14495</v>
      </c>
      <c r="D32" s="4">
        <v>1.2964599999999999</v>
      </c>
      <c r="E32" s="14">
        <f t="shared" si="1"/>
        <v>103.35455999999999</v>
      </c>
      <c r="F32" s="14">
        <f t="shared" si="6"/>
        <v>24.894280867106502</v>
      </c>
      <c r="G32" s="4">
        <f t="shared" si="2"/>
        <v>45.261897943640513</v>
      </c>
      <c r="H32" s="17">
        <f t="shared" si="3"/>
        <v>1.2318759810887883</v>
      </c>
      <c r="I32" s="4">
        <f>K32/F32</f>
        <v>0.34935735024551701</v>
      </c>
      <c r="K32" s="4">
        <f t="shared" si="5"/>
        <v>8.6969999999999992</v>
      </c>
    </row>
    <row r="33" spans="1:11" x14ac:dyDescent="0.2">
      <c r="A33" s="4">
        <v>126.822</v>
      </c>
      <c r="B33" s="11">
        <f t="shared" si="0"/>
        <v>2350</v>
      </c>
      <c r="C33" s="4">
        <v>0.14985000000000001</v>
      </c>
      <c r="D33" s="4">
        <v>1.2822899999999999</v>
      </c>
      <c r="E33" s="14">
        <f t="shared" si="1"/>
        <v>103.486752</v>
      </c>
      <c r="F33" s="14">
        <f t="shared" si="6"/>
        <v>25.467993213949104</v>
      </c>
      <c r="G33" s="4">
        <f t="shared" si="2"/>
        <v>46.305001370906318</v>
      </c>
      <c r="H33" s="17">
        <f t="shared" si="3"/>
        <v>1.2303024062442312</v>
      </c>
      <c r="I33" s="4">
        <f t="shared" si="4"/>
        <v>0.35303134897474098</v>
      </c>
      <c r="K33" s="4">
        <f t="shared" si="5"/>
        <v>8.9910000000000014</v>
      </c>
    </row>
    <row r="34" spans="1:11" x14ac:dyDescent="0.2">
      <c r="A34" s="4">
        <v>126.69</v>
      </c>
      <c r="B34" s="11">
        <f t="shared" si="0"/>
        <v>2400</v>
      </c>
      <c r="C34" s="4">
        <v>0.1537</v>
      </c>
      <c r="D34" s="4">
        <v>1.2730399999999999</v>
      </c>
      <c r="E34" s="14">
        <f t="shared" si="1"/>
        <v>103.37903999999999</v>
      </c>
      <c r="F34" s="14">
        <f t="shared" si="6"/>
        <v>25.982793590951928</v>
      </c>
      <c r="G34" s="4">
        <f t="shared" si="2"/>
        <v>47.240993145468387</v>
      </c>
      <c r="H34" s="17">
        <f t="shared" si="3"/>
        <v>1.2315842747233869</v>
      </c>
      <c r="I34" s="4">
        <f t="shared" si="4"/>
        <v>0.35492719317184607</v>
      </c>
      <c r="K34" s="4">
        <f t="shared" si="5"/>
        <v>9.2219999999999995</v>
      </c>
    </row>
    <row r="35" spans="1:11" x14ac:dyDescent="0.2">
      <c r="A35" s="4">
        <v>126.55200000000001</v>
      </c>
      <c r="B35" s="11">
        <f t="shared" si="0"/>
        <v>2450</v>
      </c>
      <c r="C35" s="4">
        <v>0.15565000000000001</v>
      </c>
      <c r="D35" s="4">
        <v>1.2698400000000001</v>
      </c>
      <c r="E35" s="14">
        <f t="shared" si="1"/>
        <v>103.26643199999999</v>
      </c>
      <c r="F35" s="14">
        <f t="shared" si="6"/>
        <v>26.495209802073514</v>
      </c>
      <c r="G35" s="4">
        <f t="shared" si="2"/>
        <v>48.172650114242195</v>
      </c>
      <c r="H35" s="17">
        <f t="shared" si="3"/>
        <v>1.2329272691439559</v>
      </c>
      <c r="I35" s="4">
        <f t="shared" si="4"/>
        <v>0.35247880917965518</v>
      </c>
      <c r="K35" s="4">
        <f t="shared" si="5"/>
        <v>9.3390000000000004</v>
      </c>
    </row>
    <row r="36" spans="1:11" x14ac:dyDescent="0.2">
      <c r="A36" s="4">
        <v>126.438</v>
      </c>
      <c r="B36" s="11">
        <f t="shared" si="0"/>
        <v>2500</v>
      </c>
      <c r="C36" s="4">
        <v>0.15959999999999999</v>
      </c>
      <c r="D36" s="4">
        <v>1.2744599999999999</v>
      </c>
      <c r="E36" s="14">
        <f t="shared" si="1"/>
        <v>103.17340799999999</v>
      </c>
      <c r="F36" s="14">
        <f t="shared" si="6"/>
        <v>27.011573986804901</v>
      </c>
      <c r="G36" s="4">
        <f t="shared" si="2"/>
        <v>49.111485148514852</v>
      </c>
      <c r="H36" s="17">
        <f t="shared" si="3"/>
        <v>1.2340389104913545</v>
      </c>
      <c r="I36" s="4">
        <f t="shared" si="4"/>
        <v>0.35451469820595627</v>
      </c>
      <c r="K36" s="4">
        <f t="shared" si="5"/>
        <v>9.5759999999999987</v>
      </c>
    </row>
    <row r="37" spans="1:11" x14ac:dyDescent="0.2">
      <c r="A37" s="4">
        <v>126.239</v>
      </c>
      <c r="B37" s="11">
        <f t="shared" si="0"/>
        <v>2550</v>
      </c>
      <c r="C37" s="4">
        <v>0.16259999999999999</v>
      </c>
      <c r="D37" s="4">
        <v>1.2787599999999999</v>
      </c>
      <c r="E37" s="14">
        <f t="shared" si="1"/>
        <v>103.01102399999999</v>
      </c>
      <c r="F37" s="14">
        <f t="shared" si="6"/>
        <v>27.508441847313854</v>
      </c>
      <c r="G37" s="4">
        <f t="shared" si="2"/>
        <v>50.014872658035031</v>
      </c>
      <c r="H37" s="17">
        <f t="shared" si="3"/>
        <v>1.2359842185434444</v>
      </c>
      <c r="I37" s="4">
        <f t="shared" si="4"/>
        <v>0.35465476576793659</v>
      </c>
      <c r="K37" s="4">
        <f t="shared" si="5"/>
        <v>9.7560000000000002</v>
      </c>
    </row>
    <row r="38" spans="1:11" x14ac:dyDescent="0.2">
      <c r="A38" s="4">
        <v>126.161</v>
      </c>
      <c r="B38" s="11">
        <f t="shared" si="0"/>
        <v>2600</v>
      </c>
      <c r="C38" s="4">
        <v>0.16805</v>
      </c>
      <c r="D38" s="4">
        <v>1.27634</v>
      </c>
      <c r="E38" s="14">
        <f>A38*0.816</f>
        <v>102.94737599999999</v>
      </c>
      <c r="F38" s="14">
        <f t="shared" si="6"/>
        <v>28.030492994030787</v>
      </c>
      <c r="G38" s="4">
        <f t="shared" si="2"/>
        <v>50.964047524752473</v>
      </c>
      <c r="H38" s="17">
        <f t="shared" si="3"/>
        <v>1.2367483752087087</v>
      </c>
      <c r="I38" s="4">
        <f t="shared" si="4"/>
        <v>0.35971540001623298</v>
      </c>
      <c r="K38" s="4">
        <f t="shared" si="5"/>
        <v>10.083</v>
      </c>
    </row>
    <row r="39" spans="1:11" x14ac:dyDescent="0.2">
      <c r="A39" s="4">
        <v>125.84699999999999</v>
      </c>
      <c r="B39" s="11">
        <f t="shared" ref="B39:B70" si="7">B38+50</f>
        <v>2650</v>
      </c>
      <c r="C39" s="4">
        <v>0.17144999999999999</v>
      </c>
      <c r="D39" s="4">
        <v>1.28027</v>
      </c>
      <c r="E39" s="14">
        <f t="shared" si="1"/>
        <v>102.69115199999999</v>
      </c>
      <c r="F39" s="14">
        <f t="shared" si="6"/>
        <v>28.498434684260125</v>
      </c>
      <c r="G39" s="4">
        <f t="shared" si="2"/>
        <v>51.814842498095956</v>
      </c>
      <c r="H39" s="17">
        <f t="shared" si="3"/>
        <v>1.2398341777293533</v>
      </c>
      <c r="I39" s="4">
        <f t="shared" si="4"/>
        <v>0.36096719395193932</v>
      </c>
      <c r="K39" s="4">
        <f t="shared" si="5"/>
        <v>10.286999999999999</v>
      </c>
    </row>
    <row r="40" spans="1:11" x14ac:dyDescent="0.2">
      <c r="A40" s="4">
        <v>124.911</v>
      </c>
      <c r="B40" s="11">
        <f t="shared" si="7"/>
        <v>2700</v>
      </c>
      <c r="C40" s="4">
        <v>0.17465</v>
      </c>
      <c r="D40" s="4">
        <v>1.2837099999999999</v>
      </c>
      <c r="E40" s="14">
        <f t="shared" si="1"/>
        <v>101.927376</v>
      </c>
      <c r="F40" s="14">
        <f t="shared" si="6"/>
        <v>28.820181715362864</v>
      </c>
      <c r="G40" s="4">
        <f t="shared" si="2"/>
        <v>52.39983153084539</v>
      </c>
      <c r="H40" s="17">
        <f t="shared" si="3"/>
        <v>1.2491246708833161</v>
      </c>
      <c r="I40" s="4">
        <f t="shared" si="4"/>
        <v>0.36359937294961853</v>
      </c>
      <c r="K40" s="4">
        <f t="shared" si="5"/>
        <v>10.478999999999999</v>
      </c>
    </row>
    <row r="41" spans="1:11" x14ac:dyDescent="0.2">
      <c r="A41" s="4">
        <v>123.92700000000001</v>
      </c>
      <c r="B41" s="11">
        <f t="shared" si="7"/>
        <v>2750</v>
      </c>
      <c r="C41" s="4">
        <v>0.1784</v>
      </c>
      <c r="D41" s="4">
        <v>1.2811999999999999</v>
      </c>
      <c r="E41" s="14">
        <f t="shared" si="1"/>
        <v>101.124432</v>
      </c>
      <c r="F41" s="14">
        <f t="shared" si="6"/>
        <v>29.122650329877477</v>
      </c>
      <c r="G41" s="4">
        <f t="shared" si="2"/>
        <v>52.949769230769235</v>
      </c>
      <c r="H41" s="17">
        <f t="shared" si="3"/>
        <v>1.2590429185303114</v>
      </c>
      <c r="I41" s="4">
        <f t="shared" si="4"/>
        <v>0.36754896545313959</v>
      </c>
      <c r="K41" s="4">
        <f t="shared" si="5"/>
        <v>10.704000000000001</v>
      </c>
    </row>
    <row r="42" spans="1:11" x14ac:dyDescent="0.2">
      <c r="A42" s="4">
        <v>123.68899999999999</v>
      </c>
      <c r="B42" s="11">
        <f t="shared" si="7"/>
        <v>2800</v>
      </c>
      <c r="C42" s="4">
        <v>0.18004999999999999</v>
      </c>
      <c r="D42" s="4">
        <v>1.2744800000000001</v>
      </c>
      <c r="E42" s="14">
        <f t="shared" si="1"/>
        <v>100.93022399999998</v>
      </c>
      <c r="F42" s="14">
        <f t="shared" si="6"/>
        <v>29.595206534715668</v>
      </c>
      <c r="G42" s="4">
        <f t="shared" si="2"/>
        <v>53.808954150799678</v>
      </c>
      <c r="H42" s="17">
        <f t="shared" si="3"/>
        <v>1.2614655447509959</v>
      </c>
      <c r="I42" s="4">
        <f t="shared" si="4"/>
        <v>0.36502532892709838</v>
      </c>
      <c r="K42" s="4">
        <f t="shared" si="5"/>
        <v>10.802999999999999</v>
      </c>
    </row>
    <row r="43" spans="1:11" x14ac:dyDescent="0.2">
      <c r="A43" s="4">
        <v>123.389</v>
      </c>
      <c r="B43" s="11">
        <f t="shared" si="7"/>
        <v>2850</v>
      </c>
      <c r="C43" s="4">
        <v>0.18310000000000001</v>
      </c>
      <c r="D43" s="4">
        <v>1.2603599999999999</v>
      </c>
      <c r="E43" s="14">
        <f t="shared" si="1"/>
        <v>100.68542399999998</v>
      </c>
      <c r="F43" s="14">
        <f t="shared" si="6"/>
        <v>30.050629217719127</v>
      </c>
      <c r="G43" s="4">
        <f t="shared" si="2"/>
        <v>54.636987509520175</v>
      </c>
      <c r="H43" s="17">
        <f t="shared" si="3"/>
        <v>1.2645325901393634</v>
      </c>
      <c r="I43" s="4">
        <f t="shared" si="4"/>
        <v>0.36558302724397496</v>
      </c>
      <c r="K43" s="4">
        <f t="shared" si="5"/>
        <v>10.986000000000001</v>
      </c>
    </row>
    <row r="44" spans="1:11" x14ac:dyDescent="0.2">
      <c r="A44" s="4">
        <v>122.51900000000001</v>
      </c>
      <c r="B44" s="11">
        <f t="shared" si="7"/>
        <v>2900</v>
      </c>
      <c r="C44" s="4">
        <v>0.18790000000000001</v>
      </c>
      <c r="D44" s="4">
        <v>1.2531000000000001</v>
      </c>
      <c r="E44" s="14">
        <f t="shared" si="1"/>
        <v>99.975504000000001</v>
      </c>
      <c r="F44" s="14">
        <f t="shared" si="6"/>
        <v>30.362232862079797</v>
      </c>
      <c r="G44" s="4">
        <f t="shared" si="2"/>
        <v>55.20353419649657</v>
      </c>
      <c r="H44" s="17">
        <f t="shared" si="3"/>
        <v>1.2735119594895967</v>
      </c>
      <c r="I44" s="4">
        <f t="shared" si="4"/>
        <v>0.37131656460221674</v>
      </c>
      <c r="K44" s="4">
        <f t="shared" si="5"/>
        <v>11.274000000000001</v>
      </c>
    </row>
    <row r="45" spans="1:11" x14ac:dyDescent="0.2">
      <c r="A45" s="4">
        <v>121.837</v>
      </c>
      <c r="B45" s="11">
        <f t="shared" si="7"/>
        <v>2950</v>
      </c>
      <c r="C45" s="4">
        <v>0.19255</v>
      </c>
      <c r="D45" s="4">
        <v>1.23943</v>
      </c>
      <c r="E45" s="14">
        <f t="shared" si="1"/>
        <v>99.418992000000003</v>
      </c>
      <c r="F45" s="14">
        <f t="shared" si="6"/>
        <v>30.713794784794224</v>
      </c>
      <c r="G45" s="4">
        <f t="shared" si="2"/>
        <v>55.842731607006861</v>
      </c>
      <c r="H45" s="17">
        <f t="shared" si="3"/>
        <v>1.2806406244794757</v>
      </c>
      <c r="I45" s="4">
        <f t="shared" si="4"/>
        <v>0.37615019833757751</v>
      </c>
      <c r="K45" s="4">
        <f t="shared" si="5"/>
        <v>11.553000000000001</v>
      </c>
    </row>
    <row r="46" spans="1:11" x14ac:dyDescent="0.2">
      <c r="A46" s="4">
        <v>121.709</v>
      </c>
      <c r="B46" s="11">
        <f t="shared" si="7"/>
        <v>3000</v>
      </c>
      <c r="C46" s="4">
        <v>0.19900000000000001</v>
      </c>
      <c r="D46" s="4">
        <v>1.2273499999999999</v>
      </c>
      <c r="E46" s="14">
        <f t="shared" si="1"/>
        <v>99.314543999999998</v>
      </c>
      <c r="F46" s="14">
        <f t="shared" si="6"/>
        <v>31.201553251649386</v>
      </c>
      <c r="G46" s="4">
        <f t="shared" si="2"/>
        <v>56.729556740289411</v>
      </c>
      <c r="H46" s="17">
        <f t="shared" si="3"/>
        <v>1.2819874599635679</v>
      </c>
      <c r="I46" s="4">
        <f t="shared" si="4"/>
        <v>0.38267325679912506</v>
      </c>
      <c r="K46" s="4">
        <f t="shared" si="5"/>
        <v>11.940000000000001</v>
      </c>
    </row>
    <row r="47" spans="1:11" x14ac:dyDescent="0.2">
      <c r="A47" s="4">
        <v>121.123</v>
      </c>
      <c r="B47" s="11">
        <f t="shared" si="7"/>
        <v>3050</v>
      </c>
      <c r="C47" s="4">
        <v>0.20605000000000001</v>
      </c>
      <c r="D47" s="4">
        <v>1.2193000000000001</v>
      </c>
      <c r="E47" s="14">
        <f t="shared" si="1"/>
        <v>98.836367999999993</v>
      </c>
      <c r="F47" s="14">
        <f t="shared" si="6"/>
        <v>31.568847251021047</v>
      </c>
      <c r="G47" s="4">
        <f t="shared" si="2"/>
        <v>57.397357654226958</v>
      </c>
      <c r="H47" s="17">
        <f t="shared" si="3"/>
        <v>1.2881897886008926</v>
      </c>
      <c r="I47" s="4">
        <f t="shared" si="4"/>
        <v>0.39162025466736478</v>
      </c>
      <c r="K47" s="4">
        <f t="shared" si="5"/>
        <v>12.363000000000001</v>
      </c>
    </row>
    <row r="48" spans="1:11" x14ac:dyDescent="0.2">
      <c r="A48" s="4">
        <v>121.124</v>
      </c>
      <c r="B48" s="11">
        <f t="shared" si="7"/>
        <v>3100</v>
      </c>
      <c r="C48" s="4">
        <v>0.21004999999999999</v>
      </c>
      <c r="D48" s="4">
        <v>1.20692</v>
      </c>
      <c r="E48" s="14">
        <f t="shared" si="1"/>
        <v>98.837183999999993</v>
      </c>
      <c r="F48" s="14">
        <f t="shared" si="6"/>
        <v>32.0866342444235</v>
      </c>
      <c r="G48" s="4">
        <f t="shared" si="2"/>
        <v>58.338779588728102</v>
      </c>
      <c r="H48" s="17">
        <f t="shared" si="3"/>
        <v>1.2881791533032751</v>
      </c>
      <c r="I48" s="4">
        <f t="shared" si="4"/>
        <v>0.39278036780035097</v>
      </c>
      <c r="K48" s="4">
        <f t="shared" si="5"/>
        <v>12.603</v>
      </c>
    </row>
    <row r="49" spans="1:11" x14ac:dyDescent="0.2">
      <c r="A49" s="4">
        <v>120.851</v>
      </c>
      <c r="B49" s="11">
        <f t="shared" si="7"/>
        <v>3150</v>
      </c>
      <c r="C49" s="4">
        <v>0.21604999999999999</v>
      </c>
      <c r="D49" s="4">
        <v>1.1927399999999999</v>
      </c>
      <c r="E49" s="14">
        <f t="shared" si="1"/>
        <v>98.614415999999991</v>
      </c>
      <c r="F49" s="14">
        <f t="shared" si="6"/>
        <v>32.530674458058435</v>
      </c>
      <c r="G49" s="4">
        <f t="shared" si="2"/>
        <v>59.146117745620714</v>
      </c>
      <c r="H49" s="17">
        <f t="shared" si="3"/>
        <v>1.2910891243324911</v>
      </c>
      <c r="I49" s="4">
        <f t="shared" si="4"/>
        <v>0.39848543616004956</v>
      </c>
      <c r="K49" s="4">
        <f t="shared" si="5"/>
        <v>12.962999999999999</v>
      </c>
    </row>
    <row r="50" spans="1:11" x14ac:dyDescent="0.2">
      <c r="A50" s="4">
        <v>120.596</v>
      </c>
      <c r="B50" s="11">
        <f t="shared" si="7"/>
        <v>3200</v>
      </c>
      <c r="C50" s="4">
        <v>0.21795</v>
      </c>
      <c r="D50" s="4">
        <v>1.1848099999999999</v>
      </c>
      <c r="E50" s="14">
        <f>A50*0.816</f>
        <v>98.406335999999996</v>
      </c>
      <c r="F50" s="14">
        <f t="shared" si="6"/>
        <v>32.977303927112786</v>
      </c>
      <c r="G50" s="4">
        <f t="shared" si="2"/>
        <v>59.958163594821016</v>
      </c>
      <c r="H50" s="17">
        <f t="shared" si="3"/>
        <v>1.2938191296950636</v>
      </c>
      <c r="I50" s="4">
        <f t="shared" si="4"/>
        <v>0.39654545528958624</v>
      </c>
      <c r="K50" s="4">
        <f t="shared" si="5"/>
        <v>13.077</v>
      </c>
    </row>
    <row r="51" spans="1:11" x14ac:dyDescent="0.2">
      <c r="A51" s="4">
        <v>120.84</v>
      </c>
      <c r="B51" s="11">
        <f t="shared" si="7"/>
        <v>3250</v>
      </c>
      <c r="C51" s="4">
        <v>0.22305</v>
      </c>
      <c r="D51" s="4">
        <v>1.17378</v>
      </c>
      <c r="E51" s="14">
        <f t="shared" si="1"/>
        <v>98.605440000000002</v>
      </c>
      <c r="F51" s="14">
        <f t="shared" si="6"/>
        <v>33.560339302544769</v>
      </c>
      <c r="G51" s="4">
        <f t="shared" si="2"/>
        <v>61.01821782178218</v>
      </c>
      <c r="H51" s="17">
        <f t="shared" si="3"/>
        <v>1.2912066514788638</v>
      </c>
      <c r="I51" s="4">
        <f t="shared" si="4"/>
        <v>0.3987742757709607</v>
      </c>
      <c r="K51" s="4">
        <f t="shared" si="5"/>
        <v>13.382999999999999</v>
      </c>
    </row>
    <row r="52" spans="1:11" x14ac:dyDescent="0.2">
      <c r="A52" s="4">
        <v>121.633</v>
      </c>
      <c r="B52" s="11">
        <f t="shared" si="7"/>
        <v>3300</v>
      </c>
      <c r="C52" s="4">
        <v>0.22550000000000001</v>
      </c>
      <c r="D52" s="4">
        <v>1.1611800000000001</v>
      </c>
      <c r="E52" s="14">
        <f t="shared" si="1"/>
        <v>99.252527999999984</v>
      </c>
      <c r="F52" s="14">
        <f t="shared" si="6"/>
        <v>34.300276720075395</v>
      </c>
      <c r="G52" s="4">
        <f t="shared" si="2"/>
        <v>62.363545773038837</v>
      </c>
      <c r="H52" s="17">
        <f t="shared" si="3"/>
        <v>1.282788484742676</v>
      </c>
      <c r="I52" s="4">
        <f t="shared" si="4"/>
        <v>0.39445745905837287</v>
      </c>
      <c r="K52" s="4">
        <f t="shared" si="5"/>
        <v>13.530000000000001</v>
      </c>
    </row>
    <row r="53" spans="1:11" x14ac:dyDescent="0.2">
      <c r="A53" s="4">
        <v>122.181</v>
      </c>
      <c r="B53" s="11">
        <f t="shared" si="7"/>
        <v>3350</v>
      </c>
      <c r="C53" s="4">
        <v>0.22850000000000001</v>
      </c>
      <c r="D53" s="4">
        <v>1.1510400000000001</v>
      </c>
      <c r="E53" s="14">
        <f t="shared" si="1"/>
        <v>99.699695999999989</v>
      </c>
      <c r="F53" s="14">
        <f t="shared" si="6"/>
        <v>34.976854288407154</v>
      </c>
      <c r="G53" s="4">
        <f t="shared" si="2"/>
        <v>63.593675095201817</v>
      </c>
      <c r="H53" s="17">
        <f t="shared" si="3"/>
        <v>1.2770349871478048</v>
      </c>
      <c r="I53" s="4">
        <f t="shared" si="4"/>
        <v>0.39197350015962096</v>
      </c>
      <c r="K53" s="4">
        <f t="shared" si="5"/>
        <v>13.71</v>
      </c>
    </row>
    <row r="54" spans="1:11" x14ac:dyDescent="0.2">
      <c r="A54" s="4">
        <v>122.93300000000001</v>
      </c>
      <c r="B54" s="11">
        <f t="shared" si="7"/>
        <v>3400</v>
      </c>
      <c r="C54" s="4">
        <v>0.23419999999999999</v>
      </c>
      <c r="D54" s="4">
        <v>1.14117</v>
      </c>
      <c r="E54" s="14">
        <f t="shared" si="1"/>
        <v>100.313328</v>
      </c>
      <c r="F54" s="14">
        <f t="shared" si="6"/>
        <v>35.717385611058752</v>
      </c>
      <c r="G54" s="4">
        <f t="shared" si="2"/>
        <v>64.94008286367098</v>
      </c>
      <c r="H54" s="17">
        <f t="shared" si="3"/>
        <v>1.2692231684308191</v>
      </c>
      <c r="I54" s="4">
        <f t="shared" si="4"/>
        <v>0.39342185212036473</v>
      </c>
      <c r="K54" s="4">
        <f t="shared" si="5"/>
        <v>14.052</v>
      </c>
    </row>
    <row r="55" spans="1:11" x14ac:dyDescent="0.2">
      <c r="A55" s="4">
        <v>123.47499999999999</v>
      </c>
      <c r="B55" s="11">
        <f t="shared" si="7"/>
        <v>3450</v>
      </c>
      <c r="C55" s="4">
        <v>0.23605000000000001</v>
      </c>
      <c r="D55" s="4">
        <v>1.12669</v>
      </c>
      <c r="E55" s="14">
        <f t="shared" si="1"/>
        <v>100.75559999999999</v>
      </c>
      <c r="F55" s="14">
        <f t="shared" si="6"/>
        <v>36.402431668237504</v>
      </c>
      <c r="G55" s="4">
        <f t="shared" si="2"/>
        <v>66.185609291698384</v>
      </c>
      <c r="H55" s="17">
        <f t="shared" si="3"/>
        <v>1.2636518466467375</v>
      </c>
      <c r="I55" s="4">
        <f t="shared" si="4"/>
        <v>0.38906741530560313</v>
      </c>
      <c r="K55" s="4">
        <f t="shared" si="5"/>
        <v>14.163</v>
      </c>
    </row>
    <row r="56" spans="1:11" x14ac:dyDescent="0.2">
      <c r="A56" s="4">
        <v>123.428</v>
      </c>
      <c r="B56" s="11">
        <f t="shared" si="7"/>
        <v>3500</v>
      </c>
      <c r="C56" s="4">
        <v>0.24195</v>
      </c>
      <c r="D56" s="4">
        <v>1.11975</v>
      </c>
      <c r="E56" s="14">
        <f t="shared" si="1"/>
        <v>100.717248</v>
      </c>
      <c r="F56" s="14">
        <f t="shared" si="6"/>
        <v>36.915945962928056</v>
      </c>
      <c r="G56" s="4">
        <f t="shared" si="2"/>
        <v>67.119262757044936</v>
      </c>
      <c r="H56" s="17">
        <f t="shared" si="3"/>
        <v>1.2641330311169743</v>
      </c>
      <c r="I56" s="4">
        <f t="shared" si="4"/>
        <v>0.39324469741553814</v>
      </c>
      <c r="K56" s="4">
        <f t="shared" si="5"/>
        <v>14.516999999999999</v>
      </c>
    </row>
    <row r="57" spans="1:11" x14ac:dyDescent="0.2">
      <c r="A57" s="4">
        <v>124.205</v>
      </c>
      <c r="B57" s="11">
        <f t="shared" si="7"/>
        <v>3550</v>
      </c>
      <c r="C57" s="4">
        <v>0.24545</v>
      </c>
      <c r="D57" s="4">
        <v>1.10622</v>
      </c>
      <c r="E57" s="14">
        <f t="shared" si="1"/>
        <v>101.35127999999999</v>
      </c>
      <c r="F57" s="14">
        <f t="shared" si="6"/>
        <v>37.679028589381083</v>
      </c>
      <c r="G57" s="4">
        <f t="shared" si="2"/>
        <v>68.506672505712103</v>
      </c>
      <c r="H57" s="17">
        <f t="shared" si="3"/>
        <v>1.2562248843823187</v>
      </c>
      <c r="I57" s="4">
        <f t="shared" si="4"/>
        <v>0.39085402547109316</v>
      </c>
      <c r="K57" s="4">
        <f t="shared" si="5"/>
        <v>14.727</v>
      </c>
    </row>
    <row r="58" spans="1:11" x14ac:dyDescent="0.2">
      <c r="A58" s="4">
        <v>124.066</v>
      </c>
      <c r="B58" s="11">
        <f t="shared" si="7"/>
        <v>3600</v>
      </c>
      <c r="C58" s="4">
        <v>0.25505</v>
      </c>
      <c r="D58" s="4">
        <v>1.09697</v>
      </c>
      <c r="E58" s="14">
        <f t="shared" si="1"/>
        <v>101.23785599999999</v>
      </c>
      <c r="F58" s="14">
        <f t="shared" si="6"/>
        <v>38.166957964184732</v>
      </c>
      <c r="G58" s="4">
        <f t="shared" si="2"/>
        <v>69.393808377760848</v>
      </c>
      <c r="H58" s="17">
        <f t="shared" si="3"/>
        <v>1.2576323228338617</v>
      </c>
      <c r="I58" s="4">
        <f t="shared" si="4"/>
        <v>0.40094890492347052</v>
      </c>
      <c r="K58" s="4">
        <f t="shared" si="5"/>
        <v>15.303000000000001</v>
      </c>
    </row>
    <row r="59" spans="1:11" x14ac:dyDescent="0.2">
      <c r="A59" s="4">
        <v>123.967</v>
      </c>
      <c r="B59" s="11">
        <f t="shared" si="7"/>
        <v>3650</v>
      </c>
      <c r="C59" s="4">
        <v>0.25755</v>
      </c>
      <c r="D59" s="4">
        <v>1.0940099999999999</v>
      </c>
      <c r="E59" s="14">
        <f t="shared" si="1"/>
        <v>101.157072</v>
      </c>
      <c r="F59" s="14">
        <f t="shared" si="6"/>
        <v>38.666175808985237</v>
      </c>
      <c r="G59" s="4">
        <f t="shared" si="2"/>
        <v>70.301468545316069</v>
      </c>
      <c r="H59" s="17">
        <f t="shared" si="3"/>
        <v>1.2586366675381826</v>
      </c>
      <c r="I59" s="4">
        <f t="shared" si="4"/>
        <v>0.39965162513974384</v>
      </c>
      <c r="K59" s="4">
        <f t="shared" si="5"/>
        <v>15.452999999999999</v>
      </c>
    </row>
    <row r="60" spans="1:11" x14ac:dyDescent="0.2">
      <c r="A60" s="4">
        <v>123.815</v>
      </c>
      <c r="B60" s="11">
        <f t="shared" si="7"/>
        <v>3700</v>
      </c>
      <c r="C60" s="4">
        <v>0.26445000000000002</v>
      </c>
      <c r="D60" s="4">
        <v>1.09659</v>
      </c>
      <c r="E60" s="14">
        <f t="shared" si="1"/>
        <v>101.03303999999999</v>
      </c>
      <c r="F60" s="14">
        <f t="shared" si="6"/>
        <v>39.147790135092677</v>
      </c>
      <c r="G60" s="4">
        <f t="shared" si="2"/>
        <v>71.177122619954289</v>
      </c>
      <c r="H60" s="17">
        <f t="shared" si="3"/>
        <v>1.2601818177499164</v>
      </c>
      <c r="I60" s="4">
        <f t="shared" si="4"/>
        <v>0.40531023450482279</v>
      </c>
      <c r="K60" s="4">
        <f t="shared" si="5"/>
        <v>15.867000000000001</v>
      </c>
    </row>
    <row r="61" spans="1:11" x14ac:dyDescent="0.2">
      <c r="A61" s="4">
        <v>123.767</v>
      </c>
      <c r="B61" s="11">
        <f t="shared" si="7"/>
        <v>3750</v>
      </c>
      <c r="C61" s="4">
        <v>0.2651</v>
      </c>
      <c r="D61" s="4">
        <v>1.0980799999999999</v>
      </c>
      <c r="E61" s="14">
        <f t="shared" si="1"/>
        <v>100.993872</v>
      </c>
      <c r="F61" s="14">
        <f t="shared" si="6"/>
        <v>39.661432610744576</v>
      </c>
      <c r="G61" s="4">
        <f t="shared" si="2"/>
        <v>72.111009139375469</v>
      </c>
      <c r="H61" s="17">
        <f t="shared" si="3"/>
        <v>1.2606705484071352</v>
      </c>
      <c r="I61" s="4">
        <f t="shared" si="4"/>
        <v>0.40104451485927783</v>
      </c>
      <c r="K61" s="4">
        <f t="shared" si="5"/>
        <v>15.906000000000001</v>
      </c>
    </row>
    <row r="62" spans="1:11" x14ac:dyDescent="0.2">
      <c r="A62" s="4">
        <v>123.509</v>
      </c>
      <c r="B62" s="11">
        <f t="shared" si="7"/>
        <v>3800</v>
      </c>
      <c r="C62" s="4">
        <v>0.26929999999999998</v>
      </c>
      <c r="D62" s="4">
        <v>1.09907</v>
      </c>
      <c r="E62" s="14">
        <f t="shared" si="1"/>
        <v>100.783344</v>
      </c>
      <c r="F62" s="14">
        <f t="shared" si="6"/>
        <v>40.106472635878106</v>
      </c>
      <c r="G62" s="4">
        <f t="shared" si="2"/>
        <v>72.920165118050264</v>
      </c>
      <c r="H62" s="17">
        <f t="shared" si="3"/>
        <v>1.2633039840392675</v>
      </c>
      <c r="I62" s="4">
        <f t="shared" si="4"/>
        <v>0.40287761396262789</v>
      </c>
      <c r="K62" s="4">
        <f t="shared" si="5"/>
        <v>16.157999999999998</v>
      </c>
    </row>
    <row r="63" spans="1:11" x14ac:dyDescent="0.2">
      <c r="A63" s="4">
        <v>122.672</v>
      </c>
      <c r="B63" s="11">
        <f t="shared" si="7"/>
        <v>3850</v>
      </c>
      <c r="C63" s="4">
        <v>0.27374999999999999</v>
      </c>
      <c r="D63" s="4">
        <v>1.1053299999999999</v>
      </c>
      <c r="E63" s="14">
        <f t="shared" si="1"/>
        <v>100.10035199999999</v>
      </c>
      <c r="F63" s="14">
        <f t="shared" si="6"/>
        <v>40.358818221803325</v>
      </c>
      <c r="G63" s="4">
        <f t="shared" si="2"/>
        <v>73.378970906321385</v>
      </c>
      <c r="H63" s="17">
        <f t="shared" si="3"/>
        <v>1.2719235992297013</v>
      </c>
      <c r="I63" s="4">
        <f t="shared" si="4"/>
        <v>0.40697425553275018</v>
      </c>
      <c r="K63" s="4">
        <f t="shared" si="5"/>
        <v>16.425000000000001</v>
      </c>
    </row>
    <row r="64" spans="1:11" x14ac:dyDescent="0.2">
      <c r="A64" s="4">
        <v>122.157</v>
      </c>
      <c r="B64" s="11">
        <f t="shared" si="7"/>
        <v>3900</v>
      </c>
      <c r="C64" s="4">
        <v>0.27589999999999998</v>
      </c>
      <c r="D64" s="4">
        <v>1.11704</v>
      </c>
      <c r="E64" s="14">
        <f t="shared" si="1"/>
        <v>99.680111999999994</v>
      </c>
      <c r="F64" s="14">
        <f t="shared" si="6"/>
        <v>40.711324410933081</v>
      </c>
      <c r="G64" s="4">
        <f t="shared" si="2"/>
        <v>74.019885148514845</v>
      </c>
      <c r="H64" s="17">
        <f t="shared" si="3"/>
        <v>1.2772858842694719</v>
      </c>
      <c r="I64" s="4">
        <f t="shared" si="4"/>
        <v>0.40661904861916992</v>
      </c>
      <c r="K64" s="4">
        <f t="shared" si="5"/>
        <v>16.553999999999998</v>
      </c>
    </row>
    <row r="65" spans="1:11" x14ac:dyDescent="0.2">
      <c r="A65" s="4">
        <v>121.184</v>
      </c>
      <c r="B65" s="11">
        <f t="shared" si="7"/>
        <v>3950</v>
      </c>
      <c r="C65" s="4">
        <v>0.28284999999999999</v>
      </c>
      <c r="D65" s="4">
        <v>1.12259</v>
      </c>
      <c r="E65" s="14">
        <f t="shared" si="1"/>
        <v>98.886143999999987</v>
      </c>
      <c r="F65" s="14">
        <f t="shared" si="6"/>
        <v>40.904834935595346</v>
      </c>
      <c r="G65" s="4">
        <f t="shared" si="2"/>
        <v>74.371719116527032</v>
      </c>
      <c r="H65" s="17">
        <f t="shared" si="3"/>
        <v>1.2875413566535672</v>
      </c>
      <c r="I65" s="4">
        <f t="shared" si="4"/>
        <v>0.41488982969179161</v>
      </c>
      <c r="K65" s="4">
        <f t="shared" si="5"/>
        <v>16.971</v>
      </c>
    </row>
    <row r="66" spans="1:11" x14ac:dyDescent="0.2">
      <c r="A66" s="4">
        <v>120.004</v>
      </c>
      <c r="B66" s="11">
        <f t="shared" si="7"/>
        <v>4000</v>
      </c>
      <c r="C66" s="4">
        <v>0.28455000000000003</v>
      </c>
      <c r="D66" s="4">
        <v>1.1246100000000001</v>
      </c>
      <c r="E66" s="14">
        <f t="shared" si="1"/>
        <v>97.923264000000003</v>
      </c>
      <c r="F66" s="14">
        <f t="shared" si="6"/>
        <v>41.019274897895073</v>
      </c>
      <c r="G66" s="4">
        <f t="shared" si="2"/>
        <v>74.579789794364061</v>
      </c>
      <c r="H66" s="17">
        <f t="shared" si="3"/>
        <v>1.3002017579806164</v>
      </c>
      <c r="I66" s="4">
        <f t="shared" si="4"/>
        <v>0.41621896151255738</v>
      </c>
      <c r="K66" s="4">
        <f t="shared" si="5"/>
        <v>17.073</v>
      </c>
    </row>
    <row r="67" spans="1:11" x14ac:dyDescent="0.2">
      <c r="A67" s="4">
        <v>118.73399999999999</v>
      </c>
      <c r="B67" s="11">
        <f t="shared" si="7"/>
        <v>4050</v>
      </c>
      <c r="C67" s="4">
        <v>0.28710000000000002</v>
      </c>
      <c r="D67" s="4">
        <v>1.1222000000000001</v>
      </c>
      <c r="E67" s="14">
        <f t="shared" si="1"/>
        <v>96.886943999999986</v>
      </c>
      <c r="F67" s="14">
        <f t="shared" si="6"/>
        <v>41.092483317624875</v>
      </c>
      <c r="G67" s="4">
        <f t="shared" si="2"/>
        <v>74.712894744859085</v>
      </c>
      <c r="H67" s="17">
        <f t="shared" si="3"/>
        <v>1.3141089474346515</v>
      </c>
      <c r="I67" s="4">
        <f t="shared" si="4"/>
        <v>0.41920075423165387</v>
      </c>
      <c r="K67" s="4">
        <f t="shared" si="5"/>
        <v>17.226000000000003</v>
      </c>
    </row>
    <row r="68" spans="1:11" x14ac:dyDescent="0.2">
      <c r="A68" s="4">
        <v>117.44199999999999</v>
      </c>
      <c r="B68" s="11">
        <f t="shared" si="7"/>
        <v>4100</v>
      </c>
      <c r="C68" s="4">
        <v>0.28894999999999998</v>
      </c>
      <c r="D68" s="4">
        <v>1.1239399999999999</v>
      </c>
      <c r="E68" s="14">
        <f t="shared" si="1"/>
        <v>95.832671999999988</v>
      </c>
      <c r="F68" s="14">
        <f t="shared" si="6"/>
        <v>41.147131134150172</v>
      </c>
      <c r="G68" s="4">
        <f t="shared" si="2"/>
        <v>74.812253465346529</v>
      </c>
      <c r="H68" s="17">
        <f t="shared" si="3"/>
        <v>1.3285656899976659</v>
      </c>
      <c r="I68" s="4">
        <f t="shared" si="4"/>
        <v>0.42134164696627197</v>
      </c>
      <c r="K68" s="4">
        <f t="shared" si="5"/>
        <v>17.337</v>
      </c>
    </row>
    <row r="69" spans="1:11" x14ac:dyDescent="0.2">
      <c r="A69" s="4">
        <v>116.5</v>
      </c>
      <c r="B69" s="11">
        <f t="shared" si="7"/>
        <v>4150</v>
      </c>
      <c r="C69" s="4">
        <v>0.29304999999999998</v>
      </c>
      <c r="D69" s="4">
        <v>1.12233</v>
      </c>
      <c r="E69" s="14">
        <f t="shared" si="1"/>
        <v>95.063999999999993</v>
      </c>
      <c r="F69" s="14">
        <f t="shared" si="6"/>
        <v>41.314860194784792</v>
      </c>
      <c r="G69" s="4">
        <f t="shared" si="2"/>
        <v>75.117212490479815</v>
      </c>
      <c r="H69" s="17">
        <f t="shared" si="3"/>
        <v>1.3393082554910378</v>
      </c>
      <c r="I69" s="4">
        <f t="shared" si="4"/>
        <v>0.42558536848732975</v>
      </c>
      <c r="K69" s="4">
        <f t="shared" si="5"/>
        <v>17.582999999999998</v>
      </c>
    </row>
    <row r="70" spans="1:11" x14ac:dyDescent="0.2">
      <c r="A70" s="4">
        <v>115.931</v>
      </c>
      <c r="B70" s="11">
        <f t="shared" si="7"/>
        <v>4200</v>
      </c>
      <c r="C70" s="4">
        <v>0.2949</v>
      </c>
      <c r="D70" s="4">
        <v>1.1217900000000001</v>
      </c>
      <c r="E70" s="14">
        <f t="shared" si="1"/>
        <v>94.599695999999994</v>
      </c>
      <c r="F70" s="14">
        <f t="shared" si="6"/>
        <v>41.608411687087646</v>
      </c>
      <c r="G70" s="4">
        <f t="shared" si="2"/>
        <v>75.650937395277978</v>
      </c>
      <c r="H70" s="17">
        <f t="shared" si="3"/>
        <v>1.3458817034676309</v>
      </c>
      <c r="I70" s="4">
        <f t="shared" si="4"/>
        <v>0.42525055109207605</v>
      </c>
      <c r="K70" s="4">
        <f t="shared" si="5"/>
        <v>17.693999999999999</v>
      </c>
    </row>
    <row r="71" spans="1:11" x14ac:dyDescent="0.2">
      <c r="A71" s="4">
        <v>115.03400000000001</v>
      </c>
      <c r="B71" s="11">
        <f t="shared" ref="B71:B96" si="8">B70+50</f>
        <v>4250</v>
      </c>
      <c r="C71" s="4">
        <v>0.29715000000000003</v>
      </c>
      <c r="D71" s="4">
        <v>1.12456</v>
      </c>
      <c r="E71" s="14">
        <f t="shared" ref="E71:E84" si="9">A71*0.816</f>
        <v>93.867744000000002</v>
      </c>
      <c r="F71" s="14">
        <f t="shared" ref="F71:F96" si="10">(E71*B71)/9549</f>
        <v>41.777978008168397</v>
      </c>
      <c r="G71" s="4">
        <f t="shared" ref="G71:G96" si="11">(E71*B71)/5252</f>
        <v>75.959236862147762</v>
      </c>
      <c r="H71" s="17">
        <f t="shared" ref="H71:H96" si="12">1.6*(B71/120)/F71</f>
        <v>1.3563764779517871</v>
      </c>
      <c r="I71" s="4">
        <f t="shared" ref="I71:I96" si="13">K71/F71</f>
        <v>0.42675593338945433</v>
      </c>
      <c r="K71" s="4">
        <f t="shared" ref="K71:K96" si="14">C71*60</f>
        <v>17.829000000000001</v>
      </c>
    </row>
    <row r="72" spans="1:11" x14ac:dyDescent="0.2">
      <c r="A72" s="4">
        <v>114.39100000000001</v>
      </c>
      <c r="B72" s="11">
        <f t="shared" si="8"/>
        <v>4300</v>
      </c>
      <c r="C72" s="4">
        <v>0.30220000000000002</v>
      </c>
      <c r="D72" s="4">
        <v>1.1227799999999999</v>
      </c>
      <c r="E72" s="14">
        <f t="shared" si="9"/>
        <v>93.343056000000004</v>
      </c>
      <c r="F72" s="14">
        <f t="shared" si="10"/>
        <v>42.033211938422873</v>
      </c>
      <c r="G72" s="4">
        <f t="shared" si="11"/>
        <v>76.423294135567403</v>
      </c>
      <c r="H72" s="17">
        <f t="shared" si="12"/>
        <v>1.3640007672343619</v>
      </c>
      <c r="I72" s="4">
        <f t="shared" si="13"/>
        <v>0.43137317287488575</v>
      </c>
      <c r="K72" s="4">
        <f t="shared" si="14"/>
        <v>18.132000000000001</v>
      </c>
    </row>
    <row r="73" spans="1:11" x14ac:dyDescent="0.2">
      <c r="A73" s="4">
        <v>114.01600000000001</v>
      </c>
      <c r="B73" s="11">
        <f t="shared" si="8"/>
        <v>4350</v>
      </c>
      <c r="C73" s="4">
        <v>0.30604999999999999</v>
      </c>
      <c r="D73" s="4">
        <v>1.1194299999999999</v>
      </c>
      <c r="E73" s="14">
        <f t="shared" si="9"/>
        <v>93.037055999999993</v>
      </c>
      <c r="F73" s="14">
        <f t="shared" si="10"/>
        <v>42.382573421300656</v>
      </c>
      <c r="G73" s="4">
        <f t="shared" si="11"/>
        <v>77.058490784463046</v>
      </c>
      <c r="H73" s="17">
        <f t="shared" si="12"/>
        <v>1.3684869822192141</v>
      </c>
      <c r="I73" s="4">
        <f t="shared" si="13"/>
        <v>0.43326769749123145</v>
      </c>
      <c r="K73" s="4">
        <f t="shared" si="14"/>
        <v>18.363</v>
      </c>
    </row>
    <row r="74" spans="1:11" x14ac:dyDescent="0.2">
      <c r="A74" s="4">
        <v>113.871</v>
      </c>
      <c r="B74" s="11">
        <f t="shared" si="8"/>
        <v>4400</v>
      </c>
      <c r="C74" s="4">
        <v>0.30919999999999997</v>
      </c>
      <c r="D74" s="4">
        <v>1.1198600000000001</v>
      </c>
      <c r="E74" s="14">
        <f t="shared" si="9"/>
        <v>92.918735999999996</v>
      </c>
      <c r="F74" s="14">
        <f t="shared" si="10"/>
        <v>42.815209802073511</v>
      </c>
      <c r="G74" s="4">
        <f t="shared" si="11"/>
        <v>77.845094897182022</v>
      </c>
      <c r="H74" s="17">
        <f t="shared" si="12"/>
        <v>1.3702295735060366</v>
      </c>
      <c r="I74" s="4">
        <f t="shared" si="13"/>
        <v>0.43330396104006802</v>
      </c>
      <c r="K74" s="4">
        <f t="shared" si="14"/>
        <v>18.552</v>
      </c>
    </row>
    <row r="75" spans="1:11" x14ac:dyDescent="0.2">
      <c r="A75" s="4">
        <v>113.985</v>
      </c>
      <c r="B75" s="11">
        <f t="shared" si="8"/>
        <v>4450</v>
      </c>
      <c r="C75" s="4">
        <v>0.30990000000000001</v>
      </c>
      <c r="D75" s="4">
        <v>1.11873</v>
      </c>
      <c r="E75" s="14">
        <f t="shared" si="9"/>
        <v>93.011759999999995</v>
      </c>
      <c r="F75" s="14">
        <f t="shared" si="10"/>
        <v>43.345097078228086</v>
      </c>
      <c r="G75" s="4">
        <f t="shared" si="11"/>
        <v>78.808517136329016</v>
      </c>
      <c r="H75" s="17">
        <f t="shared" si="12"/>
        <v>1.3688591636154399</v>
      </c>
      <c r="I75" s="4">
        <f t="shared" si="13"/>
        <v>0.42897585317301379</v>
      </c>
      <c r="K75" s="4">
        <f t="shared" si="14"/>
        <v>18.594000000000001</v>
      </c>
    </row>
    <row r="76" spans="1:11" x14ac:dyDescent="0.2">
      <c r="A76" s="4">
        <v>113.306</v>
      </c>
      <c r="B76" s="11">
        <f t="shared" si="8"/>
        <v>4500</v>
      </c>
      <c r="C76" s="4">
        <v>0.31445000000000001</v>
      </c>
      <c r="D76" s="4">
        <v>1.1156299999999999</v>
      </c>
      <c r="E76" s="14">
        <f t="shared" si="9"/>
        <v>92.457695999999999</v>
      </c>
      <c r="F76" s="14">
        <f t="shared" si="10"/>
        <v>43.571016022620171</v>
      </c>
      <c r="G76" s="4">
        <f t="shared" si="11"/>
        <v>79.219274942878897</v>
      </c>
      <c r="H76" s="17">
        <f t="shared" si="12"/>
        <v>1.3770622188119419</v>
      </c>
      <c r="I76" s="4">
        <f t="shared" si="13"/>
        <v>0.4330172147054151</v>
      </c>
      <c r="K76" s="4">
        <f t="shared" si="14"/>
        <v>18.867000000000001</v>
      </c>
    </row>
    <row r="77" spans="1:11" x14ac:dyDescent="0.2">
      <c r="A77" s="4">
        <v>113.074</v>
      </c>
      <c r="B77" s="11">
        <f t="shared" si="8"/>
        <v>4550</v>
      </c>
      <c r="C77" s="4">
        <v>0.31709999999999999</v>
      </c>
      <c r="D77" s="4">
        <v>1.1095299999999999</v>
      </c>
      <c r="E77" s="14">
        <f t="shared" si="9"/>
        <v>92.268383999999998</v>
      </c>
      <c r="F77" s="14">
        <f t="shared" si="10"/>
        <v>43.964933207665723</v>
      </c>
      <c r="G77" s="4">
        <f t="shared" si="11"/>
        <v>79.935481188118814</v>
      </c>
      <c r="H77" s="17">
        <f t="shared" si="12"/>
        <v>1.3798876113404133</v>
      </c>
      <c r="I77" s="4">
        <f t="shared" si="13"/>
        <v>0.43275398395652803</v>
      </c>
      <c r="K77" s="4">
        <f t="shared" si="14"/>
        <v>19.026</v>
      </c>
    </row>
    <row r="78" spans="1:11" x14ac:dyDescent="0.2">
      <c r="A78" s="4">
        <v>112.19499999999999</v>
      </c>
      <c r="B78" s="11">
        <f t="shared" si="8"/>
        <v>4600</v>
      </c>
      <c r="C78" s="4">
        <v>0.31940000000000002</v>
      </c>
      <c r="D78" s="4">
        <v>1.1056900000000001</v>
      </c>
      <c r="E78" s="14">
        <f t="shared" si="9"/>
        <v>91.551119999999983</v>
      </c>
      <c r="F78" s="14">
        <f t="shared" si="10"/>
        <v>44.102539742381396</v>
      </c>
      <c r="G78" s="4">
        <f t="shared" si="11"/>
        <v>80.185672505712105</v>
      </c>
      <c r="H78" s="17">
        <f t="shared" si="12"/>
        <v>1.3906984425750339</v>
      </c>
      <c r="I78" s="4">
        <f t="shared" si="13"/>
        <v>0.43453279815502088</v>
      </c>
      <c r="K78" s="4">
        <f t="shared" si="14"/>
        <v>19.164000000000001</v>
      </c>
    </row>
    <row r="79" spans="1:11" x14ac:dyDescent="0.2">
      <c r="A79" s="4">
        <v>111.06100000000001</v>
      </c>
      <c r="B79" s="11">
        <f t="shared" si="8"/>
        <v>4650</v>
      </c>
      <c r="C79" s="4">
        <v>0.32055</v>
      </c>
      <c r="D79" s="4">
        <v>1.09782</v>
      </c>
      <c r="E79" s="14">
        <f t="shared" si="9"/>
        <v>90.625776000000002</v>
      </c>
      <c r="F79" s="14">
        <f t="shared" si="10"/>
        <v>44.131307822808672</v>
      </c>
      <c r="G79" s="4">
        <f t="shared" si="11"/>
        <v>80.237977608530088</v>
      </c>
      <c r="H79" s="17">
        <f t="shared" si="12"/>
        <v>1.4048983150224281</v>
      </c>
      <c r="I79" s="4">
        <f t="shared" si="13"/>
        <v>0.43581305311010254</v>
      </c>
      <c r="K79" s="4">
        <f t="shared" si="14"/>
        <v>19.233000000000001</v>
      </c>
    </row>
    <row r="80" spans="1:11" x14ac:dyDescent="0.2">
      <c r="A80" s="4">
        <v>109.973</v>
      </c>
      <c r="B80" s="11">
        <f t="shared" si="8"/>
        <v>4700</v>
      </c>
      <c r="C80" s="4">
        <v>0.32069999999999999</v>
      </c>
      <c r="D80" s="4">
        <v>1.09558</v>
      </c>
      <c r="E80" s="14">
        <f t="shared" si="9"/>
        <v>89.737967999999995</v>
      </c>
      <c r="F80" s="14">
        <f t="shared" si="10"/>
        <v>44.168860571787619</v>
      </c>
      <c r="G80" s="4">
        <f t="shared" si="11"/>
        <v>80.306254683929936</v>
      </c>
      <c r="H80" s="17">
        <f t="shared" si="12"/>
        <v>1.4187974481436887</v>
      </c>
      <c r="I80" s="4">
        <f t="shared" si="13"/>
        <v>0.43564628452948179</v>
      </c>
      <c r="K80" s="4">
        <f t="shared" si="14"/>
        <v>19.241999999999997</v>
      </c>
    </row>
    <row r="81" spans="1:11" x14ac:dyDescent="0.2">
      <c r="A81" s="4">
        <v>108.654</v>
      </c>
      <c r="B81" s="11">
        <f t="shared" si="8"/>
        <v>4750</v>
      </c>
      <c r="C81" s="4">
        <v>0.32485000000000003</v>
      </c>
      <c r="D81" s="4">
        <v>1.0882700000000001</v>
      </c>
      <c r="E81" s="14">
        <f t="shared" si="9"/>
        <v>88.661663999999988</v>
      </c>
      <c r="F81" s="14">
        <f t="shared" si="10"/>
        <v>44.103351555136655</v>
      </c>
      <c r="G81" s="4">
        <f t="shared" si="11"/>
        <v>80.187148514851472</v>
      </c>
      <c r="H81" s="17">
        <f t="shared" si="12"/>
        <v>1.4360208714332279</v>
      </c>
      <c r="I81" s="4">
        <f t="shared" si="13"/>
        <v>0.44193920218586913</v>
      </c>
      <c r="K81" s="4">
        <f t="shared" si="14"/>
        <v>19.491000000000003</v>
      </c>
    </row>
    <row r="82" spans="1:11" x14ac:dyDescent="0.2">
      <c r="A82" s="4">
        <v>107.07599999999999</v>
      </c>
      <c r="B82" s="11">
        <f t="shared" si="8"/>
        <v>4800</v>
      </c>
      <c r="C82" s="4">
        <v>0.32455000000000001</v>
      </c>
      <c r="D82" s="4">
        <v>1.08396</v>
      </c>
      <c r="E82" s="14">
        <f>A82*0.816</f>
        <v>87.374015999999983</v>
      </c>
      <c r="F82" s="14">
        <f t="shared" si="10"/>
        <v>43.920334778510835</v>
      </c>
      <c r="G82" s="4">
        <f t="shared" si="11"/>
        <v>79.854393907083008</v>
      </c>
      <c r="H82" s="17">
        <f t="shared" si="12"/>
        <v>1.4571837924904358</v>
      </c>
      <c r="I82" s="4">
        <f t="shared" si="13"/>
        <v>0.44337093736197269</v>
      </c>
      <c r="K82" s="4">
        <f t="shared" si="14"/>
        <v>19.472999999999999</v>
      </c>
    </row>
    <row r="83" spans="1:11" x14ac:dyDescent="0.2">
      <c r="A83" s="4">
        <v>105.24</v>
      </c>
      <c r="B83" s="11">
        <f t="shared" si="8"/>
        <v>4850</v>
      </c>
      <c r="C83" s="4">
        <v>0.32569999999999999</v>
      </c>
      <c r="D83" s="4">
        <v>1.0822099999999999</v>
      </c>
      <c r="E83" s="14">
        <f t="shared" si="9"/>
        <v>85.875839999999997</v>
      </c>
      <c r="F83" s="14">
        <f t="shared" si="10"/>
        <v>43.616904806786046</v>
      </c>
      <c r="G83" s="4">
        <f t="shared" si="11"/>
        <v>79.302708301599381</v>
      </c>
      <c r="H83" s="17">
        <f t="shared" si="12"/>
        <v>1.4826055849934048</v>
      </c>
      <c r="I83" s="4">
        <f t="shared" si="13"/>
        <v>0.44803729394754294</v>
      </c>
      <c r="K83" s="4">
        <f t="shared" si="14"/>
        <v>19.541999999999998</v>
      </c>
    </row>
    <row r="84" spans="1:11" x14ac:dyDescent="0.2">
      <c r="A84" s="4">
        <v>103.63200000000001</v>
      </c>
      <c r="B84" s="11">
        <f t="shared" si="8"/>
        <v>4900</v>
      </c>
      <c r="C84" s="4">
        <v>0.32769999999999999</v>
      </c>
      <c r="D84" s="4">
        <v>1.0846</v>
      </c>
      <c r="E84" s="14">
        <f t="shared" si="9"/>
        <v>84.563711999999995</v>
      </c>
      <c r="F84" s="14">
        <f t="shared" si="10"/>
        <v>43.393254665409991</v>
      </c>
      <c r="G84" s="4">
        <f t="shared" si="11"/>
        <v>78.896075552170601</v>
      </c>
      <c r="H84" s="17">
        <f t="shared" si="12"/>
        <v>1.5056103497443445</v>
      </c>
      <c r="I84" s="4">
        <f t="shared" si="13"/>
        <v>0.45311189841846877</v>
      </c>
      <c r="K84" s="4">
        <f t="shared" si="14"/>
        <v>19.661999999999999</v>
      </c>
    </row>
    <row r="85" spans="1:11" x14ac:dyDescent="0.2">
      <c r="A85" s="4">
        <v>102.33499999999999</v>
      </c>
      <c r="B85" s="11">
        <f t="shared" si="8"/>
        <v>4950</v>
      </c>
      <c r="C85" s="4">
        <v>0.32845000000000002</v>
      </c>
      <c r="D85" s="4">
        <v>1.08823</v>
      </c>
      <c r="E85" s="14">
        <f>A85*0.816</f>
        <v>83.505359999999996</v>
      </c>
      <c r="F85" s="14">
        <f t="shared" si="10"/>
        <v>43.287415645617344</v>
      </c>
      <c r="G85" s="4">
        <f t="shared" si="11"/>
        <v>78.703642802741811</v>
      </c>
      <c r="H85" s="17">
        <f t="shared" si="12"/>
        <v>1.5246925466820334</v>
      </c>
      <c r="I85" s="4">
        <f t="shared" si="13"/>
        <v>0.4552593335979217</v>
      </c>
      <c r="K85" s="4">
        <f t="shared" si="14"/>
        <v>19.707000000000001</v>
      </c>
    </row>
    <row r="86" spans="1:11" x14ac:dyDescent="0.2">
      <c r="A86" s="4">
        <v>101.10599999999999</v>
      </c>
      <c r="B86" s="11">
        <f t="shared" si="8"/>
        <v>5000</v>
      </c>
      <c r="C86" s="4">
        <v>0.32869999999999999</v>
      </c>
      <c r="D86" s="4">
        <v>1.08687</v>
      </c>
      <c r="E86" s="14">
        <f t="shared" ref="E86:E96" si="15">A86*0.816</f>
        <v>82.502495999999994</v>
      </c>
      <c r="F86" s="14">
        <f t="shared" si="10"/>
        <v>43.199547596606969</v>
      </c>
      <c r="G86" s="4">
        <f t="shared" si="11"/>
        <v>78.543884234577305</v>
      </c>
      <c r="H86" s="17">
        <f t="shared" si="12"/>
        <v>1.5432260376704243</v>
      </c>
      <c r="I86" s="4">
        <f t="shared" si="13"/>
        <v>0.45653255872404158</v>
      </c>
      <c r="K86" s="4">
        <f t="shared" si="14"/>
        <v>19.722000000000001</v>
      </c>
    </row>
    <row r="87" spans="1:11" x14ac:dyDescent="0.2">
      <c r="A87" s="4">
        <v>99.314899999999994</v>
      </c>
      <c r="B87" s="11">
        <f t="shared" si="8"/>
        <v>5050</v>
      </c>
      <c r="C87" s="4">
        <v>0.32984999999999998</v>
      </c>
      <c r="D87" s="4">
        <v>1.0891</v>
      </c>
      <c r="E87" s="14">
        <f t="shared" si="15"/>
        <v>81.040958399999994</v>
      </c>
      <c r="F87" s="14">
        <f t="shared" si="10"/>
        <v>42.858607175620477</v>
      </c>
      <c r="G87" s="4">
        <f t="shared" si="11"/>
        <v>77.923998461538446</v>
      </c>
      <c r="H87" s="17">
        <f t="shared" si="12"/>
        <v>1.5710574321144755</v>
      </c>
      <c r="I87" s="4">
        <f t="shared" si="13"/>
        <v>0.46177422236105309</v>
      </c>
      <c r="K87" s="4">
        <f t="shared" si="14"/>
        <v>19.790999999999997</v>
      </c>
    </row>
    <row r="88" spans="1:11" x14ac:dyDescent="0.2">
      <c r="A88" s="4">
        <v>97.581500000000005</v>
      </c>
      <c r="B88" s="11">
        <f t="shared" si="8"/>
        <v>5100</v>
      </c>
      <c r="C88" s="4">
        <v>0.32969999999999999</v>
      </c>
      <c r="D88" s="4">
        <v>1.09185</v>
      </c>
      <c r="E88" s="14">
        <f t="shared" si="15"/>
        <v>79.626503999999997</v>
      </c>
      <c r="F88" s="14">
        <f t="shared" si="10"/>
        <v>42.527507634307256</v>
      </c>
      <c r="G88" s="4">
        <f t="shared" si="11"/>
        <v>77.322005026656512</v>
      </c>
      <c r="H88" s="17">
        <f t="shared" si="12"/>
        <v>1.5989650883077826</v>
      </c>
      <c r="I88" s="4">
        <f t="shared" si="13"/>
        <v>0.46515775554271405</v>
      </c>
      <c r="K88" s="4">
        <f t="shared" si="14"/>
        <v>19.782</v>
      </c>
    </row>
    <row r="89" spans="1:11" x14ac:dyDescent="0.2">
      <c r="A89" s="4">
        <v>95.848600000000005</v>
      </c>
      <c r="B89" s="11">
        <f t="shared" si="8"/>
        <v>5150</v>
      </c>
      <c r="C89" s="4">
        <v>0.33095000000000002</v>
      </c>
      <c r="D89" s="4">
        <v>1.0940700000000001</v>
      </c>
      <c r="E89" s="14">
        <f t="shared" si="15"/>
        <v>78.212457599999993</v>
      </c>
      <c r="F89" s="14">
        <f t="shared" si="10"/>
        <v>42.181815545083246</v>
      </c>
      <c r="G89" s="4">
        <f t="shared" si="11"/>
        <v>76.693479939070812</v>
      </c>
      <c r="H89" s="17">
        <f t="shared" si="12"/>
        <v>1.627873664974824</v>
      </c>
      <c r="I89" s="4">
        <f t="shared" si="13"/>
        <v>0.47074787425347209</v>
      </c>
      <c r="K89" s="4">
        <f t="shared" si="14"/>
        <v>19.857000000000003</v>
      </c>
    </row>
    <row r="90" spans="1:11" x14ac:dyDescent="0.2">
      <c r="A90" s="4">
        <v>94.803299999999993</v>
      </c>
      <c r="B90" s="11">
        <f t="shared" si="8"/>
        <v>5200</v>
      </c>
      <c r="C90" s="4">
        <v>0.33379999999999999</v>
      </c>
      <c r="D90" s="4">
        <v>1.0934600000000001</v>
      </c>
      <c r="E90" s="14">
        <f t="shared" si="15"/>
        <v>77.359492799999984</v>
      </c>
      <c r="F90" s="14">
        <f t="shared" si="10"/>
        <v>42.126857530631469</v>
      </c>
      <c r="G90" s="4">
        <f t="shared" si="11"/>
        <v>76.593557227722755</v>
      </c>
      <c r="H90" s="17">
        <f t="shared" si="12"/>
        <v>1.6458225796433874</v>
      </c>
      <c r="I90" s="4">
        <f t="shared" si="13"/>
        <v>0.47542117247737148</v>
      </c>
      <c r="K90" s="4">
        <f t="shared" si="14"/>
        <v>20.027999999999999</v>
      </c>
    </row>
    <row r="91" spans="1:11" x14ac:dyDescent="0.2">
      <c r="A91" s="4">
        <v>93.0976</v>
      </c>
      <c r="B91" s="11">
        <f t="shared" si="8"/>
        <v>5250</v>
      </c>
      <c r="C91" s="4">
        <v>0.33129999999999998</v>
      </c>
      <c r="D91" s="4">
        <v>1.0880399999999999</v>
      </c>
      <c r="E91" s="14">
        <f t="shared" si="15"/>
        <v>75.967641599999993</v>
      </c>
      <c r="F91" s="14">
        <f t="shared" si="10"/>
        <v>41.766689538171534</v>
      </c>
      <c r="G91" s="4">
        <f t="shared" si="11"/>
        <v>75.938712566641271</v>
      </c>
      <c r="H91" s="17">
        <f t="shared" si="12"/>
        <v>1.6759767358632864</v>
      </c>
      <c r="I91" s="4">
        <f>K91/F91</f>
        <v>0.47592950793557726</v>
      </c>
      <c r="K91" s="4">
        <f t="shared" si="14"/>
        <v>19.878</v>
      </c>
    </row>
    <row r="92" spans="1:11" x14ac:dyDescent="0.2">
      <c r="A92" s="4">
        <v>91.788600000000002</v>
      </c>
      <c r="B92" s="11">
        <f t="shared" si="8"/>
        <v>5300</v>
      </c>
      <c r="C92" s="4">
        <v>0.33239999999999997</v>
      </c>
      <c r="D92" s="4">
        <v>1.0833900000000001</v>
      </c>
      <c r="E92" s="14">
        <f t="shared" si="15"/>
        <v>74.899497600000004</v>
      </c>
      <c r="F92" s="14">
        <f t="shared" si="10"/>
        <v>41.571613496701232</v>
      </c>
      <c r="G92" s="4">
        <f t="shared" si="11"/>
        <v>75.584032231530855</v>
      </c>
      <c r="H92" s="17">
        <f t="shared" si="12"/>
        <v>1.6998778907697238</v>
      </c>
      <c r="I92" s="4">
        <f t="shared" si="13"/>
        <v>0.47975044321006649</v>
      </c>
      <c r="K92" s="4">
        <f t="shared" si="14"/>
        <v>19.943999999999999</v>
      </c>
    </row>
    <row r="93" spans="1:11" x14ac:dyDescent="0.2">
      <c r="A93" s="4">
        <v>90.593800000000002</v>
      </c>
      <c r="B93" s="11">
        <f t="shared" si="8"/>
        <v>5350</v>
      </c>
      <c r="C93" s="4">
        <v>0.33079999999999998</v>
      </c>
      <c r="D93" s="4">
        <v>1.0800700000000001</v>
      </c>
      <c r="E93" s="14">
        <f t="shared" si="15"/>
        <v>73.924540800000003</v>
      </c>
      <c r="F93" s="14">
        <f t="shared" si="10"/>
        <v>41.417561344643424</v>
      </c>
      <c r="G93" s="4">
        <f t="shared" si="11"/>
        <v>75.303940076161467</v>
      </c>
      <c r="H93" s="17">
        <f t="shared" si="12"/>
        <v>1.7222967991706484</v>
      </c>
      <c r="I93" s="4">
        <f t="shared" si="13"/>
        <v>0.47921701219540686</v>
      </c>
      <c r="K93" s="4">
        <f t="shared" si="14"/>
        <v>19.847999999999999</v>
      </c>
    </row>
    <row r="94" spans="1:11" x14ac:dyDescent="0.2">
      <c r="A94" s="4">
        <v>89.6374</v>
      </c>
      <c r="B94" s="11">
        <f t="shared" si="8"/>
        <v>5400</v>
      </c>
      <c r="C94" s="4">
        <v>0.33879999999999999</v>
      </c>
      <c r="D94" s="4">
        <v>1.0789500000000001</v>
      </c>
      <c r="E94" s="14">
        <f t="shared" si="15"/>
        <v>73.144118399999996</v>
      </c>
      <c r="F94" s="14">
        <f t="shared" si="10"/>
        <v>41.363309180018852</v>
      </c>
      <c r="G94" s="4">
        <f t="shared" si="11"/>
        <v>75.205300715917744</v>
      </c>
      <c r="H94" s="17">
        <f t="shared" si="12"/>
        <v>1.7406731092680721</v>
      </c>
      <c r="I94" s="4">
        <f t="shared" si="13"/>
        <v>0.49145004118335228</v>
      </c>
      <c r="K94" s="4">
        <f t="shared" si="14"/>
        <v>20.327999999999999</v>
      </c>
    </row>
    <row r="95" spans="1:11" x14ac:dyDescent="0.2">
      <c r="A95" s="4">
        <v>88.925600000000003</v>
      </c>
      <c r="B95" s="11">
        <f t="shared" si="8"/>
        <v>5450</v>
      </c>
      <c r="C95" s="4">
        <v>0.34379999999999999</v>
      </c>
      <c r="D95" s="4">
        <v>1.0792299999999999</v>
      </c>
      <c r="E95" s="14">
        <f t="shared" si="15"/>
        <v>72.563289600000004</v>
      </c>
      <c r="F95" s="14">
        <f t="shared" si="10"/>
        <v>41.414800326735786</v>
      </c>
      <c r="G95" s="4">
        <f t="shared" si="11"/>
        <v>75.298920091393754</v>
      </c>
      <c r="H95" s="17">
        <f t="shared" si="12"/>
        <v>1.7546062299799594</v>
      </c>
      <c r="I95" s="4">
        <f t="shared" si="13"/>
        <v>0.49808280704623764</v>
      </c>
      <c r="K95" s="4">
        <f t="shared" si="14"/>
        <v>20.628</v>
      </c>
    </row>
    <row r="96" spans="1:11" ht="16" thickBot="1" x14ac:dyDescent="0.25">
      <c r="A96" s="5">
        <v>88.647400000000005</v>
      </c>
      <c r="B96" s="12">
        <f t="shared" si="8"/>
        <v>5500</v>
      </c>
      <c r="C96" s="5">
        <v>0.3488</v>
      </c>
      <c r="D96" s="5">
        <v>1.0836600000000001</v>
      </c>
      <c r="E96" s="14">
        <f t="shared" si="15"/>
        <v>72.336278399999998</v>
      </c>
      <c r="F96" s="15">
        <f t="shared" si="10"/>
        <v>41.663999497329563</v>
      </c>
      <c r="G96" s="5">
        <f t="shared" si="11"/>
        <v>75.752005178979431</v>
      </c>
      <c r="H96" s="17">
        <f t="shared" si="12"/>
        <v>1.7601126684449393</v>
      </c>
      <c r="I96" s="5">
        <f t="shared" si="13"/>
        <v>0.50230415352566837</v>
      </c>
      <c r="K96" s="5">
        <f t="shared" si="14"/>
        <v>20.928000000000001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81A3-A5C0-DE41-A189-F20AA336963D}">
  <dimension ref="A1"/>
  <sheetViews>
    <sheetView workbookViewId="0">
      <selection activeCell="M24" sqref="M24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Chloe Rees</cp:lastModifiedBy>
  <cp:revision/>
  <dcterms:created xsi:type="dcterms:W3CDTF">2019-10-18T15:00:30Z</dcterms:created>
  <dcterms:modified xsi:type="dcterms:W3CDTF">2024-03-17T14:36:40Z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