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Myfiles\Work\2024-2025\Lectures\L7 Data Security Governance and Compliance\Assessments\Module Box\"/>
    </mc:Choice>
  </mc:AlternateContent>
  <xr:revisionPtr revIDLastSave="0" documentId="13_ncr:1_{AD17DB49-8929-45D1-8A26-E25A9A00AE0B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ExternalData_1" localSheetId="0">Sheet1!$A$2:$F$8</definedName>
    <definedName name="_xlnm.Print_Area" localSheetId="0">Sheet1!$A$1:$J$25</definedName>
    <definedName name="_xlnm.Print_Titles" localSheetId="0">Sheet1!$1:$2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8" i="1" l="1"/>
  <c r="F20" i="1"/>
  <c r="F19" i="1"/>
  <c r="F17" i="1"/>
  <c r="F8" i="1"/>
  <c r="F5" i="1"/>
  <c r="H24" i="1"/>
  <c r="I25" i="1"/>
  <c r="I24" i="1"/>
  <c r="I23" i="1"/>
  <c r="I22" i="1"/>
  <c r="I21" i="1"/>
  <c r="I20" i="1"/>
  <c r="I19" i="1"/>
  <c r="I18" i="1"/>
  <c r="H25" i="1"/>
  <c r="H23" i="1"/>
  <c r="H22" i="1"/>
  <c r="H21" i="1"/>
  <c r="H20" i="1"/>
  <c r="H19" i="1"/>
  <c r="H18" i="1"/>
  <c r="F13" i="1"/>
  <c r="F7" i="1"/>
  <c r="F6" i="1"/>
  <c r="F11" i="1"/>
  <c r="F10" i="1"/>
  <c r="F14" i="1"/>
  <c r="F16" i="1"/>
  <c r="F9" i="1"/>
  <c r="F12" i="1"/>
  <c r="F15" i="1"/>
  <c r="F4" i="1"/>
  <c r="J20" i="1" l="1"/>
  <c r="J25" i="1"/>
  <c r="J22" i="1"/>
  <c r="J19" i="1"/>
  <c r="J21" i="1"/>
  <c r="J24" i="1"/>
  <c r="J23" i="1"/>
  <c r="J18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Connection" type="4" refreshedVersion="3" background="1" saveData="1">
    <webPr sourceData="1" parsePre="1" consecutive="1" xl2000="1" url="https://webapp.services.coventry.ac.uk/Apps/Student/hvs-its-wa04.13176590396276152444226471724044/ReportOutput.htm?reportid=62" htmlTables="1">
      <tables count="1">
        <x v="3"/>
      </tables>
    </webPr>
  </connection>
</connections>
</file>

<file path=xl/sharedStrings.xml><?xml version="1.0" encoding="utf-8"?>
<sst xmlns="http://schemas.openxmlformats.org/spreadsheetml/2006/main" count="70" uniqueCount="65">
  <si>
    <t>First Name</t>
  </si>
  <si>
    <t>Surname</t>
  </si>
  <si>
    <t xml:space="preserve"> Assignments and Exam Marks</t>
  </si>
  <si>
    <t>Exam Mark</t>
  </si>
  <si>
    <t>Final Grade</t>
  </si>
  <si>
    <t xml:space="preserve">Assignment </t>
  </si>
  <si>
    <t>Student ID</t>
  </si>
  <si>
    <t xml:space="preserve">Std. Dev. </t>
  </si>
  <si>
    <t>Max</t>
  </si>
  <si>
    <t>Min</t>
  </si>
  <si>
    <t>Fail</t>
  </si>
  <si>
    <t>Dist.</t>
  </si>
  <si>
    <t>Merit</t>
  </si>
  <si>
    <t>Pass</t>
  </si>
  <si>
    <t>Prev Assign. Mark</t>
  </si>
  <si>
    <t>REES</t>
  </si>
  <si>
    <t>NEWMAN</t>
  </si>
  <si>
    <t>JADASZ</t>
  </si>
  <si>
    <t>EVANS</t>
  </si>
  <si>
    <t>JANGILI</t>
  </si>
  <si>
    <t>SMYTH</t>
  </si>
  <si>
    <t>DANDLA</t>
  </si>
  <si>
    <t>SUNIL</t>
  </si>
  <si>
    <t>PANCHAL</t>
  </si>
  <si>
    <t>ANDELI</t>
  </si>
  <si>
    <t>PATEL</t>
  </si>
  <si>
    <t>BABARIYA</t>
  </si>
  <si>
    <t>KOCHAMPARAMPIL ANIL</t>
  </si>
  <si>
    <t>CHAMPATI</t>
  </si>
  <si>
    <t>SIMON TUDOR  (D/L)</t>
  </si>
  <si>
    <t xml:space="preserve">PAUL SAMUEL  </t>
  </si>
  <si>
    <t xml:space="preserve">MATEUSZ    </t>
  </si>
  <si>
    <t xml:space="preserve">ZACK JAN  </t>
  </si>
  <si>
    <t xml:space="preserve">SAI HARSHA  </t>
  </si>
  <si>
    <t>PETER WILLIAM  (D/L)</t>
  </si>
  <si>
    <t xml:space="preserve">NAVEEN    </t>
  </si>
  <si>
    <t xml:space="preserve">AJAY    </t>
  </si>
  <si>
    <t xml:space="preserve">HARSHILKUMAR MANHARBHAI  </t>
  </si>
  <si>
    <t xml:space="preserve">PRATHAMESH MAHESH    </t>
  </si>
  <si>
    <t xml:space="preserve">KUSHKUMAR PRAKASHBHAI    </t>
  </si>
  <si>
    <t xml:space="preserve">SNEHABEN DEVJIBHAI    </t>
  </si>
  <si>
    <t xml:space="preserve">AKHIL    </t>
  </si>
  <si>
    <t xml:space="preserve">NAGA SATYA VARMA    </t>
  </si>
  <si>
    <t>0151968/5</t>
  </si>
  <si>
    <t>1805494/3</t>
  </si>
  <si>
    <t>1901291/2</t>
  </si>
  <si>
    <t>1908686/3</t>
  </si>
  <si>
    <t>1908692/2</t>
  </si>
  <si>
    <t>2316422/2</t>
  </si>
  <si>
    <t>2406062/1</t>
  </si>
  <si>
    <t>2406774/1</t>
  </si>
  <si>
    <t>2407540/1</t>
  </si>
  <si>
    <t>2408629/1</t>
  </si>
  <si>
    <t>2409544/1</t>
  </si>
  <si>
    <t>2409818/1</t>
  </si>
  <si>
    <t>2409841/1</t>
  </si>
  <si>
    <t>2410049/1</t>
  </si>
  <si>
    <t>Akula</t>
  </si>
  <si>
    <t>Nikhitha</t>
  </si>
  <si>
    <t>Athish</t>
  </si>
  <si>
    <t>Thomas Paul</t>
  </si>
  <si>
    <t>Lakrisetty</t>
  </si>
  <si>
    <t>Sai Vishnu</t>
  </si>
  <si>
    <t>Module Box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</si>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</sst>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u/>
      <sz val="8"/>
      <color rgb="FF0000FF"/>
      <name val="Segoe UI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u/>
      <sz val="10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u/>
      <sz val="10"/>
      <color rgb="FF0000FF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8">
    <xf numFmtId="0" fontId="0" fillId="0" borderId="0" xfId="0"/>
    <xf numFmtId="15" fontId="0" fillId="0" borderId="0" xfId="0" applyNumberFormat="1"/>
    <xf numFmtId="0" fontId="1" fillId="0" borderId="0" xfId="0" applyFont="1" applyAlignment="1">
      <alignment horizontal="center"/>
    </xf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15" fontId="3" fillId="2" borderId="1" xfId="0" applyNumberFormat="1" applyFont="1" applyFill="1" applyBorder="1"/>
    <xf numFmtId="0" fontId="2" fillId="2" borderId="4" xfId="0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1" fontId="0" fillId="0" borderId="0" xfId="0" applyNumberFormat="1"/>
    <xf numFmtId="1" fontId="3" fillId="0" borderId="1" xfId="0" applyNumberFormat="1" applyFont="1" applyBorder="1" applyAlignment="1">
      <alignment wrapText="1"/>
    </xf>
    <xf numFmtId="0" fontId="0" fillId="0" borderId="0" xfId="0" applyAlignment="1">
      <alignment horizontal="right"/>
    </xf>
    <xf numFmtId="0" fontId="0" fillId="0" borderId="1" xfId="0" applyBorder="1"/>
    <xf numFmtId="0" fontId="3" fillId="0" borderId="6" xfId="0" applyFont="1" applyBorder="1"/>
    <xf numFmtId="0" fontId="0" fillId="0" borderId="6" xfId="0" applyBorder="1"/>
    <xf numFmtId="0" fontId="4" fillId="4" borderId="1" xfId="0" applyFont="1" applyFill="1" applyBorder="1" applyAlignment="1">
      <alignment vertical="top" wrapText="1" readingOrder="1"/>
    </xf>
    <xf numFmtId="0" fontId="4" fillId="5" borderId="1" xfId="0" applyFont="1" applyFill="1" applyBorder="1" applyAlignment="1">
      <alignment vertical="top" wrapText="1" readingOrder="1"/>
    </xf>
    <xf numFmtId="0" fontId="5" fillId="0" borderId="6" xfId="0" applyFont="1" applyBorder="1"/>
    <xf numFmtId="0" fontId="2" fillId="2" borderId="7" xfId="0" applyFont="1" applyFill="1" applyBorder="1" applyAlignment="1">
      <alignment vertical="center"/>
    </xf>
    <xf numFmtId="15" fontId="3" fillId="2" borderId="1" xfId="0" applyNumberFormat="1" applyFont="1" applyFill="1" applyBorder="1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9" fillId="6" borderId="1" xfId="0" applyFont="1" applyFill="1" applyBorder="1" applyAlignment="1">
      <alignment horizontal="center" vertical="center" wrapText="1"/>
    </xf>
    <xf numFmtId="0" fontId="7" fillId="6" borderId="1" xfId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1" fontId="3" fillId="0" borderId="1" xfId="0" applyNumberFormat="1" applyFont="1" applyBorder="1" applyAlignment="1">
      <alignment horizontal="center" wrapText="1"/>
    </xf>
    <xf numFmtId="0" fontId="9" fillId="7" borderId="1" xfId="0" applyFont="1" applyFill="1" applyBorder="1" applyAlignment="1">
      <alignment horizontal="center" vertical="center" wrapText="1"/>
    </xf>
    <xf numFmtId="0" fontId="7" fillId="7" borderId="1" xfId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1" fontId="8" fillId="0" borderId="1" xfId="0" applyNumberFormat="1" applyFont="1" applyBorder="1" applyAlignment="1">
      <alignment horizontal="center" wrapText="1"/>
    </xf>
    <xf numFmtId="0" fontId="8" fillId="3" borderId="6" xfId="0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top" wrapText="1" readingOrder="1"/>
    </xf>
    <xf numFmtId="0" fontId="7" fillId="7" borderId="6" xfId="1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top" wrapText="1" readingOrder="1"/>
    </xf>
    <xf numFmtId="0" fontId="8" fillId="0" borderId="1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growShrinkType="overwriteClear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s106cv.uni.local/ReportServer/?%2FReporting%2FFaculty%20Query%20System%2FStudentDetails&amp;STU_CODE=2406774&amp;ACCESS_LEVEL=N&amp;rs%3AParameterLanguage=" TargetMode="External"/><Relationship Id="rId13" Type="http://schemas.openxmlformats.org/officeDocument/2006/relationships/hyperlink" Target="http://ws106cv.uni.local/ReportServer/?%2FReporting%2FFaculty%20Query%20System%2FStudentDetails&amp;STU_CODE=2409841&amp;ACCESS_LEVEL=N&amp;rs%3AParameterLanguage=" TargetMode="External"/><Relationship Id="rId3" Type="http://schemas.openxmlformats.org/officeDocument/2006/relationships/hyperlink" Target="http://ws106cv.uni.local/ReportServer/?%2FReporting%2FFaculty%20Query%20System%2FStudentDetails&amp;STU_CODE=1901291&amp;ACCESS_LEVEL=N&amp;rs%3AParameterLanguage=" TargetMode="External"/><Relationship Id="rId7" Type="http://schemas.openxmlformats.org/officeDocument/2006/relationships/hyperlink" Target="http://ws106cv.uni.local/ReportServer/?%2FReporting%2FFaculty%20Query%20System%2FStudentDetails&amp;STU_CODE=2406062&amp;ACCESS_LEVEL=N&amp;rs%3AParameterLanguage=" TargetMode="External"/><Relationship Id="rId12" Type="http://schemas.openxmlformats.org/officeDocument/2006/relationships/hyperlink" Target="http://ws106cv.uni.local/ReportServer/?%2FReporting%2FFaculty%20Query%20System%2FStudentDetails&amp;STU_CODE=2409818&amp;ACCESS_LEVEL=N&amp;rs%3AParameterLanguage=" TargetMode="External"/><Relationship Id="rId2" Type="http://schemas.openxmlformats.org/officeDocument/2006/relationships/hyperlink" Target="http://ws106cv.uni.local/ReportServer/?%2FReporting%2FFaculty%20Query%20System%2FStudentDetails&amp;STU_CODE=1805494&amp;ACCESS_LEVEL=N&amp;rs%3AParameterLanguage=" TargetMode="External"/><Relationship Id="rId16" Type="http://schemas.openxmlformats.org/officeDocument/2006/relationships/queryTable" Target="../queryTables/queryTable1.xml"/><Relationship Id="rId1" Type="http://schemas.openxmlformats.org/officeDocument/2006/relationships/hyperlink" Target="http://ws106cv.uni.local/ReportServer/?%2FReporting%2FFaculty%20Query%20System%2FStudentDetails&amp;STU_CODE=0151968&amp;ACCESS_LEVEL=N&amp;rs%3AParameterLanguage=" TargetMode="External"/><Relationship Id="rId6" Type="http://schemas.openxmlformats.org/officeDocument/2006/relationships/hyperlink" Target="http://ws106cv.uni.local/ReportServer/?%2FReporting%2FFaculty%20Query%20System%2FStudentDetails&amp;STU_CODE=2316422&amp;ACCESS_LEVEL=N&amp;rs%3AParameterLanguage=" TargetMode="External"/><Relationship Id="rId11" Type="http://schemas.openxmlformats.org/officeDocument/2006/relationships/hyperlink" Target="http://ws106cv.uni.local/ReportServer/?%2FReporting%2FFaculty%20Query%20System%2FStudentDetails&amp;STU_CODE=2409544&amp;ACCESS_LEVEL=N&amp;rs%3AParameterLanguage=" TargetMode="External"/><Relationship Id="rId5" Type="http://schemas.openxmlformats.org/officeDocument/2006/relationships/hyperlink" Target="http://ws106cv.uni.local/ReportServer/?%2FReporting%2FFaculty%20Query%20System%2FStudentDetails&amp;STU_CODE=1908692&amp;ACCESS_LEVEL=N&amp;rs%3AParameterLanguage=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://ws106cv.uni.local/ReportServer/?%2FReporting%2FFaculty%20Query%20System%2FStudentDetails&amp;STU_CODE=2408629&amp;ACCESS_LEVEL=N&amp;rs%3AParameterLanguage=" TargetMode="External"/><Relationship Id="rId4" Type="http://schemas.openxmlformats.org/officeDocument/2006/relationships/hyperlink" Target="http://ws106cv.uni.local/ReportServer/?%2FReporting%2FFaculty%20Query%20System%2FStudentDetails&amp;STU_CODE=1908686&amp;ACCESS_LEVEL=N&amp;rs%3AParameterLanguage=" TargetMode="External"/><Relationship Id="rId9" Type="http://schemas.openxmlformats.org/officeDocument/2006/relationships/hyperlink" Target="http://ws106cv.uni.local/ReportServer/?%2FReporting%2FFaculty%20Query%20System%2FStudentDetails&amp;STU_CODE=2407540&amp;ACCESS_LEVEL=N&amp;rs%3AParameterLanguage=" TargetMode="External"/><Relationship Id="rId14" Type="http://schemas.openxmlformats.org/officeDocument/2006/relationships/hyperlink" Target="http://ws106cv.uni.local/ReportServer/?%2FReporting%2FFaculty%20Query%20System%2FStudentDetails&amp;STU_CODE=2410049&amp;ACCESS_LEVEL=N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"/>
  <sheetViews>
    <sheetView tabSelected="1" showWhiteSpace="0" view="pageLayout" topLeftCell="A8" zoomScale="120" zoomScalePageLayoutView="120" workbookViewId="0">
      <selection activeCell="A8" sqref="A8"/>
    </sheetView>
  </sheetViews>
  <sheetFormatPr defaultRowHeight="13.2" x14ac:dyDescent="0.25"/>
  <cols>
    <col min="1" max="1" width="14.6640625" customWidth="1"/>
    <col min="2" max="2" width="15.5546875" customWidth="1"/>
    <col min="3" max="3" width="14.44140625" customWidth="1"/>
    <col min="4" max="4" width="10" customWidth="1"/>
    <col min="5" max="5" width="7.6640625" customWidth="1"/>
    <col min="6" max="6" width="10" customWidth="1"/>
    <col min="7" max="7" width="9.44140625" bestFit="1" customWidth="1"/>
  </cols>
  <sheetData>
    <row r="1" spans="1:8" x14ac:dyDescent="0.25">
      <c r="A1" s="3" t="s">
        <v>1</v>
      </c>
      <c r="B1" s="3" t="s">
        <v>0</v>
      </c>
      <c r="C1" s="3" t="s">
        <v>6</v>
      </c>
      <c r="D1" s="6" t="s">
        <v>2</v>
      </c>
      <c r="E1" s="7"/>
      <c r="F1" s="8"/>
      <c r="G1" s="2"/>
    </row>
    <row r="2" spans="1:8" ht="26.4" x14ac:dyDescent="0.25">
      <c r="A2" s="4"/>
      <c r="B2" s="4"/>
      <c r="C2" s="4"/>
      <c r="D2" s="5" t="s">
        <v>5</v>
      </c>
      <c r="E2" s="19" t="s">
        <v>3</v>
      </c>
      <c r="F2" s="5" t="s">
        <v>4</v>
      </c>
      <c r="G2" s="1" t="s">
        <v>14</v>
      </c>
      <c r="H2" s="20" t="s">
        <v>63</v>
      </c>
    </row>
    <row r="3" spans="1:8" x14ac:dyDescent="0.25">
      <c r="A3" s="18"/>
      <c r="B3" s="18"/>
      <c r="C3" s="18"/>
      <c r="D3" s="5"/>
      <c r="E3" s="5"/>
      <c r="F3" s="5"/>
      <c r="G3" s="1"/>
    </row>
    <row r="4" spans="1:8" ht="25.8" customHeight="1" x14ac:dyDescent="0.25">
      <c r="A4" s="22" t="s">
        <v>15</v>
      </c>
      <c r="B4" s="22" t="s">
        <v>29</v>
      </c>
      <c r="C4" s="23" t="s">
        <v>43</v>
      </c>
      <c r="D4" s="24">
        <v>94</v>
      </c>
      <c r="E4" s="25">
        <v>99</v>
      </c>
      <c r="F4" s="26">
        <f>(D4*0.5)+(E4*0.5)</f>
        <v>96.5</v>
      </c>
      <c r="H4" s="21" t="s">
        <v>64</v>
      </c>
    </row>
    <row r="5" spans="1:8" ht="24" customHeight="1" x14ac:dyDescent="0.3">
      <c r="A5" s="27" t="s">
        <v>26</v>
      </c>
      <c r="B5" s="27" t="s">
        <v>40</v>
      </c>
      <c r="C5" s="28" t="s">
        <v>54</v>
      </c>
      <c r="D5" s="29">
        <v>84</v>
      </c>
      <c r="E5" s="30">
        <v>83</v>
      </c>
      <c r="F5" s="31">
        <f>(D5*0.5)+(E5*0.5)</f>
        <v>83.5</v>
      </c>
    </row>
    <row r="6" spans="1:8" ht="13.5" customHeight="1" x14ac:dyDescent="0.3">
      <c r="A6" s="22" t="s">
        <v>21</v>
      </c>
      <c r="B6" s="22" t="s">
        <v>35</v>
      </c>
      <c r="C6" s="23" t="s">
        <v>49</v>
      </c>
      <c r="D6" s="29">
        <v>78</v>
      </c>
      <c r="E6" s="30">
        <v>87</v>
      </c>
      <c r="F6" s="31">
        <f>(D6*0.5)+(E6*0.5)</f>
        <v>82.5</v>
      </c>
      <c r="H6" s="21" t="s">
        <v>64</v>
      </c>
    </row>
    <row r="7" spans="1:8" ht="21.6" customHeight="1" x14ac:dyDescent="0.3">
      <c r="A7" s="22" t="s">
        <v>19</v>
      </c>
      <c r="B7" s="22" t="s">
        <v>33</v>
      </c>
      <c r="C7" s="23" t="s">
        <v>47</v>
      </c>
      <c r="D7" s="32">
        <v>82</v>
      </c>
      <c r="E7" s="30">
        <v>69</v>
      </c>
      <c r="F7" s="31">
        <f>(D7*0.5)+(E7*0.5)</f>
        <v>75.5</v>
      </c>
    </row>
    <row r="8" spans="1:8" ht="25.2" customHeight="1" x14ac:dyDescent="0.3">
      <c r="A8" s="22" t="s">
        <v>27</v>
      </c>
      <c r="B8" s="22" t="s">
        <v>41</v>
      </c>
      <c r="C8" s="23" t="s">
        <v>55</v>
      </c>
      <c r="D8" s="29">
        <v>74</v>
      </c>
      <c r="E8" s="30">
        <v>64</v>
      </c>
      <c r="F8" s="31">
        <f>(D9*0.5)+(E9*0.5)</f>
        <v>75.5</v>
      </c>
      <c r="H8" s="21" t="s">
        <v>64</v>
      </c>
    </row>
    <row r="9" spans="1:8" ht="12.75" customHeight="1" x14ac:dyDescent="0.3">
      <c r="A9" s="27" t="s">
        <v>20</v>
      </c>
      <c r="B9" s="27" t="s">
        <v>34</v>
      </c>
      <c r="C9" s="28" t="s">
        <v>48</v>
      </c>
      <c r="D9" s="29">
        <v>73</v>
      </c>
      <c r="E9" s="30">
        <v>78</v>
      </c>
      <c r="F9" s="31">
        <f t="shared" ref="F9:F20" si="0">(D9*0.5)+(E9*0.5)</f>
        <v>75.5</v>
      </c>
    </row>
    <row r="10" spans="1:8" ht="19.5" customHeight="1" x14ac:dyDescent="0.3">
      <c r="A10" s="27" t="s">
        <v>18</v>
      </c>
      <c r="B10" s="27" t="s">
        <v>32</v>
      </c>
      <c r="C10" s="28" t="s">
        <v>46</v>
      </c>
      <c r="D10" s="29">
        <v>80</v>
      </c>
      <c r="E10" s="30">
        <v>68</v>
      </c>
      <c r="F10" s="31">
        <f t="shared" si="0"/>
        <v>74</v>
      </c>
    </row>
    <row r="11" spans="1:8" ht="25.8" customHeight="1" x14ac:dyDescent="0.3">
      <c r="A11" s="27" t="s">
        <v>28</v>
      </c>
      <c r="B11" s="27" t="s">
        <v>42</v>
      </c>
      <c r="C11" s="28" t="s">
        <v>56</v>
      </c>
      <c r="D11" s="32">
        <v>70</v>
      </c>
      <c r="E11" s="30">
        <v>76</v>
      </c>
      <c r="F11" s="31">
        <f t="shared" si="0"/>
        <v>73</v>
      </c>
    </row>
    <row r="12" spans="1:8" ht="25.8" customHeight="1" x14ac:dyDescent="0.3">
      <c r="A12" s="27" t="s">
        <v>24</v>
      </c>
      <c r="B12" s="27" t="s">
        <v>38</v>
      </c>
      <c r="C12" s="28" t="s">
        <v>52</v>
      </c>
      <c r="D12" s="29">
        <v>61</v>
      </c>
      <c r="E12" s="30">
        <v>79</v>
      </c>
      <c r="F12" s="31">
        <f t="shared" si="0"/>
        <v>70</v>
      </c>
    </row>
    <row r="13" spans="1:8" ht="26.4" customHeight="1" x14ac:dyDescent="0.3">
      <c r="A13" s="22" t="s">
        <v>25</v>
      </c>
      <c r="B13" s="22" t="s">
        <v>39</v>
      </c>
      <c r="C13" s="23" t="s">
        <v>53</v>
      </c>
      <c r="D13" s="29">
        <v>79</v>
      </c>
      <c r="E13" s="30">
        <v>55</v>
      </c>
      <c r="F13" s="31">
        <f t="shared" si="0"/>
        <v>67</v>
      </c>
    </row>
    <row r="14" spans="1:8" ht="16.8" customHeight="1" x14ac:dyDescent="0.3">
      <c r="A14" s="22" t="s">
        <v>17</v>
      </c>
      <c r="B14" s="22" t="s">
        <v>31</v>
      </c>
      <c r="C14" s="23" t="s">
        <v>45</v>
      </c>
      <c r="D14" s="29">
        <v>76</v>
      </c>
      <c r="E14" s="30">
        <v>53</v>
      </c>
      <c r="F14" s="31">
        <f t="shared" si="0"/>
        <v>64.5</v>
      </c>
      <c r="H14" s="21" t="s">
        <v>64</v>
      </c>
    </row>
    <row r="15" spans="1:8" ht="12.75" customHeight="1" x14ac:dyDescent="0.3">
      <c r="A15" s="27" t="s">
        <v>22</v>
      </c>
      <c r="B15" s="27" t="s">
        <v>36</v>
      </c>
      <c r="C15" s="28" t="s">
        <v>50</v>
      </c>
      <c r="D15" s="29">
        <v>71</v>
      </c>
      <c r="E15" s="30">
        <v>57</v>
      </c>
      <c r="F15" s="31">
        <f t="shared" si="0"/>
        <v>64</v>
      </c>
    </row>
    <row r="16" spans="1:8" ht="30.6" customHeight="1" x14ac:dyDescent="0.3">
      <c r="A16" s="22" t="s">
        <v>23</v>
      </c>
      <c r="B16" s="22" t="s">
        <v>37</v>
      </c>
      <c r="C16" s="23" t="s">
        <v>51</v>
      </c>
      <c r="D16" s="29">
        <v>71</v>
      </c>
      <c r="E16" s="30">
        <v>56</v>
      </c>
      <c r="F16" s="31">
        <f t="shared" si="0"/>
        <v>63.5</v>
      </c>
    </row>
    <row r="17" spans="1:10" ht="31.2" customHeight="1" x14ac:dyDescent="0.3">
      <c r="A17" s="37" t="s">
        <v>57</v>
      </c>
      <c r="B17" s="33" t="s">
        <v>58</v>
      </c>
      <c r="C17" s="33">
        <v>2406304</v>
      </c>
      <c r="D17" s="29">
        <v>67</v>
      </c>
      <c r="E17" s="30">
        <v>60</v>
      </c>
      <c r="F17" s="31">
        <f t="shared" si="0"/>
        <v>63.5</v>
      </c>
      <c r="H17" s="21" t="s">
        <v>64</v>
      </c>
    </row>
    <row r="18" spans="1:10" ht="13.8" customHeight="1" x14ac:dyDescent="0.3">
      <c r="A18" s="30" t="s">
        <v>59</v>
      </c>
      <c r="B18" s="30" t="s">
        <v>60</v>
      </c>
      <c r="C18" s="34">
        <v>2406092</v>
      </c>
      <c r="D18" s="29">
        <v>63</v>
      </c>
      <c r="E18" s="30">
        <v>50</v>
      </c>
      <c r="F18" s="31">
        <f t="shared" si="0"/>
        <v>56.5</v>
      </c>
      <c r="G18" s="11" t="s">
        <v>7</v>
      </c>
      <c r="H18" s="9">
        <f>STDEV(D4:D26)</f>
        <v>10.065593696875922</v>
      </c>
      <c r="I18" s="9">
        <f>STDEV(E4:E26)</f>
        <v>14.689431975563464</v>
      </c>
      <c r="J18" s="9">
        <f>STDEV(F4:F26)</f>
        <v>11.23045688138761</v>
      </c>
    </row>
    <row r="19" spans="1:10" ht="13.8" x14ac:dyDescent="0.3">
      <c r="A19" s="27" t="s">
        <v>16</v>
      </c>
      <c r="B19" s="27" t="s">
        <v>30</v>
      </c>
      <c r="C19" s="35" t="s">
        <v>44</v>
      </c>
      <c r="D19" s="29">
        <v>62</v>
      </c>
      <c r="E19" s="30">
        <v>50</v>
      </c>
      <c r="F19" s="31">
        <f t="shared" si="0"/>
        <v>56</v>
      </c>
      <c r="G19" s="11" t="s">
        <v>8</v>
      </c>
      <c r="H19" s="9">
        <f>MAX(D4:D26)</f>
        <v>94</v>
      </c>
      <c r="I19" s="9">
        <f>MAX(E4:E26)</f>
        <v>99</v>
      </c>
      <c r="J19" s="9">
        <f>MAX(F4:F26)</f>
        <v>96.5</v>
      </c>
    </row>
    <row r="20" spans="1:10" ht="13.8" customHeight="1" x14ac:dyDescent="0.3">
      <c r="A20" s="30" t="s">
        <v>61</v>
      </c>
      <c r="B20" s="30" t="s">
        <v>62</v>
      </c>
      <c r="C20" s="36">
        <v>2412185</v>
      </c>
      <c r="D20" s="29">
        <v>52</v>
      </c>
      <c r="E20" s="30">
        <v>52</v>
      </c>
      <c r="F20" s="31">
        <f t="shared" si="0"/>
        <v>52</v>
      </c>
      <c r="G20" s="11" t="s">
        <v>9</v>
      </c>
      <c r="H20" s="9">
        <f>MIN(D4:D26)</f>
        <v>52</v>
      </c>
      <c r="I20" s="9">
        <f>MIN(E4:E26)</f>
        <v>50</v>
      </c>
      <c r="J20" s="9">
        <f>MIN(F4:F26)</f>
        <v>52</v>
      </c>
    </row>
    <row r="21" spans="1:10" x14ac:dyDescent="0.25">
      <c r="A21" s="12"/>
      <c r="B21" s="12"/>
      <c r="C21" s="16"/>
      <c r="D21" s="14"/>
      <c r="E21" s="12"/>
      <c r="F21" s="10"/>
      <c r="G21" s="11" t="s">
        <v>11</v>
      </c>
      <c r="H21">
        <f>COUNTIF(D4:D26,"&gt;=70")</f>
        <v>12</v>
      </c>
      <c r="I21">
        <f>COUNTIF(E4:E26,"&gt;=70")</f>
        <v>6</v>
      </c>
      <c r="J21">
        <f>COUNTIF(F4:F26,"&gt;=70")</f>
        <v>9</v>
      </c>
    </row>
    <row r="22" spans="1:10" x14ac:dyDescent="0.25">
      <c r="A22" s="12"/>
      <c r="B22" s="12"/>
      <c r="C22" s="16"/>
      <c r="D22" s="14"/>
      <c r="E22" s="12"/>
      <c r="F22" s="10"/>
      <c r="G22" s="11" t="s">
        <v>12</v>
      </c>
      <c r="H22" s="9">
        <f>COUNTIF(D4:D26,"&gt;=60")-COUNTIF(D4:D26,"&gt;=69")</f>
        <v>4</v>
      </c>
      <c r="I22" s="9">
        <f>COUNTIF(E4:E26,"&gt;=60")-COUNTIF(E4:E26,"&gt;=69")</f>
        <v>3</v>
      </c>
      <c r="J22" s="9">
        <f>COUNTIF(F4:F26,"&gt;=60")-COUNTIF(F4:F26,"&gt;=69")</f>
        <v>5</v>
      </c>
    </row>
    <row r="23" spans="1:10" x14ac:dyDescent="0.25">
      <c r="A23" s="12"/>
      <c r="B23" s="12"/>
      <c r="C23" s="16"/>
      <c r="D23" s="14"/>
      <c r="E23" s="12"/>
      <c r="F23" s="10"/>
      <c r="G23" s="11" t="s">
        <v>13</v>
      </c>
      <c r="H23" s="9">
        <f>COUNTIF(D4:D26,"&gt;=50")-COUNTIF(D4:D26,"&gt;=60")</f>
        <v>1</v>
      </c>
      <c r="I23" s="9">
        <f>COUNTIF(E4:E26,"&gt;=50")-COUNTIF(E4:E26,"&gt;=60")</f>
        <v>7</v>
      </c>
      <c r="J23" s="9">
        <f>COUNTIF(F4:F26,"&gt;=50")-COUNTIF(F4:F26,"&gt;=60")</f>
        <v>3</v>
      </c>
    </row>
    <row r="24" spans="1:10" x14ac:dyDescent="0.25">
      <c r="A24" s="12"/>
      <c r="B24" s="12"/>
      <c r="C24" s="15"/>
      <c r="D24" s="14"/>
      <c r="E24" s="12"/>
      <c r="F24" s="10"/>
      <c r="G24" s="11" t="s">
        <v>13</v>
      </c>
      <c r="H24" s="9">
        <f>COUNTIF(D4:D26,"&gt;=50")-COUNTIF(D4:D26,"&gt;=50")</f>
        <v>0</v>
      </c>
      <c r="I24" s="9">
        <f>COUNTIF(E4:E26,"&gt;=50")-COUNTIF(E4:E26,"&gt;=50")</f>
        <v>0</v>
      </c>
      <c r="J24" s="9">
        <f>COUNTIF(F4:F26,"&gt;=50")-COUNTIF(F4:F26,"&gt;=50")</f>
        <v>0</v>
      </c>
    </row>
    <row r="25" spans="1:10" x14ac:dyDescent="0.25">
      <c r="A25" s="12"/>
      <c r="B25" s="12"/>
      <c r="C25" s="15"/>
      <c r="D25" s="17"/>
      <c r="E25" s="12"/>
      <c r="F25" s="10"/>
      <c r="G25" s="11" t="s">
        <v>10</v>
      </c>
      <c r="H25">
        <f>COUNTIF(D4:D26,"&lt;50")</f>
        <v>0</v>
      </c>
      <c r="I25">
        <f>COUNTIF(E4:E26,"&lt;50")</f>
        <v>0</v>
      </c>
      <c r="J25">
        <f>COUNTIF(F4:F26,"&lt;50")</f>
        <v>0</v>
      </c>
    </row>
    <row r="26" spans="1:10" x14ac:dyDescent="0.25">
      <c r="A26" s="12"/>
      <c r="B26" s="12"/>
      <c r="C26" s="16"/>
      <c r="D26" s="13"/>
      <c r="E26" s="12"/>
      <c r="F26" s="10"/>
    </row>
  </sheetData>
  <sortState xmlns:xlrd2="http://schemas.microsoft.com/office/spreadsheetml/2017/richdata2" ref="A4:F20">
    <sortCondition descending="1" ref="F4:F20"/>
  </sortState>
  <hyperlinks>
    <hyperlink ref="C4" r:id="rId1" display="http://ws106cv.uni.local/ReportServer/?%2FReporting%2FFaculty%20Query%20System%2FStudentDetails&amp;STU_CODE=0151968&amp;ACCESS_LEVEL=N&amp;rs%3AParameterLanguage=" xr:uid="{50B8FE65-C868-41E0-B02A-D416C4AF0942}"/>
    <hyperlink ref="C19" r:id="rId2" display="http://ws106cv.uni.local/ReportServer/?%2FReporting%2FFaculty%20Query%20System%2FStudentDetails&amp;STU_CODE=1805494&amp;ACCESS_LEVEL=N&amp;rs%3AParameterLanguage=" xr:uid="{F698C7B7-FC84-40B6-B06E-18511591FAA7}"/>
    <hyperlink ref="C14" r:id="rId3" display="http://ws106cv.uni.local/ReportServer/?%2FReporting%2FFaculty%20Query%20System%2FStudentDetails&amp;STU_CODE=1901291&amp;ACCESS_LEVEL=N&amp;rs%3AParameterLanguage=" xr:uid="{261427E3-961F-419D-8FA9-AA4A365F9E6C}"/>
    <hyperlink ref="C10" r:id="rId4" display="http://ws106cv.uni.local/ReportServer/?%2FReporting%2FFaculty%20Query%20System%2FStudentDetails&amp;STU_CODE=1908686&amp;ACCESS_LEVEL=N&amp;rs%3AParameterLanguage=" xr:uid="{C55BEEEF-A694-489D-96A0-C9CC3CB532C6}"/>
    <hyperlink ref="C7" r:id="rId5" display="http://ws106cv.uni.local/ReportServer/?%2FReporting%2FFaculty%20Query%20System%2FStudentDetails&amp;STU_CODE=1908692&amp;ACCESS_LEVEL=N&amp;rs%3AParameterLanguage=" xr:uid="{43117F67-90F6-44FA-9754-5DBC6E4442EB}"/>
    <hyperlink ref="C9" r:id="rId6" display="http://ws106cv.uni.local/ReportServer/?%2FReporting%2FFaculty%20Query%20System%2FStudentDetails&amp;STU_CODE=2316422&amp;ACCESS_LEVEL=N&amp;rs%3AParameterLanguage=" xr:uid="{C644F38B-C3D7-4EB2-980E-40E6C9607BEA}"/>
    <hyperlink ref="C6" r:id="rId7" display="http://ws106cv.uni.local/ReportServer/?%2FReporting%2FFaculty%20Query%20System%2FStudentDetails&amp;STU_CODE=2406062&amp;ACCESS_LEVEL=N&amp;rs%3AParameterLanguage=" xr:uid="{A129C5B9-2A1A-4BAB-A5F5-3A3070E711B4}"/>
    <hyperlink ref="C15" r:id="rId8" display="http://ws106cv.uni.local/ReportServer/?%2FReporting%2FFaculty%20Query%20System%2FStudentDetails&amp;STU_CODE=2406774&amp;ACCESS_LEVEL=N&amp;rs%3AParameterLanguage=" xr:uid="{FCA1D13F-22C4-437A-AFB1-7BE437672956}"/>
    <hyperlink ref="C16" r:id="rId9" display="http://ws106cv.uni.local/ReportServer/?%2FReporting%2FFaculty%20Query%20System%2FStudentDetails&amp;STU_CODE=2407540&amp;ACCESS_LEVEL=N&amp;rs%3AParameterLanguage=" xr:uid="{3384C567-23FA-4152-87A7-F1B6E7895E92}"/>
    <hyperlink ref="C12" r:id="rId10" display="http://ws106cv.uni.local/ReportServer/?%2FReporting%2FFaculty%20Query%20System%2FStudentDetails&amp;STU_CODE=2408629&amp;ACCESS_LEVEL=N&amp;rs%3AParameterLanguage=" xr:uid="{513BA57F-6115-494E-AE47-8566B43C782D}"/>
    <hyperlink ref="C13" r:id="rId11" display="http://ws106cv.uni.local/ReportServer/?%2FReporting%2FFaculty%20Query%20System%2FStudentDetails&amp;STU_CODE=2409544&amp;ACCESS_LEVEL=N&amp;rs%3AParameterLanguage=" xr:uid="{40050961-42CD-409B-995A-E2A10FA416C2}"/>
    <hyperlink ref="C5" r:id="rId12" display="http://ws106cv.uni.local/ReportServer/?%2FReporting%2FFaculty%20Query%20System%2FStudentDetails&amp;STU_CODE=2409818&amp;ACCESS_LEVEL=N&amp;rs%3AParameterLanguage=" xr:uid="{E518AB89-641F-4022-9124-1C2FCE94D034}"/>
    <hyperlink ref="C8" r:id="rId13" display="http://ws106cv.uni.local/ReportServer/?%2FReporting%2FFaculty%20Query%20System%2FStudentDetails&amp;STU_CODE=2409841&amp;ACCESS_LEVEL=N&amp;rs%3AParameterLanguage=" xr:uid="{C9899733-1C8E-4D33-90F2-0EAAC2F7B86F}"/>
    <hyperlink ref="C11" r:id="rId14" display="http://ws106cv.uni.local/ReportServer/?%2FReporting%2FFaculty%20Query%20System%2FStudentDetails&amp;STU_CODE=2410049&amp;ACCESS_LEVEL=N&amp;rs%3AParameterLanguage=" xr:uid="{45472705-5108-439D-A937-977E9D8776BA}"/>
  </hyperlinks>
  <pageMargins left="0.70866141732283472" right="0.70866141732283472" top="0.94488188976377963" bottom="0.74803149606299213" header="0.19685039370078741" footer="0.31496062992125984"/>
  <pageSetup paperSize="9" orientation="landscape" r:id="rId15"/>
  <headerFooter>
    <oddHeader xml:space="preserve">&amp;CData Security, Governance and Compliance
MSc. Computing
ACCA7028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2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Sheet3</vt:lpstr>
      <vt:lpstr>Sheet1!ExternalData_1</vt:lpstr>
      <vt:lpstr>Sheet1!Print_Area</vt:lpstr>
      <vt:lpstr>Sheet1!Print_Titles</vt:lpstr>
    </vt:vector>
  </TitlesOfParts>
  <Company>Coventry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aa9735</dc:creator>
  <cp:lastModifiedBy>Carlene</cp:lastModifiedBy>
  <cp:lastPrinted>2013-05-30T08:16:10Z</cp:lastPrinted>
  <dcterms:created xsi:type="dcterms:W3CDTF">2011-10-03T16:29:17Z</dcterms:created>
  <dcterms:modified xsi:type="dcterms:W3CDTF">2025-05-28T16:47:11Z</dcterms:modified>
</cp:coreProperties>
</file>