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4.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7.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mikel\Documents\University\UWTSD\Year 2\thermodynamics\"/>
    </mc:Choice>
  </mc:AlternateContent>
  <xr:revisionPtr revIDLastSave="0" documentId="13_ncr:10000001_{4D2585CB-A3E4-4711-B4A3-8A377D1318A0}" xr6:coauthVersionLast="47" xr6:coauthVersionMax="47" xr10:uidLastSave="{00000000-0000-0000-0000-000000000000}"/>
  <bookViews>
    <workbookView xWindow="-108" yWindow="-108" windowWidth="23256" windowHeight="12456" activeTab="6" xr2:uid="{D02BC0F7-5777-47FB-A8AF-CED2384298E4}"/>
  </bookViews>
  <sheets>
    <sheet name="Task 1" sheetId="3" r:id="rId1"/>
    <sheet name="Task 2" sheetId="4" r:id="rId2"/>
    <sheet name="Task 3" sheetId="1" r:id="rId3"/>
    <sheet name="Task 4" sheetId="6" r:id="rId4"/>
    <sheet name="Task 5" sheetId="7" r:id="rId5"/>
    <sheet name="Task 6" sheetId="8" r:id="rId6"/>
    <sheet name="Task 7" sheetId="9" r:id="rId7"/>
    <sheet name="Task 8" sheetId="10" r:id="rId8"/>
    <sheet name="Task 9" sheetId="11" r:id="rId9"/>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5" i="10" l="1"/>
  <c r="B13" i="10"/>
  <c r="B12" i="10"/>
  <c r="K15" i="9"/>
  <c r="K16" i="9"/>
  <c r="K17" i="9"/>
  <c r="K18" i="9"/>
  <c r="K19" i="9"/>
  <c r="K20" i="9"/>
  <c r="K21" i="9"/>
  <c r="K22" i="9"/>
  <c r="K14" i="9"/>
  <c r="K13" i="9"/>
  <c r="K4" i="9"/>
  <c r="K5" i="9"/>
  <c r="K6" i="9"/>
  <c r="K7" i="9"/>
  <c r="K8" i="9"/>
  <c r="K9" i="9"/>
  <c r="L2" i="9" s="1"/>
  <c r="K10" i="9"/>
  <c r="K3" i="9"/>
  <c r="K2" i="9"/>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4" i="1"/>
  <c r="M3"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4" i="1"/>
  <c r="L3"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4" i="1"/>
  <c r="K3" i="1"/>
  <c r="H24" i="1"/>
  <c r="I25" i="1" s="1"/>
  <c r="H25" i="1"/>
  <c r="H26" i="1"/>
  <c r="H27" i="1"/>
  <c r="H28" i="1"/>
  <c r="I28" i="1" s="1"/>
  <c r="H29" i="1"/>
  <c r="I30" i="1" s="1"/>
  <c r="H30" i="1"/>
  <c r="H31" i="1"/>
  <c r="I31" i="1" s="1"/>
  <c r="H32" i="1"/>
  <c r="I32" i="1" s="1"/>
  <c r="H33" i="1"/>
  <c r="H34" i="1"/>
  <c r="H35" i="1"/>
  <c r="H36" i="1"/>
  <c r="I36" i="1" s="1"/>
  <c r="H37" i="1"/>
  <c r="I38" i="1" s="1"/>
  <c r="H38" i="1"/>
  <c r="H39" i="1"/>
  <c r="I39" i="1" s="1"/>
  <c r="H40" i="1"/>
  <c r="H41" i="1"/>
  <c r="H42" i="1"/>
  <c r="H43" i="1"/>
  <c r="H44" i="1"/>
  <c r="I44" i="1" s="1"/>
  <c r="H45" i="1"/>
  <c r="I46" i="1" s="1"/>
  <c r="H46" i="1"/>
  <c r="H47" i="1"/>
  <c r="I47" i="1" s="1"/>
  <c r="H48" i="1"/>
  <c r="H49" i="1"/>
  <c r="H50" i="1"/>
  <c r="H51" i="1"/>
  <c r="H52" i="1"/>
  <c r="I52" i="1" s="1"/>
  <c r="H53" i="1"/>
  <c r="I54" i="1" s="1"/>
  <c r="H54" i="1"/>
  <c r="H55" i="1"/>
  <c r="I55" i="1" s="1"/>
  <c r="H56" i="1"/>
  <c r="H57" i="1"/>
  <c r="H58" i="1"/>
  <c r="H59" i="1"/>
  <c r="H60" i="1"/>
  <c r="I60" i="1" s="1"/>
  <c r="H61" i="1"/>
  <c r="I62" i="1" s="1"/>
  <c r="H62" i="1"/>
  <c r="H63" i="1"/>
  <c r="I63" i="1" s="1"/>
  <c r="H64" i="1"/>
  <c r="I64" i="1" s="1"/>
  <c r="H65" i="1"/>
  <c r="H66" i="1"/>
  <c r="H67" i="1"/>
  <c r="H68" i="1"/>
  <c r="I68" i="1" s="1"/>
  <c r="H69" i="1"/>
  <c r="I70" i="1" s="1"/>
  <c r="H70" i="1"/>
  <c r="H71" i="1"/>
  <c r="I71" i="1" s="1"/>
  <c r="H72" i="1"/>
  <c r="I72" i="1" s="1"/>
  <c r="H73" i="1"/>
  <c r="H74" i="1"/>
  <c r="H75" i="1"/>
  <c r="H76" i="1"/>
  <c r="I76" i="1" s="1"/>
  <c r="H77" i="1"/>
  <c r="I78" i="1" s="1"/>
  <c r="H78" i="1"/>
  <c r="H79" i="1"/>
  <c r="I79" i="1" s="1"/>
  <c r="H80" i="1"/>
  <c r="I80" i="1" s="1"/>
  <c r="H81" i="1"/>
  <c r="H82" i="1"/>
  <c r="H83" i="1"/>
  <c r="H84" i="1"/>
  <c r="I84" i="1" s="1"/>
  <c r="H85" i="1"/>
  <c r="I86" i="1" s="1"/>
  <c r="H86" i="1"/>
  <c r="H87" i="1"/>
  <c r="I87" i="1" s="1"/>
  <c r="H88" i="1"/>
  <c r="I88" i="1" s="1"/>
  <c r="H89" i="1"/>
  <c r="H90" i="1"/>
  <c r="H91" i="1"/>
  <c r="H92" i="1"/>
  <c r="I92" i="1" s="1"/>
  <c r="H93" i="1"/>
  <c r="I94" i="1" s="1"/>
  <c r="H94" i="1"/>
  <c r="H95" i="1"/>
  <c r="I95" i="1" s="1"/>
  <c r="H96" i="1"/>
  <c r="I96" i="1" s="1"/>
  <c r="H97" i="1"/>
  <c r="H98" i="1"/>
  <c r="H99" i="1"/>
  <c r="H100" i="1"/>
  <c r="I100" i="1" s="1"/>
  <c r="H101" i="1"/>
  <c r="I102" i="1" s="1"/>
  <c r="H102" i="1"/>
  <c r="H103" i="1"/>
  <c r="I103" i="1" s="1"/>
  <c r="H104" i="1"/>
  <c r="I104" i="1" s="1"/>
  <c r="H105" i="1"/>
  <c r="H106" i="1"/>
  <c r="H107" i="1"/>
  <c r="H108" i="1"/>
  <c r="I108" i="1" s="1"/>
  <c r="H109" i="1"/>
  <c r="I110" i="1" s="1"/>
  <c r="H110" i="1"/>
  <c r="H111" i="1"/>
  <c r="I111" i="1" s="1"/>
  <c r="H112" i="1"/>
  <c r="I112" i="1" s="1"/>
  <c r="H113" i="1"/>
  <c r="H114" i="1"/>
  <c r="H115" i="1"/>
  <c r="H116" i="1"/>
  <c r="I116" i="1" s="1"/>
  <c r="H117" i="1"/>
  <c r="I118" i="1" s="1"/>
  <c r="H118" i="1"/>
  <c r="H119" i="1"/>
  <c r="I119" i="1" s="1"/>
  <c r="H120" i="1"/>
  <c r="I120" i="1" s="1"/>
  <c r="H121" i="1"/>
  <c r="H122" i="1"/>
  <c r="H123" i="1"/>
  <c r="H124" i="1"/>
  <c r="I124" i="1" s="1"/>
  <c r="H125" i="1"/>
  <c r="I126" i="1" s="1"/>
  <c r="H126" i="1"/>
  <c r="H127" i="1"/>
  <c r="I127" i="1" s="1"/>
  <c r="H128" i="1"/>
  <c r="I128" i="1" s="1"/>
  <c r="H129" i="1"/>
  <c r="H130" i="1"/>
  <c r="H131" i="1"/>
  <c r="H132" i="1"/>
  <c r="I132" i="1" s="1"/>
  <c r="H133" i="1"/>
  <c r="I134" i="1" s="1"/>
  <c r="H134" i="1"/>
  <c r="H135" i="1"/>
  <c r="I135" i="1" s="1"/>
  <c r="H136" i="1"/>
  <c r="I136" i="1" s="1"/>
  <c r="H137" i="1"/>
  <c r="H138" i="1"/>
  <c r="H139" i="1"/>
  <c r="H140" i="1"/>
  <c r="I140" i="1" s="1"/>
  <c r="H141" i="1"/>
  <c r="I142" i="1" s="1"/>
  <c r="H142" i="1"/>
  <c r="H143" i="1"/>
  <c r="I143" i="1" s="1"/>
  <c r="H144" i="1"/>
  <c r="I144" i="1" s="1"/>
  <c r="H145" i="1"/>
  <c r="H146" i="1"/>
  <c r="H147" i="1"/>
  <c r="H148" i="1"/>
  <c r="I148" i="1" s="1"/>
  <c r="H149" i="1"/>
  <c r="I150" i="1" s="1"/>
  <c r="H150" i="1"/>
  <c r="H151" i="1"/>
  <c r="I151" i="1" s="1"/>
  <c r="H152" i="1"/>
  <c r="I152" i="1" s="1"/>
  <c r="H153" i="1"/>
  <c r="H154" i="1"/>
  <c r="H155" i="1"/>
  <c r="H156" i="1"/>
  <c r="I156" i="1" s="1"/>
  <c r="H157" i="1"/>
  <c r="I158" i="1" s="1"/>
  <c r="H158" i="1"/>
  <c r="H159" i="1"/>
  <c r="I159" i="1" s="1"/>
  <c r="H160" i="1"/>
  <c r="I160" i="1" s="1"/>
  <c r="H161" i="1"/>
  <c r="H162" i="1"/>
  <c r="H163" i="1"/>
  <c r="H164" i="1"/>
  <c r="I164" i="1" s="1"/>
  <c r="H165" i="1"/>
  <c r="I166" i="1" s="1"/>
  <c r="H166" i="1"/>
  <c r="H167" i="1"/>
  <c r="I167" i="1" s="1"/>
  <c r="H168" i="1"/>
  <c r="I168" i="1" s="1"/>
  <c r="H169" i="1"/>
  <c r="H170" i="1"/>
  <c r="H171" i="1"/>
  <c r="H172" i="1"/>
  <c r="I172" i="1" s="1"/>
  <c r="H173" i="1"/>
  <c r="I174" i="1" s="1"/>
  <c r="H174" i="1"/>
  <c r="H175" i="1"/>
  <c r="I175" i="1" s="1"/>
  <c r="H176" i="1"/>
  <c r="I176" i="1" s="1"/>
  <c r="H177" i="1"/>
  <c r="H178" i="1"/>
  <c r="H179" i="1"/>
  <c r="H180" i="1"/>
  <c r="I180" i="1" s="1"/>
  <c r="H181" i="1"/>
  <c r="I182" i="1" s="1"/>
  <c r="H182" i="1"/>
  <c r="H183" i="1"/>
  <c r="I183" i="1" s="1"/>
  <c r="H184" i="1"/>
  <c r="I184" i="1" s="1"/>
  <c r="H185" i="1"/>
  <c r="H186" i="1"/>
  <c r="H187" i="1"/>
  <c r="H188" i="1"/>
  <c r="I188" i="1" s="1"/>
  <c r="H189" i="1"/>
  <c r="I190" i="1" s="1"/>
  <c r="H190" i="1"/>
  <c r="H191" i="1"/>
  <c r="I191" i="1" s="1"/>
  <c r="H192" i="1"/>
  <c r="I192" i="1" s="1"/>
  <c r="H193" i="1"/>
  <c r="H194" i="1"/>
  <c r="H195" i="1"/>
  <c r="H196" i="1"/>
  <c r="I196" i="1" s="1"/>
  <c r="H197" i="1"/>
  <c r="I198" i="1" s="1"/>
  <c r="H198" i="1"/>
  <c r="H199" i="1"/>
  <c r="I199" i="1" s="1"/>
  <c r="H200" i="1"/>
  <c r="I200" i="1" s="1"/>
  <c r="H201" i="1"/>
  <c r="H202" i="1"/>
  <c r="H203" i="1"/>
  <c r="H204" i="1"/>
  <c r="I204" i="1" s="1"/>
  <c r="H205" i="1"/>
  <c r="I206" i="1" s="1"/>
  <c r="H206" i="1"/>
  <c r="H207" i="1"/>
  <c r="I207" i="1" s="1"/>
  <c r="H208" i="1"/>
  <c r="I208" i="1" s="1"/>
  <c r="H209" i="1"/>
  <c r="H210" i="1"/>
  <c r="H211" i="1"/>
  <c r="H212" i="1"/>
  <c r="I212" i="1" s="1"/>
  <c r="H213" i="1"/>
  <c r="I214" i="1" s="1"/>
  <c r="H214" i="1"/>
  <c r="H215" i="1"/>
  <c r="I215" i="1" s="1"/>
  <c r="H216" i="1"/>
  <c r="I216" i="1" s="1"/>
  <c r="H217" i="1"/>
  <c r="H218" i="1"/>
  <c r="H219" i="1"/>
  <c r="H220" i="1"/>
  <c r="I220" i="1" s="1"/>
  <c r="H221" i="1"/>
  <c r="I222" i="1" s="1"/>
  <c r="H222" i="1"/>
  <c r="H223" i="1"/>
  <c r="I223" i="1" s="1"/>
  <c r="H224" i="1"/>
  <c r="I224" i="1" s="1"/>
  <c r="H225" i="1"/>
  <c r="H226" i="1"/>
  <c r="H227" i="1"/>
  <c r="H228" i="1"/>
  <c r="I228" i="1" s="1"/>
  <c r="H229" i="1"/>
  <c r="I230" i="1" s="1"/>
  <c r="H230" i="1"/>
  <c r="H231" i="1"/>
  <c r="I231" i="1" s="1"/>
  <c r="H232" i="1"/>
  <c r="I232" i="1" s="1"/>
  <c r="H233" i="1"/>
  <c r="H234" i="1"/>
  <c r="H235" i="1"/>
  <c r="H236" i="1"/>
  <c r="I236" i="1" s="1"/>
  <c r="H237" i="1"/>
  <c r="I238" i="1" s="1"/>
  <c r="H238" i="1"/>
  <c r="H239" i="1"/>
  <c r="I239" i="1" s="1"/>
  <c r="H240" i="1"/>
  <c r="I240" i="1" s="1"/>
  <c r="H241" i="1"/>
  <c r="H242" i="1"/>
  <c r="H243" i="1"/>
  <c r="H244" i="1"/>
  <c r="I244" i="1" s="1"/>
  <c r="H245" i="1"/>
  <c r="I246" i="1" s="1"/>
  <c r="H246" i="1"/>
  <c r="H247" i="1"/>
  <c r="I247" i="1" s="1"/>
  <c r="H248" i="1"/>
  <c r="I248" i="1" s="1"/>
  <c r="H249" i="1"/>
  <c r="H250" i="1"/>
  <c r="H251" i="1"/>
  <c r="H252" i="1"/>
  <c r="I252" i="1" s="1"/>
  <c r="H253" i="1"/>
  <c r="I254" i="1" s="1"/>
  <c r="H254" i="1"/>
  <c r="H255" i="1"/>
  <c r="I255" i="1" s="1"/>
  <c r="H256" i="1"/>
  <c r="I256" i="1" s="1"/>
  <c r="H257" i="1"/>
  <c r="H258" i="1"/>
  <c r="H259" i="1"/>
  <c r="H260" i="1"/>
  <c r="I260" i="1" s="1"/>
  <c r="H261" i="1"/>
  <c r="I262" i="1" s="1"/>
  <c r="H262" i="1"/>
  <c r="H263" i="1"/>
  <c r="I263" i="1" s="1"/>
  <c r="H264" i="1"/>
  <c r="I265" i="1" s="1"/>
  <c r="H265" i="1"/>
  <c r="H266" i="1"/>
  <c r="H267" i="1"/>
  <c r="H268" i="1"/>
  <c r="I268" i="1" s="1"/>
  <c r="H269" i="1"/>
  <c r="I270" i="1" s="1"/>
  <c r="H270" i="1"/>
  <c r="H271" i="1"/>
  <c r="I271" i="1" s="1"/>
  <c r="H272" i="1"/>
  <c r="I273" i="1" s="1"/>
  <c r="H273" i="1"/>
  <c r="H274" i="1"/>
  <c r="H275" i="1"/>
  <c r="H276" i="1"/>
  <c r="I276" i="1" s="1"/>
  <c r="H277" i="1"/>
  <c r="I278" i="1" s="1"/>
  <c r="H278" i="1"/>
  <c r="H279" i="1"/>
  <c r="I279" i="1" s="1"/>
  <c r="H280" i="1"/>
  <c r="I281" i="1" s="1"/>
  <c r="H281" i="1"/>
  <c r="H282" i="1"/>
  <c r="H283" i="1"/>
  <c r="H284" i="1"/>
  <c r="I284" i="1" s="1"/>
  <c r="H285" i="1"/>
  <c r="I286" i="1" s="1"/>
  <c r="H286" i="1"/>
  <c r="H287" i="1"/>
  <c r="I287" i="1" s="1"/>
  <c r="H288" i="1"/>
  <c r="I289" i="1" s="1"/>
  <c r="H289" i="1"/>
  <c r="H290" i="1"/>
  <c r="H291" i="1"/>
  <c r="H292" i="1"/>
  <c r="I292" i="1" s="1"/>
  <c r="H293" i="1"/>
  <c r="I294" i="1" s="1"/>
  <c r="H294" i="1"/>
  <c r="H295" i="1"/>
  <c r="I295" i="1" s="1"/>
  <c r="H296" i="1"/>
  <c r="I297" i="1" s="1"/>
  <c r="H297" i="1"/>
  <c r="H298" i="1"/>
  <c r="H299" i="1"/>
  <c r="H300" i="1"/>
  <c r="I300" i="1" s="1"/>
  <c r="H301" i="1"/>
  <c r="I302" i="1" s="1"/>
  <c r="H302" i="1"/>
  <c r="H303" i="1"/>
  <c r="I303" i="1" s="1"/>
  <c r="H304" i="1"/>
  <c r="I305" i="1" s="1"/>
  <c r="H305" i="1"/>
  <c r="H306" i="1"/>
  <c r="H307" i="1"/>
  <c r="H308" i="1"/>
  <c r="I308" i="1" s="1"/>
  <c r="H309" i="1"/>
  <c r="I310" i="1" s="1"/>
  <c r="H310" i="1"/>
  <c r="H311" i="1"/>
  <c r="I311" i="1" s="1"/>
  <c r="H312" i="1"/>
  <c r="I313" i="1" s="1"/>
  <c r="H313" i="1"/>
  <c r="H314" i="1"/>
  <c r="H315" i="1"/>
  <c r="H316" i="1"/>
  <c r="I316" i="1" s="1"/>
  <c r="H317" i="1"/>
  <c r="I318" i="1" s="1"/>
  <c r="H318" i="1"/>
  <c r="H319" i="1"/>
  <c r="I319" i="1" s="1"/>
  <c r="H320" i="1"/>
  <c r="I321" i="1" s="1"/>
  <c r="H321" i="1"/>
  <c r="H322" i="1"/>
  <c r="H323" i="1"/>
  <c r="H324" i="1"/>
  <c r="I324" i="1" s="1"/>
  <c r="H325" i="1"/>
  <c r="I326" i="1" s="1"/>
  <c r="H326" i="1"/>
  <c r="H327" i="1"/>
  <c r="I327" i="1" s="1"/>
  <c r="H328" i="1"/>
  <c r="I329" i="1" s="1"/>
  <c r="H329" i="1"/>
  <c r="H330" i="1"/>
  <c r="H331" i="1"/>
  <c r="H332" i="1"/>
  <c r="I332" i="1" s="1"/>
  <c r="H333" i="1"/>
  <c r="I334" i="1" s="1"/>
  <c r="H334" i="1"/>
  <c r="H335" i="1"/>
  <c r="I335" i="1" s="1"/>
  <c r="H336" i="1"/>
  <c r="I337" i="1" s="1"/>
  <c r="H337" i="1"/>
  <c r="H338" i="1"/>
  <c r="H339" i="1"/>
  <c r="H340" i="1"/>
  <c r="I340" i="1" s="1"/>
  <c r="H341" i="1"/>
  <c r="I342" i="1" s="1"/>
  <c r="H342" i="1"/>
  <c r="H343" i="1"/>
  <c r="I343" i="1" s="1"/>
  <c r="H344" i="1"/>
  <c r="I345" i="1" s="1"/>
  <c r="H345" i="1"/>
  <c r="H346" i="1"/>
  <c r="H347" i="1"/>
  <c r="H348" i="1"/>
  <c r="I348" i="1" s="1"/>
  <c r="H349" i="1"/>
  <c r="I350" i="1" s="1"/>
  <c r="H350" i="1"/>
  <c r="H351" i="1"/>
  <c r="I351" i="1" s="1"/>
  <c r="H352" i="1"/>
  <c r="I353" i="1" s="1"/>
  <c r="H353" i="1"/>
  <c r="H354" i="1"/>
  <c r="H355" i="1"/>
  <c r="H356" i="1"/>
  <c r="I356" i="1" s="1"/>
  <c r="H357" i="1"/>
  <c r="I358" i="1" s="1"/>
  <c r="H358" i="1"/>
  <c r="H359" i="1"/>
  <c r="I359" i="1" s="1"/>
  <c r="H360" i="1"/>
  <c r="I361" i="1" s="1"/>
  <c r="H361" i="1"/>
  <c r="H362" i="1"/>
  <c r="H11" i="1"/>
  <c r="I12" i="1" s="1"/>
  <c r="H12" i="1"/>
  <c r="H13" i="1"/>
  <c r="I14" i="1" s="1"/>
  <c r="H14" i="1"/>
  <c r="H15" i="1"/>
  <c r="H16" i="1"/>
  <c r="I17" i="1" s="1"/>
  <c r="H17" i="1"/>
  <c r="H18" i="1"/>
  <c r="I19" i="1" s="1"/>
  <c r="H19" i="1"/>
  <c r="H20" i="1"/>
  <c r="H21" i="1"/>
  <c r="I22" i="1" s="1"/>
  <c r="H22" i="1"/>
  <c r="H23" i="1"/>
  <c r="H5" i="1"/>
  <c r="H6" i="1"/>
  <c r="I7" i="1" s="1"/>
  <c r="H7" i="1"/>
  <c r="H8" i="1"/>
  <c r="H9" i="1"/>
  <c r="I10" i="1" s="1"/>
  <c r="H10" i="1"/>
  <c r="I11" i="1" s="1"/>
  <c r="H4" i="1"/>
  <c r="H3" i="1"/>
  <c r="I5" i="1"/>
  <c r="I6" i="1"/>
  <c r="I8" i="1"/>
  <c r="I9" i="1"/>
  <c r="I13" i="1"/>
  <c r="I15" i="1"/>
  <c r="I16" i="1"/>
  <c r="I20" i="1"/>
  <c r="I21" i="1"/>
  <c r="I23" i="1"/>
  <c r="I24" i="1"/>
  <c r="I26" i="1"/>
  <c r="I27" i="1"/>
  <c r="I33" i="1"/>
  <c r="I34" i="1"/>
  <c r="I35" i="1"/>
  <c r="I41" i="1"/>
  <c r="I42" i="1"/>
  <c r="I43" i="1"/>
  <c r="I49" i="1"/>
  <c r="I50" i="1"/>
  <c r="I51" i="1"/>
  <c r="I57" i="1"/>
  <c r="I58" i="1"/>
  <c r="I59" i="1"/>
  <c r="I66" i="1"/>
  <c r="I67" i="1"/>
  <c r="I74" i="1"/>
  <c r="I75" i="1"/>
  <c r="I82" i="1"/>
  <c r="I83" i="1"/>
  <c r="I90" i="1"/>
  <c r="I91" i="1"/>
  <c r="I98" i="1"/>
  <c r="I99" i="1"/>
  <c r="I106" i="1"/>
  <c r="I107" i="1"/>
  <c r="I114" i="1"/>
  <c r="I115" i="1"/>
  <c r="I122" i="1"/>
  <c r="I123" i="1"/>
  <c r="I130" i="1"/>
  <c r="I131" i="1"/>
  <c r="I138" i="1"/>
  <c r="I139" i="1"/>
  <c r="I146" i="1"/>
  <c r="I147" i="1"/>
  <c r="I154" i="1"/>
  <c r="I155" i="1"/>
  <c r="I162" i="1"/>
  <c r="I163" i="1"/>
  <c r="I170" i="1"/>
  <c r="I171" i="1"/>
  <c r="I178" i="1"/>
  <c r="I179" i="1"/>
  <c r="I186" i="1"/>
  <c r="I187" i="1"/>
  <c r="I194" i="1"/>
  <c r="I195" i="1"/>
  <c r="I202" i="1"/>
  <c r="I203" i="1"/>
  <c r="I210" i="1"/>
  <c r="I211" i="1"/>
  <c r="I218" i="1"/>
  <c r="I219" i="1"/>
  <c r="I226" i="1"/>
  <c r="I227" i="1"/>
  <c r="I234" i="1"/>
  <c r="I235" i="1"/>
  <c r="I242" i="1"/>
  <c r="I243" i="1"/>
  <c r="I250" i="1"/>
  <c r="I251" i="1"/>
  <c r="I258" i="1"/>
  <c r="I259" i="1"/>
  <c r="I266" i="1"/>
  <c r="I267" i="1"/>
  <c r="I274" i="1"/>
  <c r="I275" i="1"/>
  <c r="I282" i="1"/>
  <c r="I283" i="1"/>
  <c r="I290" i="1"/>
  <c r="I291" i="1"/>
  <c r="I298" i="1"/>
  <c r="I299" i="1"/>
  <c r="I306" i="1"/>
  <c r="I307" i="1"/>
  <c r="I314" i="1"/>
  <c r="I315" i="1"/>
  <c r="I322" i="1"/>
  <c r="I323" i="1"/>
  <c r="I330" i="1"/>
  <c r="I331" i="1"/>
  <c r="I338" i="1"/>
  <c r="I339" i="1"/>
  <c r="I346" i="1"/>
  <c r="I347" i="1"/>
  <c r="I354" i="1"/>
  <c r="I355" i="1"/>
  <c r="I362" i="1"/>
  <c r="I4" i="1"/>
  <c r="I3"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5" i="1"/>
  <c r="G6" i="1"/>
  <c r="G7" i="1"/>
  <c r="G8" i="1"/>
  <c r="G9" i="1"/>
  <c r="G10" i="1"/>
  <c r="G11" i="1"/>
  <c r="G12" i="1"/>
  <c r="G13" i="1"/>
  <c r="G14" i="1"/>
  <c r="G15" i="1"/>
  <c r="G16" i="1"/>
  <c r="G17" i="1"/>
  <c r="G18" i="1"/>
  <c r="G19" i="1"/>
  <c r="G20" i="1"/>
  <c r="G4" i="1"/>
  <c r="G3" i="1"/>
  <c r="F2" i="1"/>
  <c r="B362" i="9"/>
  <c r="B361" i="9"/>
  <c r="B360" i="9"/>
  <c r="B359" i="9"/>
  <c r="B358" i="9"/>
  <c r="B357" i="9"/>
  <c r="B356" i="9"/>
  <c r="B355" i="9"/>
  <c r="B354" i="9"/>
  <c r="B353" i="9"/>
  <c r="B352" i="9"/>
  <c r="B351" i="9"/>
  <c r="B350" i="9"/>
  <c r="B349" i="9"/>
  <c r="B348" i="9"/>
  <c r="B347" i="9"/>
  <c r="B346" i="9"/>
  <c r="B345" i="9"/>
  <c r="B344" i="9"/>
  <c r="B343" i="9"/>
  <c r="B342" i="9"/>
  <c r="B341" i="9"/>
  <c r="B340" i="9"/>
  <c r="B339" i="9"/>
  <c r="B338" i="9"/>
  <c r="B337" i="9"/>
  <c r="B336" i="9"/>
  <c r="B335" i="9"/>
  <c r="B334" i="9"/>
  <c r="B333" i="9"/>
  <c r="B332" i="9"/>
  <c r="B331" i="9"/>
  <c r="B330" i="9"/>
  <c r="B329" i="9"/>
  <c r="B328" i="9"/>
  <c r="B327" i="9"/>
  <c r="B326" i="9"/>
  <c r="B325" i="9"/>
  <c r="B324" i="9"/>
  <c r="B323" i="9"/>
  <c r="B322" i="9"/>
  <c r="B321" i="9"/>
  <c r="B320" i="9"/>
  <c r="B319" i="9"/>
  <c r="B318" i="9"/>
  <c r="B317" i="9"/>
  <c r="B316" i="9"/>
  <c r="B315" i="9"/>
  <c r="B314" i="9"/>
  <c r="B313" i="9"/>
  <c r="B312" i="9"/>
  <c r="B311" i="9"/>
  <c r="B310" i="9"/>
  <c r="B309" i="9"/>
  <c r="B308" i="9"/>
  <c r="B307" i="9"/>
  <c r="B306" i="9"/>
  <c r="B305" i="9"/>
  <c r="B304" i="9"/>
  <c r="B303" i="9"/>
  <c r="B302" i="9"/>
  <c r="B301" i="9"/>
  <c r="B300" i="9"/>
  <c r="B299" i="9"/>
  <c r="B298" i="9"/>
  <c r="B297" i="9"/>
  <c r="B296" i="9"/>
  <c r="B295" i="9"/>
  <c r="B294" i="9"/>
  <c r="B293" i="9"/>
  <c r="B292" i="9"/>
  <c r="B291" i="9"/>
  <c r="B290" i="9"/>
  <c r="B289" i="9"/>
  <c r="B288" i="9"/>
  <c r="B287" i="9"/>
  <c r="B286" i="9"/>
  <c r="B285" i="9"/>
  <c r="B284" i="9"/>
  <c r="B283" i="9"/>
  <c r="B282" i="9"/>
  <c r="B281" i="9"/>
  <c r="B280" i="9"/>
  <c r="B279" i="9"/>
  <c r="B278" i="9"/>
  <c r="B277" i="9"/>
  <c r="B276" i="9"/>
  <c r="B275" i="9"/>
  <c r="B274" i="9"/>
  <c r="B273" i="9"/>
  <c r="B272" i="9"/>
  <c r="B271" i="9"/>
  <c r="B270" i="9"/>
  <c r="B269" i="9"/>
  <c r="B268" i="9"/>
  <c r="B267" i="9"/>
  <c r="B266" i="9"/>
  <c r="B265" i="9"/>
  <c r="B264" i="9"/>
  <c r="B263" i="9"/>
  <c r="B262" i="9"/>
  <c r="B261" i="9"/>
  <c r="B260" i="9"/>
  <c r="B259" i="9"/>
  <c r="B258" i="9"/>
  <c r="B257" i="9"/>
  <c r="B256" i="9"/>
  <c r="B255" i="9"/>
  <c r="B254" i="9"/>
  <c r="B253" i="9"/>
  <c r="B252" i="9"/>
  <c r="B251" i="9"/>
  <c r="B250" i="9"/>
  <c r="B249" i="9"/>
  <c r="B248" i="9"/>
  <c r="B247" i="9"/>
  <c r="B246" i="9"/>
  <c r="B245" i="9"/>
  <c r="B244" i="9"/>
  <c r="B243" i="9"/>
  <c r="B242" i="9"/>
  <c r="B241" i="9"/>
  <c r="B240" i="9"/>
  <c r="B239" i="9"/>
  <c r="B238" i="9"/>
  <c r="B237" i="9"/>
  <c r="B236" i="9"/>
  <c r="B235" i="9"/>
  <c r="B234" i="9"/>
  <c r="B233" i="9"/>
  <c r="B232" i="9"/>
  <c r="B231" i="9"/>
  <c r="B230" i="9"/>
  <c r="B229" i="9"/>
  <c r="B228" i="9"/>
  <c r="B227" i="9"/>
  <c r="B226" i="9"/>
  <c r="B225" i="9"/>
  <c r="B224" i="9"/>
  <c r="B223" i="9"/>
  <c r="B222" i="9"/>
  <c r="B221" i="9"/>
  <c r="B220" i="9"/>
  <c r="B219" i="9"/>
  <c r="B218" i="9"/>
  <c r="B217" i="9"/>
  <c r="B216" i="9"/>
  <c r="B215" i="9"/>
  <c r="B214" i="9"/>
  <c r="B213" i="9"/>
  <c r="B212" i="9"/>
  <c r="B211" i="9"/>
  <c r="B210" i="9"/>
  <c r="B209" i="9"/>
  <c r="B208" i="9"/>
  <c r="B207" i="9"/>
  <c r="B206" i="9"/>
  <c r="B205" i="9"/>
  <c r="B204" i="9"/>
  <c r="B203" i="9"/>
  <c r="B202" i="9"/>
  <c r="B201" i="9"/>
  <c r="B200" i="9"/>
  <c r="B199" i="9"/>
  <c r="B198" i="9"/>
  <c r="B197" i="9"/>
  <c r="B196" i="9"/>
  <c r="B195" i="9"/>
  <c r="B194" i="9"/>
  <c r="B193" i="9"/>
  <c r="B192" i="9"/>
  <c r="B191" i="9"/>
  <c r="B190" i="9"/>
  <c r="B189" i="9"/>
  <c r="B188" i="9"/>
  <c r="B187" i="9"/>
  <c r="B186" i="9"/>
  <c r="B185" i="9"/>
  <c r="B184" i="9"/>
  <c r="B183" i="9"/>
  <c r="B182" i="9"/>
  <c r="B181" i="9"/>
  <c r="B180" i="9"/>
  <c r="B179" i="9"/>
  <c r="B178" i="9"/>
  <c r="B177" i="9"/>
  <c r="B176" i="9"/>
  <c r="B175" i="9"/>
  <c r="B174" i="9"/>
  <c r="B173" i="9"/>
  <c r="B172" i="9"/>
  <c r="B171" i="9"/>
  <c r="B170" i="9"/>
  <c r="B169" i="9"/>
  <c r="B168" i="9"/>
  <c r="B167" i="9"/>
  <c r="B166" i="9"/>
  <c r="B165" i="9"/>
  <c r="B164" i="9"/>
  <c r="B163" i="9"/>
  <c r="B162" i="9"/>
  <c r="B161" i="9"/>
  <c r="B160" i="9"/>
  <c r="B159" i="9"/>
  <c r="B158" i="9"/>
  <c r="B157" i="9"/>
  <c r="B156" i="9"/>
  <c r="B155" i="9"/>
  <c r="B154" i="9"/>
  <c r="B153" i="9"/>
  <c r="B152" i="9"/>
  <c r="B151" i="9"/>
  <c r="B150" i="9"/>
  <c r="B149" i="9"/>
  <c r="B148" i="9"/>
  <c r="B147" i="9"/>
  <c r="B146" i="9"/>
  <c r="B145" i="9"/>
  <c r="B144" i="9"/>
  <c r="B143" i="9"/>
  <c r="B142" i="9"/>
  <c r="B141" i="9"/>
  <c r="B140" i="9"/>
  <c r="B139" i="9"/>
  <c r="B138" i="9"/>
  <c r="B137" i="9"/>
  <c r="B136" i="9"/>
  <c r="B135" i="9"/>
  <c r="B134" i="9"/>
  <c r="B133" i="9"/>
  <c r="B132" i="9"/>
  <c r="B131" i="9"/>
  <c r="B130" i="9"/>
  <c r="B129" i="9"/>
  <c r="B128" i="9"/>
  <c r="B127" i="9"/>
  <c r="B126" i="9"/>
  <c r="B125" i="9"/>
  <c r="B124" i="9"/>
  <c r="B123" i="9"/>
  <c r="B122" i="9"/>
  <c r="B121" i="9"/>
  <c r="B120" i="9"/>
  <c r="B119" i="9"/>
  <c r="B118" i="9"/>
  <c r="B117" i="9"/>
  <c r="B116" i="9"/>
  <c r="B115" i="9"/>
  <c r="B114" i="9"/>
  <c r="B113" i="9"/>
  <c r="B112" i="9"/>
  <c r="B111" i="9"/>
  <c r="B110" i="9"/>
  <c r="B109" i="9"/>
  <c r="B108" i="9"/>
  <c r="B107" i="9"/>
  <c r="B106" i="9"/>
  <c r="B105" i="9"/>
  <c r="D105" i="9" s="1"/>
  <c r="E105" i="9" s="1"/>
  <c r="B104" i="9"/>
  <c r="B103" i="9"/>
  <c r="B102" i="9"/>
  <c r="B101" i="9"/>
  <c r="B100" i="9"/>
  <c r="B99" i="9"/>
  <c r="B98" i="9"/>
  <c r="B97" i="9"/>
  <c r="B96" i="9"/>
  <c r="B95" i="9"/>
  <c r="B94" i="9"/>
  <c r="B93" i="9"/>
  <c r="B92" i="9"/>
  <c r="B91" i="9"/>
  <c r="D91" i="9" s="1"/>
  <c r="E91" i="9" s="1"/>
  <c r="B90" i="9"/>
  <c r="B89" i="9"/>
  <c r="B88" i="9"/>
  <c r="B87" i="9"/>
  <c r="B86" i="9"/>
  <c r="B85" i="9"/>
  <c r="B84" i="9"/>
  <c r="B83" i="9"/>
  <c r="B82" i="9"/>
  <c r="B81" i="9"/>
  <c r="B80" i="9"/>
  <c r="B79" i="9"/>
  <c r="B78" i="9"/>
  <c r="B77" i="9"/>
  <c r="B76" i="9"/>
  <c r="B75" i="9"/>
  <c r="B74" i="9"/>
  <c r="B73" i="9"/>
  <c r="B72" i="9"/>
  <c r="B71" i="9"/>
  <c r="B70" i="9"/>
  <c r="B69" i="9"/>
  <c r="B68" i="9"/>
  <c r="B67" i="9"/>
  <c r="B66" i="9"/>
  <c r="B65" i="9"/>
  <c r="B64" i="9"/>
  <c r="B63" i="9"/>
  <c r="B62" i="9"/>
  <c r="B61" i="9"/>
  <c r="B60" i="9"/>
  <c r="B59" i="9"/>
  <c r="B58" i="9"/>
  <c r="B57" i="9"/>
  <c r="B56" i="9"/>
  <c r="B55" i="9"/>
  <c r="B54" i="9"/>
  <c r="B53" i="9"/>
  <c r="B52" i="9"/>
  <c r="B51" i="9"/>
  <c r="B50" i="9"/>
  <c r="B49" i="9"/>
  <c r="B48" i="9"/>
  <c r="B47" i="9"/>
  <c r="B46" i="9"/>
  <c r="B45" i="9"/>
  <c r="B44" i="9"/>
  <c r="B43" i="9"/>
  <c r="B42" i="9"/>
  <c r="B41" i="9"/>
  <c r="B40" i="9"/>
  <c r="B39" i="9"/>
  <c r="B38" i="9"/>
  <c r="B37" i="9"/>
  <c r="B36" i="9"/>
  <c r="B35" i="9"/>
  <c r="B34" i="9"/>
  <c r="B33" i="9"/>
  <c r="B32" i="9"/>
  <c r="B31" i="9"/>
  <c r="B30" i="9"/>
  <c r="B29" i="9"/>
  <c r="B28" i="9"/>
  <c r="B27" i="9"/>
  <c r="B26" i="9"/>
  <c r="B25" i="9"/>
  <c r="D24" i="9"/>
  <c r="E24" i="9" s="1"/>
  <c r="B24" i="9"/>
  <c r="B23" i="9"/>
  <c r="B22" i="9"/>
  <c r="B21" i="9"/>
  <c r="D21" i="9" s="1"/>
  <c r="E21" i="9" s="1"/>
  <c r="B20" i="9"/>
  <c r="B19" i="9"/>
  <c r="B18" i="9"/>
  <c r="B17" i="9"/>
  <c r="B16" i="9"/>
  <c r="B15" i="9"/>
  <c r="D15" i="9" s="1"/>
  <c r="E15" i="9" s="1"/>
  <c r="B14" i="9"/>
  <c r="B13" i="9"/>
  <c r="B12" i="9"/>
  <c r="B11" i="9"/>
  <c r="B10" i="9"/>
  <c r="B9" i="9"/>
  <c r="B8" i="9"/>
  <c r="D8" i="9" s="1"/>
  <c r="E8" i="9" s="1"/>
  <c r="B7" i="9"/>
  <c r="D6" i="9"/>
  <c r="E6" i="9" s="1"/>
  <c r="B6" i="9"/>
  <c r="D214" i="9" s="1"/>
  <c r="E214" i="9" s="1"/>
  <c r="B5" i="9"/>
  <c r="B4" i="9"/>
  <c r="D4" i="9" s="1"/>
  <c r="E4" i="9" s="1"/>
  <c r="D3" i="9"/>
  <c r="E3" i="9" s="1"/>
  <c r="B3" i="9"/>
  <c r="B2" i="9"/>
  <c r="D238" i="9" s="1"/>
  <c r="E238" i="9" s="1"/>
  <c r="D10" i="8"/>
  <c r="D9" i="8"/>
  <c r="D8" i="8"/>
  <c r="D7" i="8"/>
  <c r="D6" i="8"/>
  <c r="D5" i="8"/>
  <c r="D4" i="8"/>
  <c r="D3" i="8"/>
  <c r="D2" i="8"/>
  <c r="M50" i="7"/>
  <c r="L50" i="7"/>
  <c r="K50" i="7"/>
  <c r="J50" i="7"/>
  <c r="I50" i="7"/>
  <c r="H50" i="7"/>
  <c r="G50" i="7"/>
  <c r="F50" i="7"/>
  <c r="E50" i="7"/>
  <c r="D50" i="7"/>
  <c r="M49" i="7"/>
  <c r="L49" i="7"/>
  <c r="K49" i="7"/>
  <c r="J49" i="7"/>
  <c r="I49" i="7"/>
  <c r="H49" i="7"/>
  <c r="G49" i="7"/>
  <c r="F49" i="7"/>
  <c r="E49" i="7"/>
  <c r="D49" i="7"/>
  <c r="M47" i="7"/>
  <c r="L47" i="7"/>
  <c r="K47" i="7"/>
  <c r="J47" i="7"/>
  <c r="I47" i="7"/>
  <c r="H47" i="7"/>
  <c r="G47" i="7"/>
  <c r="F47" i="7"/>
  <c r="E47" i="7"/>
  <c r="D47" i="7"/>
  <c r="M46" i="7"/>
  <c r="L46" i="7"/>
  <c r="K46" i="7"/>
  <c r="J46" i="7"/>
  <c r="I46" i="7"/>
  <c r="H46" i="7"/>
  <c r="G46" i="7"/>
  <c r="F46" i="7"/>
  <c r="E46" i="7"/>
  <c r="D46" i="7"/>
  <c r="L37" i="7"/>
  <c r="K37" i="7"/>
  <c r="J37" i="7"/>
  <c r="I37" i="7"/>
  <c r="H37" i="7"/>
  <c r="G37" i="7"/>
  <c r="F37" i="7"/>
  <c r="E37" i="7"/>
  <c r="L36" i="7"/>
  <c r="K36" i="7"/>
  <c r="J36" i="7"/>
  <c r="I36" i="7"/>
  <c r="H36" i="7"/>
  <c r="G36" i="7"/>
  <c r="F36" i="7"/>
  <c r="E36" i="7"/>
  <c r="D36" i="7"/>
  <c r="L34" i="7"/>
  <c r="K34" i="7"/>
  <c r="J34" i="7"/>
  <c r="I34" i="7"/>
  <c r="H34" i="7"/>
  <c r="G34" i="7"/>
  <c r="F34" i="7"/>
  <c r="E34" i="7"/>
  <c r="D34" i="7"/>
  <c r="L33" i="7"/>
  <c r="K33" i="7"/>
  <c r="J33" i="7"/>
  <c r="I33" i="7"/>
  <c r="H33" i="7"/>
  <c r="G33" i="7"/>
  <c r="C9" i="6"/>
  <c r="B9" i="6"/>
  <c r="C8" i="6"/>
  <c r="B8" i="6"/>
  <c r="B7" i="6"/>
  <c r="C362" i="1"/>
  <c r="C361" i="1"/>
  <c r="C360" i="1"/>
  <c r="C359" i="1"/>
  <c r="C358" i="1"/>
  <c r="C357" i="1"/>
  <c r="C356" i="1"/>
  <c r="C355" i="1"/>
  <c r="C354" i="1"/>
  <c r="C353" i="1"/>
  <c r="C352" i="1"/>
  <c r="C351" i="1"/>
  <c r="C350" i="1"/>
  <c r="C349" i="1"/>
  <c r="C348" i="1"/>
  <c r="C347" i="1"/>
  <c r="C346" i="1"/>
  <c r="C345" i="1"/>
  <c r="C344" i="1"/>
  <c r="C343" i="1"/>
  <c r="C342" i="1"/>
  <c r="C341" i="1"/>
  <c r="C340" i="1"/>
  <c r="C339" i="1"/>
  <c r="C338" i="1"/>
  <c r="C337" i="1"/>
  <c r="C336" i="1"/>
  <c r="C335" i="1"/>
  <c r="C334" i="1"/>
  <c r="C333" i="1"/>
  <c r="C332" i="1"/>
  <c r="C331" i="1"/>
  <c r="C330" i="1"/>
  <c r="C329" i="1"/>
  <c r="C328" i="1"/>
  <c r="C327" i="1"/>
  <c r="C326" i="1"/>
  <c r="C325" i="1"/>
  <c r="C324" i="1"/>
  <c r="C323" i="1"/>
  <c r="C322" i="1"/>
  <c r="C321" i="1"/>
  <c r="C320" i="1"/>
  <c r="C319" i="1"/>
  <c r="C318" i="1"/>
  <c r="C317" i="1"/>
  <c r="C316" i="1"/>
  <c r="C315" i="1"/>
  <c r="C314" i="1"/>
  <c r="C313" i="1"/>
  <c r="C312" i="1"/>
  <c r="C311" i="1"/>
  <c r="C310" i="1"/>
  <c r="C309" i="1"/>
  <c r="C308" i="1"/>
  <c r="C307" i="1"/>
  <c r="C306" i="1"/>
  <c r="C305" i="1"/>
  <c r="C304" i="1"/>
  <c r="C303" i="1"/>
  <c r="C302" i="1"/>
  <c r="C301" i="1"/>
  <c r="C300" i="1"/>
  <c r="C299" i="1"/>
  <c r="C298" i="1"/>
  <c r="C297" i="1"/>
  <c r="C296" i="1"/>
  <c r="C295" i="1"/>
  <c r="C294" i="1"/>
  <c r="C293" i="1"/>
  <c r="C292" i="1"/>
  <c r="C291" i="1"/>
  <c r="C290" i="1"/>
  <c r="C289" i="1"/>
  <c r="C288" i="1"/>
  <c r="C287" i="1"/>
  <c r="C286" i="1"/>
  <c r="C285" i="1"/>
  <c r="C284" i="1"/>
  <c r="C283" i="1"/>
  <c r="C282" i="1"/>
  <c r="C281" i="1"/>
  <c r="C280" i="1"/>
  <c r="C279" i="1"/>
  <c r="C278" i="1"/>
  <c r="C277" i="1"/>
  <c r="C276" i="1"/>
  <c r="C275" i="1"/>
  <c r="C274" i="1"/>
  <c r="C273" i="1"/>
  <c r="C272" i="1"/>
  <c r="C271" i="1"/>
  <c r="C270" i="1"/>
  <c r="C269" i="1"/>
  <c r="C268" i="1"/>
  <c r="C267" i="1"/>
  <c r="C266" i="1"/>
  <c r="C265" i="1"/>
  <c r="C264" i="1"/>
  <c r="C263" i="1"/>
  <c r="C262" i="1"/>
  <c r="C261" i="1"/>
  <c r="C260" i="1"/>
  <c r="C259" i="1"/>
  <c r="C258" i="1"/>
  <c r="C257" i="1"/>
  <c r="C256" i="1"/>
  <c r="C255" i="1"/>
  <c r="C254" i="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C5" i="1"/>
  <c r="C4" i="1"/>
  <c r="C3" i="1"/>
  <c r="C2" i="1"/>
  <c r="S362" i="4"/>
  <c r="O362" i="4"/>
  <c r="S361" i="4"/>
  <c r="Q361" i="4"/>
  <c r="O361" i="4"/>
  <c r="S360" i="4"/>
  <c r="Q360" i="4"/>
  <c r="O360" i="4"/>
  <c r="S359" i="4"/>
  <c r="Q359" i="4"/>
  <c r="O359" i="4"/>
  <c r="S358" i="4"/>
  <c r="Q358" i="4"/>
  <c r="O358" i="4"/>
  <c r="S357" i="4"/>
  <c r="Q357" i="4"/>
  <c r="O357" i="4"/>
  <c r="S356" i="4"/>
  <c r="Q356" i="4"/>
  <c r="O356" i="4"/>
  <c r="S355" i="4"/>
  <c r="Q355" i="4"/>
  <c r="O355" i="4"/>
  <c r="S354" i="4"/>
  <c r="Q354" i="4"/>
  <c r="O354" i="4"/>
  <c r="S353" i="4"/>
  <c r="Q353" i="4"/>
  <c r="O353" i="4"/>
  <c r="S352" i="4"/>
  <c r="Q352" i="4"/>
  <c r="O352" i="4"/>
  <c r="S351" i="4"/>
  <c r="Q351" i="4"/>
  <c r="O351" i="4"/>
  <c r="S350" i="4"/>
  <c r="Q350" i="4"/>
  <c r="O350" i="4"/>
  <c r="S349" i="4"/>
  <c r="Q349" i="4"/>
  <c r="O349" i="4"/>
  <c r="S348" i="4"/>
  <c r="Q348" i="4"/>
  <c r="O348" i="4"/>
  <c r="S347" i="4"/>
  <c r="Q347" i="4"/>
  <c r="O347" i="4"/>
  <c r="S346" i="4"/>
  <c r="Q346" i="4"/>
  <c r="O346" i="4"/>
  <c r="S345" i="4"/>
  <c r="Q345" i="4"/>
  <c r="O345" i="4"/>
  <c r="S344" i="4"/>
  <c r="Q344" i="4"/>
  <c r="O344" i="4"/>
  <c r="S343" i="4"/>
  <c r="Q343" i="4"/>
  <c r="O343" i="4"/>
  <c r="S342" i="4"/>
  <c r="Q342" i="4"/>
  <c r="O342" i="4"/>
  <c r="S341" i="4"/>
  <c r="Q341" i="4"/>
  <c r="O341" i="4"/>
  <c r="S340" i="4"/>
  <c r="Q340" i="4"/>
  <c r="O340" i="4"/>
  <c r="S339" i="4"/>
  <c r="Q339" i="4"/>
  <c r="O339" i="4"/>
  <c r="S338" i="4"/>
  <c r="Q338" i="4"/>
  <c r="O338" i="4"/>
  <c r="S337" i="4"/>
  <c r="Q337" i="4"/>
  <c r="O337" i="4"/>
  <c r="S336" i="4"/>
  <c r="Q336" i="4"/>
  <c r="O336" i="4"/>
  <c r="S335" i="4"/>
  <c r="Q335" i="4"/>
  <c r="O335" i="4"/>
  <c r="S334" i="4"/>
  <c r="Q334" i="4"/>
  <c r="O334" i="4"/>
  <c r="S333" i="4"/>
  <c r="Q333" i="4"/>
  <c r="O333" i="4"/>
  <c r="S332" i="4"/>
  <c r="Q332" i="4"/>
  <c r="O332" i="4"/>
  <c r="S331" i="4"/>
  <c r="Q331" i="4"/>
  <c r="O331" i="4"/>
  <c r="S330" i="4"/>
  <c r="Q330" i="4"/>
  <c r="O330" i="4"/>
  <c r="S329" i="4"/>
  <c r="Q329" i="4"/>
  <c r="O329" i="4"/>
  <c r="S328" i="4"/>
  <c r="Q328" i="4"/>
  <c r="O328" i="4"/>
  <c r="S327" i="4"/>
  <c r="Q327" i="4"/>
  <c r="O327" i="4"/>
  <c r="S326" i="4"/>
  <c r="Q326" i="4"/>
  <c r="O326" i="4"/>
  <c r="S325" i="4"/>
  <c r="Q325" i="4"/>
  <c r="O325" i="4"/>
  <c r="S324" i="4"/>
  <c r="Q324" i="4"/>
  <c r="O324" i="4"/>
  <c r="S323" i="4"/>
  <c r="Q323" i="4"/>
  <c r="O323" i="4"/>
  <c r="S322" i="4"/>
  <c r="Q322" i="4"/>
  <c r="O322" i="4"/>
  <c r="S321" i="4"/>
  <c r="Q321" i="4"/>
  <c r="O321" i="4"/>
  <c r="S320" i="4"/>
  <c r="Q320" i="4"/>
  <c r="O320" i="4"/>
  <c r="S319" i="4"/>
  <c r="Q319" i="4"/>
  <c r="O319" i="4"/>
  <c r="S318" i="4"/>
  <c r="Q318" i="4"/>
  <c r="O318" i="4"/>
  <c r="S317" i="4"/>
  <c r="Q317" i="4"/>
  <c r="O317" i="4"/>
  <c r="S316" i="4"/>
  <c r="Q316" i="4"/>
  <c r="O316" i="4"/>
  <c r="S315" i="4"/>
  <c r="Q315" i="4"/>
  <c r="O315" i="4"/>
  <c r="S314" i="4"/>
  <c r="Q314" i="4"/>
  <c r="O314" i="4"/>
  <c r="S313" i="4"/>
  <c r="Q313" i="4"/>
  <c r="O313" i="4"/>
  <c r="S312" i="4"/>
  <c r="Q312" i="4"/>
  <c r="O312" i="4"/>
  <c r="S311" i="4"/>
  <c r="Q311" i="4"/>
  <c r="O311" i="4"/>
  <c r="S310" i="4"/>
  <c r="Q310" i="4"/>
  <c r="O310" i="4"/>
  <c r="S309" i="4"/>
  <c r="Q309" i="4"/>
  <c r="O309" i="4"/>
  <c r="S308" i="4"/>
  <c r="Q308" i="4"/>
  <c r="O308" i="4"/>
  <c r="S307" i="4"/>
  <c r="Q307" i="4"/>
  <c r="O307" i="4"/>
  <c r="S306" i="4"/>
  <c r="Q306" i="4"/>
  <c r="O306" i="4"/>
  <c r="S305" i="4"/>
  <c r="Q305" i="4"/>
  <c r="O305" i="4"/>
  <c r="S304" i="4"/>
  <c r="Q304" i="4"/>
  <c r="O304" i="4"/>
  <c r="S303" i="4"/>
  <c r="Q303" i="4"/>
  <c r="O303" i="4"/>
  <c r="S302" i="4"/>
  <c r="Q302" i="4"/>
  <c r="O302" i="4"/>
  <c r="S301" i="4"/>
  <c r="Q301" i="4"/>
  <c r="O301" i="4"/>
  <c r="S300" i="4"/>
  <c r="Q300" i="4"/>
  <c r="O300" i="4"/>
  <c r="S299" i="4"/>
  <c r="Q299" i="4"/>
  <c r="O299" i="4"/>
  <c r="S298" i="4"/>
  <c r="Q298" i="4"/>
  <c r="O298" i="4"/>
  <c r="S297" i="4"/>
  <c r="Q297" i="4"/>
  <c r="O297" i="4"/>
  <c r="S296" i="4"/>
  <c r="Q296" i="4"/>
  <c r="O296" i="4"/>
  <c r="S295" i="4"/>
  <c r="Q295" i="4"/>
  <c r="O295" i="4"/>
  <c r="S294" i="4"/>
  <c r="Q294" i="4"/>
  <c r="O294" i="4"/>
  <c r="S293" i="4"/>
  <c r="Q293" i="4"/>
  <c r="O293" i="4"/>
  <c r="S292" i="4"/>
  <c r="Q292" i="4"/>
  <c r="O292" i="4"/>
  <c r="S291" i="4"/>
  <c r="Q291" i="4"/>
  <c r="O291" i="4"/>
  <c r="S290" i="4"/>
  <c r="Q290" i="4"/>
  <c r="O290" i="4"/>
  <c r="S289" i="4"/>
  <c r="Q289" i="4"/>
  <c r="O289" i="4"/>
  <c r="S288" i="4"/>
  <c r="Q288" i="4"/>
  <c r="O288" i="4"/>
  <c r="S287" i="4"/>
  <c r="Q287" i="4"/>
  <c r="O287" i="4"/>
  <c r="S286" i="4"/>
  <c r="Q286" i="4"/>
  <c r="O286" i="4"/>
  <c r="S285" i="4"/>
  <c r="Q285" i="4"/>
  <c r="O285" i="4"/>
  <c r="S284" i="4"/>
  <c r="Q284" i="4"/>
  <c r="O284" i="4"/>
  <c r="S283" i="4"/>
  <c r="Q283" i="4"/>
  <c r="O283" i="4"/>
  <c r="S282" i="4"/>
  <c r="Q282" i="4"/>
  <c r="O282" i="4"/>
  <c r="S281" i="4"/>
  <c r="Q281" i="4"/>
  <c r="O281" i="4"/>
  <c r="S280" i="4"/>
  <c r="Q280" i="4"/>
  <c r="O280" i="4"/>
  <c r="S279" i="4"/>
  <c r="Q279" i="4"/>
  <c r="O279" i="4"/>
  <c r="S278" i="4"/>
  <c r="Q278" i="4"/>
  <c r="O278" i="4"/>
  <c r="S277" i="4"/>
  <c r="Q277" i="4"/>
  <c r="O277" i="4"/>
  <c r="S276" i="4"/>
  <c r="Q276" i="4"/>
  <c r="O276" i="4"/>
  <c r="S275" i="4"/>
  <c r="Q275" i="4"/>
  <c r="O275" i="4"/>
  <c r="S274" i="4"/>
  <c r="Q274" i="4"/>
  <c r="O274" i="4"/>
  <c r="S273" i="4"/>
  <c r="Q273" i="4"/>
  <c r="O273" i="4"/>
  <c r="S272" i="4"/>
  <c r="Q272" i="4"/>
  <c r="O272" i="4"/>
  <c r="S271" i="4"/>
  <c r="Q271" i="4"/>
  <c r="O271" i="4"/>
  <c r="S270" i="4"/>
  <c r="Q270" i="4"/>
  <c r="O270" i="4"/>
  <c r="S269" i="4"/>
  <c r="Q269" i="4"/>
  <c r="O269" i="4"/>
  <c r="S268" i="4"/>
  <c r="Q268" i="4"/>
  <c r="O268" i="4"/>
  <c r="S267" i="4"/>
  <c r="Q267" i="4"/>
  <c r="O267" i="4"/>
  <c r="S266" i="4"/>
  <c r="Q266" i="4"/>
  <c r="O266" i="4"/>
  <c r="S265" i="4"/>
  <c r="Q265" i="4"/>
  <c r="O265" i="4"/>
  <c r="S264" i="4"/>
  <c r="Q264" i="4"/>
  <c r="O264" i="4"/>
  <c r="S263" i="4"/>
  <c r="Q263" i="4"/>
  <c r="O263" i="4"/>
  <c r="S262" i="4"/>
  <c r="Q262" i="4"/>
  <c r="O262" i="4"/>
  <c r="S261" i="4"/>
  <c r="Q261" i="4"/>
  <c r="O261" i="4"/>
  <c r="S260" i="4"/>
  <c r="Q260" i="4"/>
  <c r="O260" i="4"/>
  <c r="S259" i="4"/>
  <c r="Q259" i="4"/>
  <c r="O259" i="4"/>
  <c r="S258" i="4"/>
  <c r="Q258" i="4"/>
  <c r="O258" i="4"/>
  <c r="S257" i="4"/>
  <c r="Q257" i="4"/>
  <c r="O257" i="4"/>
  <c r="S256" i="4"/>
  <c r="Q256" i="4"/>
  <c r="O256" i="4"/>
  <c r="S255" i="4"/>
  <c r="Q255" i="4"/>
  <c r="O255" i="4"/>
  <c r="S254" i="4"/>
  <c r="Q254" i="4"/>
  <c r="O254" i="4"/>
  <c r="S253" i="4"/>
  <c r="Q253" i="4"/>
  <c r="O253" i="4"/>
  <c r="S252" i="4"/>
  <c r="Q252" i="4"/>
  <c r="O252" i="4"/>
  <c r="S251" i="4"/>
  <c r="Q251" i="4"/>
  <c r="O251" i="4"/>
  <c r="S250" i="4"/>
  <c r="Q250" i="4"/>
  <c r="O250" i="4"/>
  <c r="S249" i="4"/>
  <c r="Q249" i="4"/>
  <c r="O249" i="4"/>
  <c r="S248" i="4"/>
  <c r="Q248" i="4"/>
  <c r="O248" i="4"/>
  <c r="S247" i="4"/>
  <c r="Q247" i="4"/>
  <c r="O247" i="4"/>
  <c r="S246" i="4"/>
  <c r="Q246" i="4"/>
  <c r="O246" i="4"/>
  <c r="S245" i="4"/>
  <c r="Q245" i="4"/>
  <c r="O245" i="4"/>
  <c r="S244" i="4"/>
  <c r="Q244" i="4"/>
  <c r="O244" i="4"/>
  <c r="S243" i="4"/>
  <c r="Q243" i="4"/>
  <c r="O243" i="4"/>
  <c r="S242" i="4"/>
  <c r="Q242" i="4"/>
  <c r="O242" i="4"/>
  <c r="S241" i="4"/>
  <c r="Q241" i="4"/>
  <c r="O241" i="4"/>
  <c r="S240" i="4"/>
  <c r="Q240" i="4"/>
  <c r="O240" i="4"/>
  <c r="S239" i="4"/>
  <c r="Q239" i="4"/>
  <c r="O239" i="4"/>
  <c r="S238" i="4"/>
  <c r="Q238" i="4"/>
  <c r="O238" i="4"/>
  <c r="S237" i="4"/>
  <c r="Q237" i="4"/>
  <c r="O237" i="4"/>
  <c r="S236" i="4"/>
  <c r="Q236" i="4"/>
  <c r="O236" i="4"/>
  <c r="S235" i="4"/>
  <c r="Q235" i="4"/>
  <c r="O235" i="4"/>
  <c r="S234" i="4"/>
  <c r="Q234" i="4"/>
  <c r="O234" i="4"/>
  <c r="S233" i="4"/>
  <c r="Q233" i="4"/>
  <c r="O233" i="4"/>
  <c r="S232" i="4"/>
  <c r="Q232" i="4"/>
  <c r="O232" i="4"/>
  <c r="S231" i="4"/>
  <c r="Q231" i="4"/>
  <c r="O231" i="4"/>
  <c r="S230" i="4"/>
  <c r="Q230" i="4"/>
  <c r="O230" i="4"/>
  <c r="S229" i="4"/>
  <c r="Q229" i="4"/>
  <c r="O229" i="4"/>
  <c r="S228" i="4"/>
  <c r="Q228" i="4"/>
  <c r="O228" i="4"/>
  <c r="S227" i="4"/>
  <c r="Q227" i="4"/>
  <c r="O227" i="4"/>
  <c r="S226" i="4"/>
  <c r="Q226" i="4"/>
  <c r="O226" i="4"/>
  <c r="S225" i="4"/>
  <c r="Q225" i="4"/>
  <c r="O225" i="4"/>
  <c r="S224" i="4"/>
  <c r="Q224" i="4"/>
  <c r="O224" i="4"/>
  <c r="S223" i="4"/>
  <c r="Q223" i="4"/>
  <c r="O223" i="4"/>
  <c r="S222" i="4"/>
  <c r="Q222" i="4"/>
  <c r="O222" i="4"/>
  <c r="S221" i="4"/>
  <c r="Q221" i="4"/>
  <c r="O221" i="4"/>
  <c r="S220" i="4"/>
  <c r="Q220" i="4"/>
  <c r="O220" i="4"/>
  <c r="S219" i="4"/>
  <c r="Q219" i="4"/>
  <c r="O219" i="4"/>
  <c r="S218" i="4"/>
  <c r="Q218" i="4"/>
  <c r="O218" i="4"/>
  <c r="S217" i="4"/>
  <c r="Q217" i="4"/>
  <c r="O217" i="4"/>
  <c r="S216" i="4"/>
  <c r="Q216" i="4"/>
  <c r="O216" i="4"/>
  <c r="S215" i="4"/>
  <c r="Q215" i="4"/>
  <c r="O215" i="4"/>
  <c r="S214" i="4"/>
  <c r="Q214" i="4"/>
  <c r="O214" i="4"/>
  <c r="S213" i="4"/>
  <c r="Q213" i="4"/>
  <c r="O213" i="4"/>
  <c r="S212" i="4"/>
  <c r="Q212" i="4"/>
  <c r="O212" i="4"/>
  <c r="S211" i="4"/>
  <c r="Q211" i="4"/>
  <c r="O211" i="4"/>
  <c r="S210" i="4"/>
  <c r="Q210" i="4"/>
  <c r="O210" i="4"/>
  <c r="S209" i="4"/>
  <c r="Q209" i="4"/>
  <c r="O209" i="4"/>
  <c r="S208" i="4"/>
  <c r="Q208" i="4"/>
  <c r="O208" i="4"/>
  <c r="S207" i="4"/>
  <c r="Q207" i="4"/>
  <c r="O207" i="4"/>
  <c r="S206" i="4"/>
  <c r="Q206" i="4"/>
  <c r="O206" i="4"/>
  <c r="S205" i="4"/>
  <c r="Q205" i="4"/>
  <c r="O205" i="4"/>
  <c r="S204" i="4"/>
  <c r="Q204" i="4"/>
  <c r="O204" i="4"/>
  <c r="S203" i="4"/>
  <c r="Q203" i="4"/>
  <c r="O203" i="4"/>
  <c r="S202" i="4"/>
  <c r="Q202" i="4"/>
  <c r="O202" i="4"/>
  <c r="S201" i="4"/>
  <c r="Q201" i="4"/>
  <c r="O201" i="4"/>
  <c r="S200" i="4"/>
  <c r="Q200" i="4"/>
  <c r="O200" i="4"/>
  <c r="S199" i="4"/>
  <c r="Q199" i="4"/>
  <c r="O199" i="4"/>
  <c r="S198" i="4"/>
  <c r="Q198" i="4"/>
  <c r="O198" i="4"/>
  <c r="S197" i="4"/>
  <c r="Q197" i="4"/>
  <c r="O197" i="4"/>
  <c r="S196" i="4"/>
  <c r="Q196" i="4"/>
  <c r="O196" i="4"/>
  <c r="S195" i="4"/>
  <c r="Q195" i="4"/>
  <c r="O195" i="4"/>
  <c r="S194" i="4"/>
  <c r="Q194" i="4"/>
  <c r="O194" i="4"/>
  <c r="S193" i="4"/>
  <c r="Q193" i="4"/>
  <c r="O193" i="4"/>
  <c r="S192" i="4"/>
  <c r="Q192" i="4"/>
  <c r="O192" i="4"/>
  <c r="S191" i="4"/>
  <c r="Q191" i="4"/>
  <c r="O191" i="4"/>
  <c r="S190" i="4"/>
  <c r="Q190" i="4"/>
  <c r="O190" i="4"/>
  <c r="S189" i="4"/>
  <c r="Q189" i="4"/>
  <c r="O189" i="4"/>
  <c r="S188" i="4"/>
  <c r="Q188" i="4"/>
  <c r="O188" i="4"/>
  <c r="S187" i="4"/>
  <c r="Q187" i="4"/>
  <c r="O187" i="4"/>
  <c r="S186" i="4"/>
  <c r="Q186" i="4"/>
  <c r="O186" i="4"/>
  <c r="S185" i="4"/>
  <c r="Q185" i="4"/>
  <c r="O185" i="4"/>
  <c r="S184" i="4"/>
  <c r="Q184" i="4"/>
  <c r="O184" i="4"/>
  <c r="S183" i="4"/>
  <c r="Q183" i="4"/>
  <c r="O183" i="4"/>
  <c r="S182" i="4"/>
  <c r="Q182" i="4"/>
  <c r="O182" i="4"/>
  <c r="S181" i="4"/>
  <c r="Q181" i="4"/>
  <c r="O181" i="4"/>
  <c r="S180" i="4"/>
  <c r="Q180" i="4"/>
  <c r="O180" i="4"/>
  <c r="S179" i="4"/>
  <c r="Q179" i="4"/>
  <c r="O179" i="4"/>
  <c r="S178" i="4"/>
  <c r="Q178" i="4"/>
  <c r="O178" i="4"/>
  <c r="S177" i="4"/>
  <c r="Q177" i="4"/>
  <c r="O177" i="4"/>
  <c r="S176" i="4"/>
  <c r="Q176" i="4"/>
  <c r="O176" i="4"/>
  <c r="S175" i="4"/>
  <c r="Q175" i="4"/>
  <c r="O175" i="4"/>
  <c r="S174" i="4"/>
  <c r="Q174" i="4"/>
  <c r="O174" i="4"/>
  <c r="S173" i="4"/>
  <c r="Q173" i="4"/>
  <c r="O173" i="4"/>
  <c r="S172" i="4"/>
  <c r="Q172" i="4"/>
  <c r="O172" i="4"/>
  <c r="S171" i="4"/>
  <c r="Q171" i="4"/>
  <c r="O171" i="4"/>
  <c r="S170" i="4"/>
  <c r="Q170" i="4"/>
  <c r="O170" i="4"/>
  <c r="S169" i="4"/>
  <c r="Q169" i="4"/>
  <c r="O169" i="4"/>
  <c r="S168" i="4"/>
  <c r="Q168" i="4"/>
  <c r="O168" i="4"/>
  <c r="S167" i="4"/>
  <c r="Q167" i="4"/>
  <c r="O167" i="4"/>
  <c r="S166" i="4"/>
  <c r="Q166" i="4"/>
  <c r="O166" i="4"/>
  <c r="S165" i="4"/>
  <c r="Q165" i="4"/>
  <c r="O165" i="4"/>
  <c r="S164" i="4"/>
  <c r="Q164" i="4"/>
  <c r="O164" i="4"/>
  <c r="S163" i="4"/>
  <c r="Q163" i="4"/>
  <c r="O163" i="4"/>
  <c r="S162" i="4"/>
  <c r="Q162" i="4"/>
  <c r="O162" i="4"/>
  <c r="S161" i="4"/>
  <c r="Q161" i="4"/>
  <c r="O161" i="4"/>
  <c r="S160" i="4"/>
  <c r="Q160" i="4"/>
  <c r="O160" i="4"/>
  <c r="S159" i="4"/>
  <c r="Q159" i="4"/>
  <c r="O159" i="4"/>
  <c r="S158" i="4"/>
  <c r="Q158" i="4"/>
  <c r="O158" i="4"/>
  <c r="S157" i="4"/>
  <c r="Q157" i="4"/>
  <c r="O157" i="4"/>
  <c r="S156" i="4"/>
  <c r="Q156" i="4"/>
  <c r="O156" i="4"/>
  <c r="S155" i="4"/>
  <c r="Q155" i="4"/>
  <c r="O155" i="4"/>
  <c r="S154" i="4"/>
  <c r="Q154" i="4"/>
  <c r="O154" i="4"/>
  <c r="S153" i="4"/>
  <c r="Q153" i="4"/>
  <c r="O153" i="4"/>
  <c r="S152" i="4"/>
  <c r="Q152" i="4"/>
  <c r="O152" i="4"/>
  <c r="S151" i="4"/>
  <c r="Q151" i="4"/>
  <c r="O151" i="4"/>
  <c r="S150" i="4"/>
  <c r="Q150" i="4"/>
  <c r="O150" i="4"/>
  <c r="S149" i="4"/>
  <c r="Q149" i="4"/>
  <c r="O149" i="4"/>
  <c r="S148" i="4"/>
  <c r="Q148" i="4"/>
  <c r="O148" i="4"/>
  <c r="S147" i="4"/>
  <c r="Q147" i="4"/>
  <c r="O147" i="4"/>
  <c r="S146" i="4"/>
  <c r="Q146" i="4"/>
  <c r="O146" i="4"/>
  <c r="S145" i="4"/>
  <c r="Q145" i="4"/>
  <c r="O145" i="4"/>
  <c r="S144" i="4"/>
  <c r="Q144" i="4"/>
  <c r="O144" i="4"/>
  <c r="S143" i="4"/>
  <c r="Q143" i="4"/>
  <c r="O143" i="4"/>
  <c r="S142" i="4"/>
  <c r="Q142" i="4"/>
  <c r="O142" i="4"/>
  <c r="S141" i="4"/>
  <c r="Q141" i="4"/>
  <c r="O141" i="4"/>
  <c r="S140" i="4"/>
  <c r="Q140" i="4"/>
  <c r="O140" i="4"/>
  <c r="S139" i="4"/>
  <c r="Q139" i="4"/>
  <c r="O139" i="4"/>
  <c r="S138" i="4"/>
  <c r="Q138" i="4"/>
  <c r="O138" i="4"/>
  <c r="S137" i="4"/>
  <c r="Q137" i="4"/>
  <c r="O137" i="4"/>
  <c r="S136" i="4"/>
  <c r="Q136" i="4"/>
  <c r="O136" i="4"/>
  <c r="S135" i="4"/>
  <c r="Q135" i="4"/>
  <c r="O135" i="4"/>
  <c r="S134" i="4"/>
  <c r="Q134" i="4"/>
  <c r="O134" i="4"/>
  <c r="S133" i="4"/>
  <c r="Q133" i="4"/>
  <c r="O133" i="4"/>
  <c r="S132" i="4"/>
  <c r="Q132" i="4"/>
  <c r="O132" i="4"/>
  <c r="S131" i="4"/>
  <c r="Q131" i="4"/>
  <c r="O131" i="4"/>
  <c r="S130" i="4"/>
  <c r="Q130" i="4"/>
  <c r="O130" i="4"/>
  <c r="S129" i="4"/>
  <c r="Q129" i="4"/>
  <c r="O129" i="4"/>
  <c r="S128" i="4"/>
  <c r="Q128" i="4"/>
  <c r="O128" i="4"/>
  <c r="S127" i="4"/>
  <c r="Q127" i="4"/>
  <c r="O127" i="4"/>
  <c r="S126" i="4"/>
  <c r="Q126" i="4"/>
  <c r="O126" i="4"/>
  <c r="S125" i="4"/>
  <c r="Q125" i="4"/>
  <c r="O125" i="4"/>
  <c r="S124" i="4"/>
  <c r="Q124" i="4"/>
  <c r="O124" i="4"/>
  <c r="S123" i="4"/>
  <c r="Q123" i="4"/>
  <c r="O123" i="4"/>
  <c r="S122" i="4"/>
  <c r="Q122" i="4"/>
  <c r="O122" i="4"/>
  <c r="S121" i="4"/>
  <c r="Q121" i="4"/>
  <c r="O121" i="4"/>
  <c r="S120" i="4"/>
  <c r="Q120" i="4"/>
  <c r="O120" i="4"/>
  <c r="S119" i="4"/>
  <c r="Q119" i="4"/>
  <c r="O119" i="4"/>
  <c r="S118" i="4"/>
  <c r="Q118" i="4"/>
  <c r="O118" i="4"/>
  <c r="S117" i="4"/>
  <c r="Q117" i="4"/>
  <c r="O117" i="4"/>
  <c r="S116" i="4"/>
  <c r="Q116" i="4"/>
  <c r="O116" i="4"/>
  <c r="S115" i="4"/>
  <c r="Q115" i="4"/>
  <c r="O115" i="4"/>
  <c r="S114" i="4"/>
  <c r="Q114" i="4"/>
  <c r="O114" i="4"/>
  <c r="S113" i="4"/>
  <c r="Q113" i="4"/>
  <c r="O113" i="4"/>
  <c r="S112" i="4"/>
  <c r="Q112" i="4"/>
  <c r="O112" i="4"/>
  <c r="S111" i="4"/>
  <c r="Q111" i="4"/>
  <c r="O111" i="4"/>
  <c r="S110" i="4"/>
  <c r="Q110" i="4"/>
  <c r="O110" i="4"/>
  <c r="S109" i="4"/>
  <c r="Q109" i="4"/>
  <c r="O109" i="4"/>
  <c r="S108" i="4"/>
  <c r="Q108" i="4"/>
  <c r="O108" i="4"/>
  <c r="S107" i="4"/>
  <c r="Q107" i="4"/>
  <c r="O107" i="4"/>
  <c r="S106" i="4"/>
  <c r="Q106" i="4"/>
  <c r="O106" i="4"/>
  <c r="S105" i="4"/>
  <c r="Q105" i="4"/>
  <c r="O105" i="4"/>
  <c r="S104" i="4"/>
  <c r="Q104" i="4"/>
  <c r="O104" i="4"/>
  <c r="S103" i="4"/>
  <c r="Q103" i="4"/>
  <c r="O103" i="4"/>
  <c r="S102" i="4"/>
  <c r="Q102" i="4"/>
  <c r="O102" i="4"/>
  <c r="S101" i="4"/>
  <c r="Q101" i="4"/>
  <c r="O101" i="4"/>
  <c r="S100" i="4"/>
  <c r="Q100" i="4"/>
  <c r="O100" i="4"/>
  <c r="S99" i="4"/>
  <c r="Q99" i="4"/>
  <c r="O99" i="4"/>
  <c r="S98" i="4"/>
  <c r="Q98" i="4"/>
  <c r="O98" i="4"/>
  <c r="S97" i="4"/>
  <c r="Q97" i="4"/>
  <c r="O97" i="4"/>
  <c r="S96" i="4"/>
  <c r="Q96" i="4"/>
  <c r="O96" i="4"/>
  <c r="S95" i="4"/>
  <c r="Q95" i="4"/>
  <c r="O95" i="4"/>
  <c r="S94" i="4"/>
  <c r="Q94" i="4"/>
  <c r="O94" i="4"/>
  <c r="S93" i="4"/>
  <c r="Q93" i="4"/>
  <c r="O93" i="4"/>
  <c r="S92" i="4"/>
  <c r="Q92" i="4"/>
  <c r="O92" i="4"/>
  <c r="S91" i="4"/>
  <c r="Q91" i="4"/>
  <c r="O91" i="4"/>
  <c r="S90" i="4"/>
  <c r="Q90" i="4"/>
  <c r="O90" i="4"/>
  <c r="S89" i="4"/>
  <c r="Q89" i="4"/>
  <c r="O89" i="4"/>
  <c r="S88" i="4"/>
  <c r="Q88" i="4"/>
  <c r="O88" i="4"/>
  <c r="S87" i="4"/>
  <c r="Q87" i="4"/>
  <c r="O87" i="4"/>
  <c r="S86" i="4"/>
  <c r="Q86" i="4"/>
  <c r="O86" i="4"/>
  <c r="S85" i="4"/>
  <c r="Q85" i="4"/>
  <c r="O85" i="4"/>
  <c r="S84" i="4"/>
  <c r="Q84" i="4"/>
  <c r="O84" i="4"/>
  <c r="S83" i="4"/>
  <c r="Q83" i="4"/>
  <c r="O83" i="4"/>
  <c r="S82" i="4"/>
  <c r="Q82" i="4"/>
  <c r="O82" i="4"/>
  <c r="S81" i="4"/>
  <c r="Q81" i="4"/>
  <c r="O81" i="4"/>
  <c r="S80" i="4"/>
  <c r="Q80" i="4"/>
  <c r="O80" i="4"/>
  <c r="S79" i="4"/>
  <c r="Q79" i="4"/>
  <c r="O79" i="4"/>
  <c r="S78" i="4"/>
  <c r="Q78" i="4"/>
  <c r="O78" i="4"/>
  <c r="S77" i="4"/>
  <c r="Q77" i="4"/>
  <c r="O77" i="4"/>
  <c r="S76" i="4"/>
  <c r="Q76" i="4"/>
  <c r="O76" i="4"/>
  <c r="S75" i="4"/>
  <c r="Q75" i="4"/>
  <c r="O75" i="4"/>
  <c r="S74" i="4"/>
  <c r="Q74" i="4"/>
  <c r="O74" i="4"/>
  <c r="S73" i="4"/>
  <c r="Q73" i="4"/>
  <c r="O73" i="4"/>
  <c r="S72" i="4"/>
  <c r="Q72" i="4"/>
  <c r="O72" i="4"/>
  <c r="S71" i="4"/>
  <c r="Q71" i="4"/>
  <c r="O71" i="4"/>
  <c r="S70" i="4"/>
  <c r="Q70" i="4"/>
  <c r="O70" i="4"/>
  <c r="S69" i="4"/>
  <c r="Q69" i="4"/>
  <c r="O69" i="4"/>
  <c r="S68" i="4"/>
  <c r="Q68" i="4"/>
  <c r="O68" i="4"/>
  <c r="S67" i="4"/>
  <c r="Q67" i="4"/>
  <c r="O67" i="4"/>
  <c r="S66" i="4"/>
  <c r="Q66" i="4"/>
  <c r="O66" i="4"/>
  <c r="S65" i="4"/>
  <c r="Q65" i="4"/>
  <c r="O65" i="4"/>
  <c r="S64" i="4"/>
  <c r="Q64" i="4"/>
  <c r="O64" i="4"/>
  <c r="S63" i="4"/>
  <c r="Q63" i="4"/>
  <c r="O63" i="4"/>
  <c r="S62" i="4"/>
  <c r="Q62" i="4"/>
  <c r="O62" i="4"/>
  <c r="S61" i="4"/>
  <c r="Q61" i="4"/>
  <c r="O61" i="4"/>
  <c r="S60" i="4"/>
  <c r="Q60" i="4"/>
  <c r="O60" i="4"/>
  <c r="S59" i="4"/>
  <c r="Q59" i="4"/>
  <c r="O59" i="4"/>
  <c r="S58" i="4"/>
  <c r="Q58" i="4"/>
  <c r="O58" i="4"/>
  <c r="S57" i="4"/>
  <c r="Q57" i="4"/>
  <c r="O57" i="4"/>
  <c r="S56" i="4"/>
  <c r="Q56" i="4"/>
  <c r="O56" i="4"/>
  <c r="S55" i="4"/>
  <c r="Q55" i="4"/>
  <c r="O55" i="4"/>
  <c r="S54" i="4"/>
  <c r="Q54" i="4"/>
  <c r="O54" i="4"/>
  <c r="S53" i="4"/>
  <c r="Q53" i="4"/>
  <c r="O53" i="4"/>
  <c r="S52" i="4"/>
  <c r="Q52" i="4"/>
  <c r="O52" i="4"/>
  <c r="S51" i="4"/>
  <c r="Q51" i="4"/>
  <c r="O51" i="4"/>
  <c r="S50" i="4"/>
  <c r="Q50" i="4"/>
  <c r="O50" i="4"/>
  <c r="S49" i="4"/>
  <c r="Q49" i="4"/>
  <c r="O49" i="4"/>
  <c r="S48" i="4"/>
  <c r="Q48" i="4"/>
  <c r="O48" i="4"/>
  <c r="S47" i="4"/>
  <c r="Q47" i="4"/>
  <c r="O47" i="4"/>
  <c r="S46" i="4"/>
  <c r="Q46" i="4"/>
  <c r="O46" i="4"/>
  <c r="S45" i="4"/>
  <c r="Q45" i="4"/>
  <c r="O45" i="4"/>
  <c r="S44" i="4"/>
  <c r="Q44" i="4"/>
  <c r="O44" i="4"/>
  <c r="S43" i="4"/>
  <c r="Q43" i="4"/>
  <c r="O43" i="4"/>
  <c r="S42" i="4"/>
  <c r="Q42" i="4"/>
  <c r="O42" i="4"/>
  <c r="S41" i="4"/>
  <c r="Q41" i="4"/>
  <c r="O41" i="4"/>
  <c r="S40" i="4"/>
  <c r="Q40" i="4"/>
  <c r="O40" i="4"/>
  <c r="S39" i="4"/>
  <c r="Q39" i="4"/>
  <c r="O39" i="4"/>
  <c r="S38" i="4"/>
  <c r="Q38" i="4"/>
  <c r="O38" i="4"/>
  <c r="S37" i="4"/>
  <c r="Q37" i="4"/>
  <c r="O37" i="4"/>
  <c r="S36" i="4"/>
  <c r="Q36" i="4"/>
  <c r="O36" i="4"/>
  <c r="S35" i="4"/>
  <c r="Q35" i="4"/>
  <c r="O35" i="4"/>
  <c r="S34" i="4"/>
  <c r="Q34" i="4"/>
  <c r="O34" i="4"/>
  <c r="S33" i="4"/>
  <c r="Q33" i="4"/>
  <c r="O33" i="4"/>
  <c r="S32" i="4"/>
  <c r="Q32" i="4"/>
  <c r="O32" i="4"/>
  <c r="S31" i="4"/>
  <c r="Q31" i="4"/>
  <c r="O31" i="4"/>
  <c r="S30" i="4"/>
  <c r="Q30" i="4"/>
  <c r="O30" i="4"/>
  <c r="S29" i="4"/>
  <c r="Q29" i="4"/>
  <c r="O29" i="4"/>
  <c r="S28" i="4"/>
  <c r="Q28" i="4"/>
  <c r="O28" i="4"/>
  <c r="S27" i="4"/>
  <c r="Q27" i="4"/>
  <c r="O27" i="4"/>
  <c r="S26" i="4"/>
  <c r="Q26" i="4"/>
  <c r="O26" i="4"/>
  <c r="S25" i="4"/>
  <c r="Q25" i="4"/>
  <c r="O25" i="4"/>
  <c r="S24" i="4"/>
  <c r="Q24" i="4"/>
  <c r="O24" i="4"/>
  <c r="S23" i="4"/>
  <c r="Q23" i="4"/>
  <c r="O23" i="4"/>
  <c r="S22" i="4"/>
  <c r="Q22" i="4"/>
  <c r="O22" i="4"/>
  <c r="S21" i="4"/>
  <c r="Q21" i="4"/>
  <c r="O21" i="4"/>
  <c r="S20" i="4"/>
  <c r="Q20" i="4"/>
  <c r="O20" i="4"/>
  <c r="S19" i="4"/>
  <c r="Q19" i="4"/>
  <c r="O19" i="4"/>
  <c r="S18" i="4"/>
  <c r="Q18" i="4"/>
  <c r="O18" i="4"/>
  <c r="S17" i="4"/>
  <c r="Q17" i="4"/>
  <c r="O17" i="4"/>
  <c r="S16" i="4"/>
  <c r="Q16" i="4"/>
  <c r="O16" i="4"/>
  <c r="S15" i="4"/>
  <c r="Q15" i="4"/>
  <c r="O15" i="4"/>
  <c r="S14" i="4"/>
  <c r="Q14" i="4"/>
  <c r="O14" i="4"/>
  <c r="S13" i="4"/>
  <c r="Q13" i="4"/>
  <c r="O13" i="4"/>
  <c r="S12" i="4"/>
  <c r="Q12" i="4"/>
  <c r="O12" i="4"/>
  <c r="S11" i="4"/>
  <c r="Q11" i="4"/>
  <c r="O11" i="4"/>
  <c r="S10" i="4"/>
  <c r="Q10" i="4"/>
  <c r="O10" i="4"/>
  <c r="S9" i="4"/>
  <c r="Q9" i="4"/>
  <c r="O9" i="4"/>
  <c r="S8" i="4"/>
  <c r="Q8" i="4"/>
  <c r="O8" i="4"/>
  <c r="S7" i="4"/>
  <c r="Q7" i="4"/>
  <c r="O7" i="4"/>
  <c r="S6" i="4"/>
  <c r="Q6" i="4"/>
  <c r="O6" i="4"/>
  <c r="S5" i="4"/>
  <c r="Q5" i="4"/>
  <c r="O5" i="4"/>
  <c r="S4" i="4"/>
  <c r="Q4" i="4"/>
  <c r="O4" i="4"/>
  <c r="S3" i="4"/>
  <c r="Q3" i="4"/>
  <c r="O3" i="4"/>
  <c r="W2" i="4"/>
  <c r="U2" i="4"/>
  <c r="S2" i="4"/>
  <c r="R2" i="4"/>
  <c r="Q2" i="4"/>
  <c r="P2" i="4"/>
  <c r="P2" i="4" a="1"/>
  <c r="O2" i="4"/>
  <c r="M2" i="4"/>
  <c r="D53" i="9" l="1"/>
  <c r="E53" i="9" s="1"/>
  <c r="D86" i="9"/>
  <c r="E86" i="9" s="1"/>
  <c r="D10" i="9"/>
  <c r="E10" i="9" s="1"/>
  <c r="D13" i="9"/>
  <c r="E13" i="9" s="1"/>
  <c r="D16" i="9"/>
  <c r="E16" i="9" s="1"/>
  <c r="D20" i="9"/>
  <c r="E20" i="9" s="1"/>
  <c r="D31" i="9"/>
  <c r="E31" i="9" s="1"/>
  <c r="D36" i="9"/>
  <c r="E36" i="9" s="1"/>
  <c r="D56" i="9"/>
  <c r="E56" i="9" s="1"/>
  <c r="D64" i="9"/>
  <c r="E64" i="9" s="1"/>
  <c r="D73" i="9"/>
  <c r="E73" i="9" s="1"/>
  <c r="D77" i="9"/>
  <c r="E77" i="9" s="1"/>
  <c r="D89" i="9"/>
  <c r="E89" i="9" s="1"/>
  <c r="D97" i="9"/>
  <c r="E97" i="9" s="1"/>
  <c r="D107" i="9"/>
  <c r="E107" i="9" s="1"/>
  <c r="D119" i="9"/>
  <c r="E119" i="9" s="1"/>
  <c r="D141" i="9"/>
  <c r="E141" i="9" s="1"/>
  <c r="D159" i="9"/>
  <c r="E159" i="9" s="1"/>
  <c r="D165" i="9"/>
  <c r="E165" i="9" s="1"/>
  <c r="D175" i="9"/>
  <c r="E175" i="9" s="1"/>
  <c r="D181" i="9"/>
  <c r="E181" i="9" s="1"/>
  <c r="D191" i="9"/>
  <c r="E191" i="9" s="1"/>
  <c r="D197" i="9"/>
  <c r="E197" i="9" s="1"/>
  <c r="D207" i="9"/>
  <c r="E207" i="9" s="1"/>
  <c r="D213" i="9"/>
  <c r="E213" i="9" s="1"/>
  <c r="D224" i="9"/>
  <c r="E224" i="9" s="1"/>
  <c r="D230" i="9"/>
  <c r="E230" i="9" s="1"/>
  <c r="D236" i="9"/>
  <c r="E236" i="9" s="1"/>
  <c r="D242" i="9"/>
  <c r="E242" i="9" s="1"/>
  <c r="D248" i="9"/>
  <c r="E248" i="9" s="1"/>
  <c r="D262" i="9"/>
  <c r="E262" i="9" s="1"/>
  <c r="D277" i="9"/>
  <c r="E277" i="9" s="1"/>
  <c r="D45" i="9"/>
  <c r="E45" i="9" s="1"/>
  <c r="D82" i="9"/>
  <c r="E82" i="9" s="1"/>
  <c r="D17" i="9"/>
  <c r="E17" i="9" s="1"/>
  <c r="D40" i="9"/>
  <c r="E40" i="9" s="1"/>
  <c r="D48" i="9"/>
  <c r="E48" i="9" s="1"/>
  <c r="D57" i="9"/>
  <c r="E57" i="9" s="1"/>
  <c r="D61" i="9"/>
  <c r="E61" i="9" s="1"/>
  <c r="D69" i="9"/>
  <c r="E69" i="9" s="1"/>
  <c r="D74" i="9"/>
  <c r="E74" i="9" s="1"/>
  <c r="D81" i="9"/>
  <c r="E81" i="9" s="1"/>
  <c r="D98" i="9"/>
  <c r="E98" i="9" s="1"/>
  <c r="D102" i="9"/>
  <c r="E102" i="9" s="1"/>
  <c r="D116" i="9"/>
  <c r="E116" i="9" s="1"/>
  <c r="D145" i="9"/>
  <c r="E145" i="9" s="1"/>
  <c r="D155" i="9"/>
  <c r="E155" i="9" s="1"/>
  <c r="D160" i="9"/>
  <c r="E160" i="9" s="1"/>
  <c r="D171" i="9"/>
  <c r="E171" i="9" s="1"/>
  <c r="D176" i="9"/>
  <c r="E176" i="9" s="1"/>
  <c r="D187" i="9"/>
  <c r="E187" i="9" s="1"/>
  <c r="D192" i="9"/>
  <c r="E192" i="9" s="1"/>
  <c r="D203" i="9"/>
  <c r="E203" i="9" s="1"/>
  <c r="D208" i="9"/>
  <c r="E208" i="9" s="1"/>
  <c r="D225" i="9"/>
  <c r="E225" i="9" s="1"/>
  <c r="D237" i="9"/>
  <c r="E237" i="9" s="1"/>
  <c r="D249" i="9"/>
  <c r="E249" i="9" s="1"/>
  <c r="D256" i="9"/>
  <c r="E256" i="9" s="1"/>
  <c r="D270" i="9"/>
  <c r="E270" i="9" s="1"/>
  <c r="D285" i="9"/>
  <c r="E285" i="9" s="1"/>
  <c r="D293" i="9"/>
  <c r="E293" i="9" s="1"/>
  <c r="D301" i="9"/>
  <c r="E301" i="9" s="1"/>
  <c r="D309" i="9"/>
  <c r="E309" i="9" s="1"/>
  <c r="D317" i="9"/>
  <c r="E317" i="9" s="1"/>
  <c r="D325" i="9"/>
  <c r="E325" i="9" s="1"/>
  <c r="D333" i="9"/>
  <c r="E333" i="9" s="1"/>
  <c r="D65" i="9"/>
  <c r="E65" i="9" s="1"/>
  <c r="D112" i="9"/>
  <c r="E112" i="9" s="1"/>
  <c r="D177" i="9"/>
  <c r="E177" i="9" s="1"/>
  <c r="D220" i="9"/>
  <c r="E220" i="9" s="1"/>
  <c r="D278" i="9"/>
  <c r="E278" i="9" s="1"/>
  <c r="D11" i="9"/>
  <c r="E11" i="9" s="1"/>
  <c r="D14" i="9"/>
  <c r="E14" i="9" s="1"/>
  <c r="D25" i="9"/>
  <c r="E25" i="9" s="1"/>
  <c r="D29" i="9"/>
  <c r="E29" i="9" s="1"/>
  <c r="D37" i="9"/>
  <c r="E37" i="9" s="1"/>
  <c r="D42" i="9"/>
  <c r="E42" i="9" s="1"/>
  <c r="D49" i="9"/>
  <c r="E49" i="9" s="1"/>
  <c r="D54" i="9"/>
  <c r="E54" i="9" s="1"/>
  <c r="D62" i="9"/>
  <c r="E62" i="9" s="1"/>
  <c r="D66" i="9"/>
  <c r="E66" i="9" s="1"/>
  <c r="D75" i="9"/>
  <c r="E75" i="9" s="1"/>
  <c r="D83" i="9"/>
  <c r="E83" i="9" s="1"/>
  <c r="D142" i="9"/>
  <c r="E142" i="9" s="1"/>
  <c r="D147" i="9"/>
  <c r="E147" i="9" s="1"/>
  <c r="D156" i="9"/>
  <c r="E156" i="9" s="1"/>
  <c r="D162" i="9"/>
  <c r="E162" i="9" s="1"/>
  <c r="D172" i="9"/>
  <c r="E172" i="9" s="1"/>
  <c r="D178" i="9"/>
  <c r="E178" i="9" s="1"/>
  <c r="D188" i="9"/>
  <c r="E188" i="9" s="1"/>
  <c r="D194" i="9"/>
  <c r="E194" i="9" s="1"/>
  <c r="D204" i="9"/>
  <c r="E204" i="9" s="1"/>
  <c r="D210" i="9"/>
  <c r="E210" i="9" s="1"/>
  <c r="D221" i="9"/>
  <c r="E221" i="9" s="1"/>
  <c r="D232" i="9"/>
  <c r="E232" i="9" s="1"/>
  <c r="D244" i="9"/>
  <c r="E244" i="9" s="1"/>
  <c r="D258" i="9"/>
  <c r="E258" i="9" s="1"/>
  <c r="D265" i="9"/>
  <c r="E265" i="9" s="1"/>
  <c r="D272" i="9"/>
  <c r="E272" i="9" s="1"/>
  <c r="D78" i="9"/>
  <c r="E78" i="9" s="1"/>
  <c r="D150" i="9"/>
  <c r="E150" i="9" s="1"/>
  <c r="D198" i="9"/>
  <c r="E198" i="9" s="1"/>
  <c r="D250" i="9"/>
  <c r="E250" i="9" s="1"/>
  <c r="D152" i="9"/>
  <c r="E152" i="9" s="1"/>
  <c r="D85" i="9"/>
  <c r="E85" i="9" s="1"/>
  <c r="D359" i="9"/>
  <c r="E359" i="9" s="1"/>
  <c r="D358" i="9"/>
  <c r="E358" i="9" s="1"/>
  <c r="D355" i="9"/>
  <c r="E355" i="9" s="1"/>
  <c r="D127" i="9"/>
  <c r="E127" i="9" s="1"/>
  <c r="D120" i="9"/>
  <c r="E120" i="9" s="1"/>
  <c r="D95" i="9"/>
  <c r="E95" i="9" s="1"/>
  <c r="D88" i="9"/>
  <c r="E88" i="9" s="1"/>
  <c r="D361" i="9"/>
  <c r="E361" i="9" s="1"/>
  <c r="D351" i="9"/>
  <c r="E351" i="9" s="1"/>
  <c r="D343" i="9"/>
  <c r="E343" i="9" s="1"/>
  <c r="D335" i="9"/>
  <c r="E335" i="9" s="1"/>
  <c r="D327" i="9"/>
  <c r="E327" i="9" s="1"/>
  <c r="D319" i="9"/>
  <c r="E319" i="9" s="1"/>
  <c r="D311" i="9"/>
  <c r="E311" i="9" s="1"/>
  <c r="D303" i="9"/>
  <c r="E303" i="9" s="1"/>
  <c r="D295" i="9"/>
  <c r="E295" i="9" s="1"/>
  <c r="D287" i="9"/>
  <c r="E287" i="9" s="1"/>
  <c r="D279" i="9"/>
  <c r="E279" i="9" s="1"/>
  <c r="D271" i="9"/>
  <c r="E271" i="9" s="1"/>
  <c r="D263" i="9"/>
  <c r="E263" i="9" s="1"/>
  <c r="D255" i="9"/>
  <c r="E255" i="9" s="1"/>
  <c r="D247" i="9"/>
  <c r="E247" i="9" s="1"/>
  <c r="D347" i="9"/>
  <c r="E347" i="9" s="1"/>
  <c r="D339" i="9"/>
  <c r="E339" i="9" s="1"/>
  <c r="D331" i="9"/>
  <c r="E331" i="9" s="1"/>
  <c r="D323" i="9"/>
  <c r="E323" i="9" s="1"/>
  <c r="D315" i="9"/>
  <c r="E315" i="9" s="1"/>
  <c r="D307" i="9"/>
  <c r="E307" i="9" s="1"/>
  <c r="D299" i="9"/>
  <c r="E299" i="9" s="1"/>
  <c r="D291" i="9"/>
  <c r="E291" i="9" s="1"/>
  <c r="D283" i="9"/>
  <c r="E283" i="9" s="1"/>
  <c r="D275" i="9"/>
  <c r="E275" i="9" s="1"/>
  <c r="D267" i="9"/>
  <c r="E267" i="9" s="1"/>
  <c r="D259" i="9"/>
  <c r="E259" i="9" s="1"/>
  <c r="D251" i="9"/>
  <c r="E251" i="9" s="1"/>
  <c r="D243" i="9"/>
  <c r="E243" i="9" s="1"/>
  <c r="D235" i="9"/>
  <c r="E235" i="9" s="1"/>
  <c r="D227" i="9"/>
  <c r="E227" i="9" s="1"/>
  <c r="D219" i="9"/>
  <c r="E219" i="9" s="1"/>
  <c r="D143" i="9"/>
  <c r="E143" i="9" s="1"/>
  <c r="D136" i="9"/>
  <c r="E136" i="9" s="1"/>
  <c r="D111" i="9"/>
  <c r="E111" i="9" s="1"/>
  <c r="D104" i="9"/>
  <c r="E104" i="9" s="1"/>
  <c r="D310" i="9"/>
  <c r="E310" i="9" s="1"/>
  <c r="D350" i="9"/>
  <c r="E350" i="9" s="1"/>
  <c r="D342" i="9"/>
  <c r="E342" i="9" s="1"/>
  <c r="D334" i="9"/>
  <c r="E334" i="9" s="1"/>
  <c r="D326" i="9"/>
  <c r="E326" i="9" s="1"/>
  <c r="D318" i="9"/>
  <c r="E318" i="9" s="1"/>
  <c r="D302" i="9"/>
  <c r="E302" i="9" s="1"/>
  <c r="D294" i="9"/>
  <c r="E294" i="9" s="1"/>
  <c r="D286" i="9"/>
  <c r="E286" i="9" s="1"/>
  <c r="D135" i="9"/>
  <c r="E135" i="9" s="1"/>
  <c r="D128" i="9"/>
  <c r="E128" i="9" s="1"/>
  <c r="D103" i="9"/>
  <c r="E103" i="9" s="1"/>
  <c r="D96" i="9"/>
  <c r="E96" i="9" s="1"/>
  <c r="D18" i="9"/>
  <c r="E18" i="9" s="1"/>
  <c r="D26" i="9"/>
  <c r="E26" i="9" s="1"/>
  <c r="D33" i="9"/>
  <c r="E33" i="9" s="1"/>
  <c r="D38" i="9"/>
  <c r="E38" i="9" s="1"/>
  <c r="D46" i="9"/>
  <c r="E46" i="9" s="1"/>
  <c r="D50" i="9"/>
  <c r="E50" i="9" s="1"/>
  <c r="D59" i="9"/>
  <c r="E59" i="9" s="1"/>
  <c r="D67" i="9"/>
  <c r="E67" i="9" s="1"/>
  <c r="D87" i="9"/>
  <c r="E87" i="9" s="1"/>
  <c r="D109" i="9"/>
  <c r="E109" i="9" s="1"/>
  <c r="D121" i="9"/>
  <c r="E121" i="9" s="1"/>
  <c r="D129" i="9"/>
  <c r="E129" i="9" s="1"/>
  <c r="D139" i="9"/>
  <c r="E139" i="9" s="1"/>
  <c r="D151" i="9"/>
  <c r="E151" i="9" s="1"/>
  <c r="D157" i="9"/>
  <c r="E157" i="9" s="1"/>
  <c r="D167" i="9"/>
  <c r="E167" i="9" s="1"/>
  <c r="D173" i="9"/>
  <c r="E173" i="9" s="1"/>
  <c r="D183" i="9"/>
  <c r="E183" i="9" s="1"/>
  <c r="D189" i="9"/>
  <c r="E189" i="9" s="1"/>
  <c r="D199" i="9"/>
  <c r="E199" i="9" s="1"/>
  <c r="D205" i="9"/>
  <c r="E205" i="9" s="1"/>
  <c r="D215" i="9"/>
  <c r="E215" i="9" s="1"/>
  <c r="D233" i="9"/>
  <c r="E233" i="9" s="1"/>
  <c r="D245" i="9"/>
  <c r="E245" i="9" s="1"/>
  <c r="D252" i="9"/>
  <c r="E252" i="9" s="1"/>
  <c r="D266" i="9"/>
  <c r="E266" i="9" s="1"/>
  <c r="D273" i="9"/>
  <c r="E273" i="9" s="1"/>
  <c r="D280" i="9"/>
  <c r="E280" i="9" s="1"/>
  <c r="D41" i="9"/>
  <c r="E41" i="9" s="1"/>
  <c r="D94" i="9"/>
  <c r="E94" i="9" s="1"/>
  <c r="D166" i="9"/>
  <c r="E166" i="9" s="1"/>
  <c r="D209" i="9"/>
  <c r="E209" i="9" s="1"/>
  <c r="D231" i="9"/>
  <c r="E231" i="9" s="1"/>
  <c r="D19" i="9"/>
  <c r="E19" i="9" s="1"/>
  <c r="D34" i="9"/>
  <c r="E34" i="9" s="1"/>
  <c r="D79" i="9"/>
  <c r="E79" i="9" s="1"/>
  <c r="D113" i="9"/>
  <c r="E113" i="9" s="1"/>
  <c r="D134" i="9"/>
  <c r="E134" i="9" s="1"/>
  <c r="D168" i="9"/>
  <c r="E168" i="9" s="1"/>
  <c r="D184" i="9"/>
  <c r="E184" i="9" s="1"/>
  <c r="D200" i="9"/>
  <c r="E200" i="9" s="1"/>
  <c r="D211" i="9"/>
  <c r="E211" i="9" s="1"/>
  <c r="D216" i="9"/>
  <c r="E216" i="9" s="1"/>
  <c r="D222" i="9"/>
  <c r="E222" i="9" s="1"/>
  <c r="D228" i="9"/>
  <c r="E228" i="9" s="1"/>
  <c r="D234" i="9"/>
  <c r="E234" i="9" s="1"/>
  <c r="D239" i="9"/>
  <c r="E239" i="9" s="1"/>
  <c r="D253" i="9"/>
  <c r="E253" i="9" s="1"/>
  <c r="D260" i="9"/>
  <c r="E260" i="9" s="1"/>
  <c r="D274" i="9"/>
  <c r="E274" i="9" s="1"/>
  <c r="D281" i="9"/>
  <c r="E281" i="9" s="1"/>
  <c r="D289" i="9"/>
  <c r="E289" i="9" s="1"/>
  <c r="D297" i="9"/>
  <c r="E297" i="9" s="1"/>
  <c r="D305" i="9"/>
  <c r="E305" i="9" s="1"/>
  <c r="D313" i="9"/>
  <c r="E313" i="9" s="1"/>
  <c r="D321" i="9"/>
  <c r="E321" i="9" s="1"/>
  <c r="D329" i="9"/>
  <c r="E329" i="9" s="1"/>
  <c r="D337" i="9"/>
  <c r="E337" i="9" s="1"/>
  <c r="D345" i="9"/>
  <c r="E345" i="9" s="1"/>
  <c r="D353" i="9"/>
  <c r="E353" i="9" s="1"/>
  <c r="D32" i="9"/>
  <c r="E32" i="9" s="1"/>
  <c r="D70" i="9"/>
  <c r="E70" i="9" s="1"/>
  <c r="D137" i="9"/>
  <c r="E137" i="9" s="1"/>
  <c r="D161" i="9"/>
  <c r="E161" i="9" s="1"/>
  <c r="D193" i="9"/>
  <c r="E193" i="9" s="1"/>
  <c r="D226" i="9"/>
  <c r="E226" i="9" s="1"/>
  <c r="D264" i="9"/>
  <c r="E264" i="9" s="1"/>
  <c r="D7" i="9"/>
  <c r="E7" i="9" s="1"/>
  <c r="D22" i="9"/>
  <c r="E22" i="9" s="1"/>
  <c r="D43" i="9"/>
  <c r="E43" i="9" s="1"/>
  <c r="D71" i="9"/>
  <c r="E71" i="9" s="1"/>
  <c r="D84" i="9"/>
  <c r="E84" i="9" s="1"/>
  <c r="D130" i="9"/>
  <c r="E130" i="9" s="1"/>
  <c r="D148" i="9"/>
  <c r="E148" i="9" s="1"/>
  <c r="D163" i="9"/>
  <c r="E163" i="9" s="1"/>
  <c r="D179" i="9"/>
  <c r="E179" i="9" s="1"/>
  <c r="D195" i="9"/>
  <c r="E195" i="9" s="1"/>
  <c r="D5" i="9"/>
  <c r="E5" i="9" s="1"/>
  <c r="D12" i="9"/>
  <c r="E12" i="9" s="1"/>
  <c r="D27" i="9"/>
  <c r="E27" i="9" s="1"/>
  <c r="D35" i="9"/>
  <c r="E35" i="9" s="1"/>
  <c r="D55" i="9"/>
  <c r="E55" i="9" s="1"/>
  <c r="D63" i="9"/>
  <c r="E63" i="9" s="1"/>
  <c r="D68" i="9"/>
  <c r="E68" i="9" s="1"/>
  <c r="D118" i="9"/>
  <c r="E118" i="9" s="1"/>
  <c r="D126" i="9"/>
  <c r="E126" i="9" s="1"/>
  <c r="D131" i="9"/>
  <c r="E131" i="9" s="1"/>
  <c r="D144" i="9"/>
  <c r="E144" i="9" s="1"/>
  <c r="D153" i="9"/>
  <c r="E153" i="9" s="1"/>
  <c r="D158" i="9"/>
  <c r="E158" i="9" s="1"/>
  <c r="D169" i="9"/>
  <c r="E169" i="9" s="1"/>
  <c r="D174" i="9"/>
  <c r="E174" i="9" s="1"/>
  <c r="D185" i="9"/>
  <c r="E185" i="9" s="1"/>
  <c r="D190" i="9"/>
  <c r="E190" i="9" s="1"/>
  <c r="D201" i="9"/>
  <c r="E201" i="9" s="1"/>
  <c r="D206" i="9"/>
  <c r="E206" i="9" s="1"/>
  <c r="D217" i="9"/>
  <c r="E217" i="9" s="1"/>
  <c r="D229" i="9"/>
  <c r="E229" i="9" s="1"/>
  <c r="D240" i="9"/>
  <c r="E240" i="9" s="1"/>
  <c r="D246" i="9"/>
  <c r="E246" i="9" s="1"/>
  <c r="D261" i="9"/>
  <c r="E261" i="9" s="1"/>
  <c r="D268" i="9"/>
  <c r="E268" i="9" s="1"/>
  <c r="D58" i="9"/>
  <c r="E58" i="9" s="1"/>
  <c r="D99" i="9"/>
  <c r="E99" i="9" s="1"/>
  <c r="D182" i="9"/>
  <c r="E182" i="9" s="1"/>
  <c r="D257" i="9"/>
  <c r="E257" i="9" s="1"/>
  <c r="D9" i="9"/>
  <c r="E9" i="9" s="1"/>
  <c r="D2" i="9"/>
  <c r="E2" i="9" s="1"/>
  <c r="D30" i="9"/>
  <c r="E30" i="9" s="1"/>
  <c r="D51" i="9"/>
  <c r="E51" i="9" s="1"/>
  <c r="D23" i="9"/>
  <c r="E23" i="9" s="1"/>
  <c r="D39" i="9"/>
  <c r="E39" i="9" s="1"/>
  <c r="D47" i="9"/>
  <c r="E47" i="9" s="1"/>
  <c r="D52" i="9"/>
  <c r="E52" i="9" s="1"/>
  <c r="D72" i="9"/>
  <c r="E72" i="9" s="1"/>
  <c r="D80" i="9"/>
  <c r="E80" i="9" s="1"/>
  <c r="D110" i="9"/>
  <c r="E110" i="9" s="1"/>
  <c r="D115" i="9"/>
  <c r="E115" i="9" s="1"/>
  <c r="D123" i="9"/>
  <c r="E123" i="9" s="1"/>
  <c r="D154" i="9"/>
  <c r="E154" i="9" s="1"/>
  <c r="D164" i="9"/>
  <c r="E164" i="9" s="1"/>
  <c r="D170" i="9"/>
  <c r="E170" i="9" s="1"/>
  <c r="D180" i="9"/>
  <c r="E180" i="9" s="1"/>
  <c r="D186" i="9"/>
  <c r="E186" i="9" s="1"/>
  <c r="D196" i="9"/>
  <c r="E196" i="9" s="1"/>
  <c r="D202" i="9"/>
  <c r="E202" i="9" s="1"/>
  <c r="D212" i="9"/>
  <c r="E212" i="9" s="1"/>
  <c r="D218" i="9"/>
  <c r="E218" i="9" s="1"/>
  <c r="D223" i="9"/>
  <c r="E223" i="9" s="1"/>
  <c r="D241" i="9"/>
  <c r="E241" i="9" s="1"/>
  <c r="D254" i="9"/>
  <c r="E254" i="9" s="1"/>
  <c r="D269" i="9"/>
  <c r="E269" i="9" s="1"/>
  <c r="D276" i="9"/>
  <c r="E276" i="9" s="1"/>
  <c r="D341" i="9"/>
  <c r="E341" i="9" s="1"/>
  <c r="D349" i="9"/>
  <c r="E349" i="9" s="1"/>
  <c r="D28" i="9"/>
  <c r="E28" i="9" s="1"/>
  <c r="D44" i="9"/>
  <c r="E44" i="9" s="1"/>
  <c r="D60" i="9"/>
  <c r="E60" i="9" s="1"/>
  <c r="D76" i="9"/>
  <c r="E76" i="9" s="1"/>
  <c r="D93" i="9"/>
  <c r="E93" i="9" s="1"/>
  <c r="D100" i="9"/>
  <c r="E100" i="9" s="1"/>
  <c r="D114" i="9"/>
  <c r="E114" i="9" s="1"/>
  <c r="D125" i="9"/>
  <c r="E125" i="9" s="1"/>
  <c r="D132" i="9"/>
  <c r="E132" i="9" s="1"/>
  <c r="D146" i="9"/>
  <c r="E146" i="9" s="1"/>
  <c r="D306" i="9"/>
  <c r="E306" i="9" s="1"/>
  <c r="D314" i="9"/>
  <c r="E314" i="9" s="1"/>
  <c r="D322" i="9"/>
  <c r="E322" i="9" s="1"/>
  <c r="D330" i="9"/>
  <c r="E330" i="9" s="1"/>
  <c r="D338" i="9"/>
  <c r="E338" i="9" s="1"/>
  <c r="D346" i="9"/>
  <c r="E346" i="9" s="1"/>
  <c r="D354" i="9"/>
  <c r="E354" i="9" s="1"/>
  <c r="D282" i="9"/>
  <c r="E282" i="9" s="1"/>
  <c r="D290" i="9"/>
  <c r="E290" i="9" s="1"/>
  <c r="D298" i="9"/>
  <c r="E298" i="9" s="1"/>
  <c r="D90" i="9"/>
  <c r="E90" i="9" s="1"/>
  <c r="D101" i="9"/>
  <c r="E101" i="9" s="1"/>
  <c r="D108" i="9"/>
  <c r="E108" i="9" s="1"/>
  <c r="D122" i="9"/>
  <c r="E122" i="9" s="1"/>
  <c r="D133" i="9"/>
  <c r="E133" i="9" s="1"/>
  <c r="D140" i="9"/>
  <c r="E140" i="9" s="1"/>
  <c r="D360" i="9"/>
  <c r="E360" i="9" s="1"/>
  <c r="D356" i="9"/>
  <c r="E356" i="9" s="1"/>
  <c r="D284" i="9"/>
  <c r="E284" i="9" s="1"/>
  <c r="D292" i="9"/>
  <c r="E292" i="9" s="1"/>
  <c r="D300" i="9"/>
  <c r="E300" i="9" s="1"/>
  <c r="D304" i="9"/>
  <c r="E304" i="9" s="1"/>
  <c r="D312" i="9"/>
  <c r="E312" i="9" s="1"/>
  <c r="D316" i="9"/>
  <c r="E316" i="9" s="1"/>
  <c r="D320" i="9"/>
  <c r="E320" i="9" s="1"/>
  <c r="D324" i="9"/>
  <c r="E324" i="9" s="1"/>
  <c r="D328" i="9"/>
  <c r="E328" i="9" s="1"/>
  <c r="D332" i="9"/>
  <c r="E332" i="9" s="1"/>
  <c r="D336" i="9"/>
  <c r="E336" i="9" s="1"/>
  <c r="D340" i="9"/>
  <c r="E340" i="9" s="1"/>
  <c r="D344" i="9"/>
  <c r="E344" i="9" s="1"/>
  <c r="D348" i="9"/>
  <c r="E348" i="9" s="1"/>
  <c r="D352" i="9"/>
  <c r="E352" i="9" s="1"/>
  <c r="D362" i="9"/>
  <c r="E362" i="9" s="1"/>
  <c r="D288" i="9"/>
  <c r="E288" i="9" s="1"/>
  <c r="D296" i="9"/>
  <c r="E296" i="9" s="1"/>
  <c r="D308" i="9"/>
  <c r="E308" i="9" s="1"/>
  <c r="D92" i="9"/>
  <c r="E92" i="9" s="1"/>
  <c r="D106" i="9"/>
  <c r="E106" i="9" s="1"/>
  <c r="D117" i="9"/>
  <c r="E117" i="9" s="1"/>
  <c r="D124" i="9"/>
  <c r="E124" i="9" s="1"/>
  <c r="D138" i="9"/>
  <c r="E138" i="9" s="1"/>
  <c r="D149" i="9"/>
  <c r="E149" i="9" s="1"/>
  <c r="D357" i="9"/>
  <c r="E357" i="9" s="1"/>
  <c r="I357" i="1"/>
  <c r="I349" i="1"/>
  <c r="I341" i="1"/>
  <c r="I333" i="1"/>
  <c r="I325" i="1"/>
  <c r="I317" i="1"/>
  <c r="I309" i="1"/>
  <c r="I301" i="1"/>
  <c r="I293" i="1"/>
  <c r="I285" i="1"/>
  <c r="I277" i="1"/>
  <c r="I269" i="1"/>
  <c r="I261" i="1"/>
  <c r="I253" i="1"/>
  <c r="I245" i="1"/>
  <c r="I237" i="1"/>
  <c r="I229" i="1"/>
  <c r="I221" i="1"/>
  <c r="I213" i="1"/>
  <c r="I205" i="1"/>
  <c r="I197" i="1"/>
  <c r="I189" i="1"/>
  <c r="I181" i="1"/>
  <c r="I173" i="1"/>
  <c r="I165" i="1"/>
  <c r="I157" i="1"/>
  <c r="I149" i="1"/>
  <c r="I141" i="1"/>
  <c r="I133" i="1"/>
  <c r="I125" i="1"/>
  <c r="I117" i="1"/>
  <c r="I109" i="1"/>
  <c r="I101" i="1"/>
  <c r="I93" i="1"/>
  <c r="I85" i="1"/>
  <c r="I77" i="1"/>
  <c r="I69" i="1"/>
  <c r="I61" i="1"/>
  <c r="I53" i="1"/>
  <c r="I45" i="1"/>
  <c r="I37" i="1"/>
  <c r="I29" i="1"/>
  <c r="I257" i="1"/>
  <c r="I249" i="1"/>
  <c r="I241" i="1"/>
  <c r="I233" i="1"/>
  <c r="I225" i="1"/>
  <c r="I217" i="1"/>
  <c r="I209" i="1"/>
  <c r="I201" i="1"/>
  <c r="I193" i="1"/>
  <c r="I185" i="1"/>
  <c r="I177" i="1"/>
  <c r="I169" i="1"/>
  <c r="I161" i="1"/>
  <c r="I153" i="1"/>
  <c r="I145" i="1"/>
  <c r="I137" i="1"/>
  <c r="I129" i="1"/>
  <c r="I121" i="1"/>
  <c r="I113" i="1"/>
  <c r="I105" i="1"/>
  <c r="I97" i="1"/>
  <c r="I89" i="1"/>
  <c r="I81" i="1"/>
  <c r="I73" i="1"/>
  <c r="I65" i="1"/>
  <c r="I360" i="1"/>
  <c r="I352" i="1"/>
  <c r="I344" i="1"/>
  <c r="I336" i="1"/>
  <c r="I328" i="1"/>
  <c r="I320" i="1"/>
  <c r="I312" i="1"/>
  <c r="I304" i="1"/>
  <c r="I296" i="1"/>
  <c r="I288" i="1"/>
  <c r="I280" i="1"/>
  <c r="I272" i="1"/>
  <c r="I264" i="1"/>
  <c r="I56" i="1"/>
  <c r="I48" i="1"/>
  <c r="I40" i="1"/>
  <c r="I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tc={A7BBB75A-93F1-471E-838D-12E6E414439A}</author>
  </authors>
  <commentList>
    <comment ref="J15" authorId="0" shapeId="0" xr:uid="{A7BBB75A-93F1-471E-838D-12E6E414439A}">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<sst xmlns="http://schemas.openxmlformats.org/spreadsheetml/2006/main" count="196" uniqueCount="156">
  <si>
    <t>Inlet Position (mm)</t>
  </si>
  <si>
    <t>Exhaust Position (mm)</t>
  </si>
  <si>
    <t>Degrees</t>
  </si>
  <si>
    <t>corrected</t>
  </si>
  <si>
    <t>camshaft</t>
  </si>
  <si>
    <t>valves</t>
  </si>
  <si>
    <t>valve springs</t>
  </si>
  <si>
    <t>retainers</t>
  </si>
  <si>
    <t>followers/buckets</t>
  </si>
  <si>
    <t>mass (kg):</t>
  </si>
  <si>
    <t>0.049/0.017</t>
  </si>
  <si>
    <t>stroke</t>
  </si>
  <si>
    <t>bore</t>
  </si>
  <si>
    <t>87.5 mm</t>
  </si>
  <si>
    <t>83.3mm</t>
  </si>
  <si>
    <t>compression ratio</t>
  </si>
  <si>
    <t>acceleration</t>
  </si>
  <si>
    <t>Comp Ratio</t>
  </si>
  <si>
    <t>Bore</t>
  </si>
  <si>
    <t>mm</t>
  </si>
  <si>
    <t>Stroke</t>
  </si>
  <si>
    <t>Clearance Vol</t>
  </si>
  <si>
    <t>cc</t>
  </si>
  <si>
    <t>Cylinders</t>
  </si>
  <si>
    <t>Con Rod Length</t>
  </si>
  <si>
    <t>Capacity</t>
  </si>
  <si>
    <t>Mean Piston Spd</t>
  </si>
  <si>
    <t>m/s</t>
  </si>
  <si>
    <t>RPM</t>
  </si>
  <si>
    <t>Crankshaft radius</t>
  </si>
  <si>
    <t>piston position:</t>
  </si>
  <si>
    <t>crank angle</t>
  </si>
  <si>
    <t>valve spring frequency</t>
  </si>
  <si>
    <t>mass of retainer</t>
  </si>
  <si>
    <t>mass of keeper</t>
  </si>
  <si>
    <t>total mass</t>
  </si>
  <si>
    <t>spring stiffness (N/m):</t>
  </si>
  <si>
    <t>inner</t>
  </si>
  <si>
    <t>outer</t>
  </si>
  <si>
    <t>mass of valve (kg)</t>
  </si>
  <si>
    <t>Valve float RPM:</t>
  </si>
  <si>
    <t>Lightweight components:</t>
  </si>
  <si>
    <t>Mean Piston speed</t>
  </si>
  <si>
    <t>piston position</t>
  </si>
  <si>
    <t>piston velocity</t>
  </si>
  <si>
    <t>peak piston speed</t>
  </si>
  <si>
    <t>Angular speed</t>
  </si>
  <si>
    <t>dx/dθ</t>
  </si>
  <si>
    <t>SuperFlow SF-110 Test Data</t>
  </si>
  <si>
    <t>Test Description:</t>
  </si>
  <si>
    <t>Test Number</t>
  </si>
  <si>
    <t>Head Description:</t>
  </si>
  <si>
    <t>Serial Number</t>
  </si>
  <si>
    <t>Intake Valve:</t>
  </si>
  <si>
    <t>2 Litre Duratec</t>
  </si>
  <si>
    <t>Valve Seat Angle</t>
  </si>
  <si>
    <t>Intake Port:</t>
  </si>
  <si>
    <t>Port Volume</t>
  </si>
  <si>
    <t>Radiused Inlet:</t>
  </si>
  <si>
    <t>Port Length</t>
  </si>
  <si>
    <t>m</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</si>
  <si>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</si>
  <si>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</si>
  <si>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</si>
  <si>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</si>
  <si>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</si>
  <si>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</si>
  <si>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</si>
  <si>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</si>
  <si>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</si>
  <si>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</si>
  <si>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</si>
  <si>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</si>
  <si>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</si>
  <si>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</si>
  <si>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</si>
  <si>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</si>
  <si>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</si>
  <si>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</si>
  <si>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</si>
  <si>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</si>
  <si>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</si>
  <si>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</si>
  <si>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</si>
  <si>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</si>
  <si>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</si>
  <si>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</si>
  <si>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</si>
  <si>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</si>
  <si>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</si>
  <si>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</si>
  <si>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</si>
  <si>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</si>
  <si>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</si>
  <si>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</si>
  <si>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</si>
  <si>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</si>
  <si>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</si>
  <si>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</si>
  <si>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</si>
  <si>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</si>
  <si>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</si>
  <si>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</si>
  <si>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</si>
  <si>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</si>
  <si>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</si>
  <si>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</si>
  <si>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</si>
  <si>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time per degree</t>
  </si>
  <si>
    <t>angle at peak velocity</t>
  </si>
  <si>
    <t>valve lift</t>
  </si>
  <si>
    <t>valve area inlet</t>
  </si>
  <si>
    <t>flow rate per unit area</t>
  </si>
  <si>
    <t>valve velocity inlet</t>
  </si>
  <si>
    <t>acceleration inlet</t>
  </si>
  <si>
    <t>jerk inlet</t>
  </si>
  <si>
    <t>valve velocity exhaust</t>
  </si>
  <si>
    <t>acceleration exhaust</t>
  </si>
  <si>
    <t>jerk exhaust</t>
  </si>
  <si>
    <t>flow rate (intake)</t>
  </si>
  <si>
    <t>Cam angle</t>
  </si>
  <si>
    <t>lift</t>
  </si>
  <si>
    <t>position</t>
  </si>
  <si>
    <t>flow</t>
  </si>
  <si>
    <t>mean flow coefficient</t>
  </si>
  <si>
    <t>air density</t>
  </si>
  <si>
    <t>max rpm</t>
  </si>
  <si>
    <t>coefficient of flow</t>
  </si>
  <si>
    <t>ideal flow (metric)</t>
  </si>
  <si>
    <t xml:space="preserve">mean flow coefficient </t>
  </si>
  <si>
    <t>699.004 m/s</t>
  </si>
  <si>
    <t>new mass/old mass= 1/(1.25^2)=0.64</t>
  </si>
  <si>
    <t>1-0.64=36%</t>
  </si>
  <si>
    <t>old total mass:</t>
  </si>
  <si>
    <t>36% of old mass:</t>
  </si>
  <si>
    <t>new total mass</t>
  </si>
  <si>
    <t>0.5512-0.198432=</t>
  </si>
  <si>
    <t>0.352768 (Kg)</t>
  </si>
  <si>
    <t>density of steel:</t>
  </si>
  <si>
    <t>density of titanium:</t>
  </si>
  <si>
    <t>4500 Kg/m^3</t>
  </si>
  <si>
    <t>7,850 Kg/m^3</t>
  </si>
  <si>
    <t>required density:</t>
  </si>
  <si>
    <t>5024 Kg/m^3 or lower</t>
  </si>
  <si>
    <t>time per crank degree</t>
  </si>
  <si>
    <t>measured cfm (inlet)</t>
  </si>
  <si>
    <t>measured cfm (exhaust)</t>
  </si>
  <si>
    <t>ideal flow cfm/sq.in:</t>
  </si>
  <si>
    <t>RPM max = Cf(mean)*area valves * mean vgas * duration/360 *60/cylinder displacment</t>
  </si>
  <si>
    <t>mean vgas = 2/PI * 330</t>
  </si>
  <si>
    <t>valve diameter mm:</t>
  </si>
  <si>
    <t>valve area m^2: inlet</t>
  </si>
  <si>
    <t>210.08 m/s</t>
  </si>
  <si>
    <t>duration: 152</t>
  </si>
  <si>
    <t>RPM max</t>
  </si>
  <si>
    <t>cylinder displacment mm^2: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</si>
</sst>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5" x14ac:knownFonts="1">
    <font>
      <sz val="11"/>
      <color theme="1"/>
      <name val="Aptos Narrow"/>
      <family val="2"/>
      <scheme val="minor"/>
    </font>
    <font>
      <sz val="11"/>
      <color theme="0"/>
      <name val="Aptos Narrow"/>
      <family val="2"/>
      <scheme val="minor"/>
    </font>
    <font>
      <i/>
      <sz val="8"/>
      <color theme="1"/>
      <name val="Aptos Narrow"/>
      <family val="2"/>
      <scheme val="minor"/>
    </font>
    <font>
      <i/>
      <sz val="11"/>
      <color theme="1"/>
      <name val="Aptos Narrow"/>
      <family val="2"/>
      <scheme val="minor"/>
    </font>
    <font>
      <b/>
      <i/>
      <sz val="11"/>
      <color theme="1"/>
      <name val="Aptos Narrow"/>
      <family val="2"/>
      <scheme val="minor"/>
    </font>
  </fonts>
  <fills count="10">
    <fill>
      <patternFill patternType="none"/>
    </fill>
    <fill>
      <patternFill patternType="gray125"/>
    </fill>
    <fill>
      <patternFill patternType="solid">
        <fgColor theme="3" tint="0.749992370372631"/>
        <bgColor indexed="64"/>
      </patternFill>
    </fill>
    <fill>
      <patternFill patternType="solid">
        <fgColor theme="9" tint="0.39997558519241921"/>
        <bgColor indexed="64"/>
      </patternFill>
    </fill>
    <fill>
      <patternFill patternType="solid">
        <fgColor theme="0"/>
        <bgColor indexed="64"/>
      </patternFill>
    </fill>
    <fill>
      <patternFill patternType="solid">
        <fgColor theme="1" tint="4.9989318521683403E-2"/>
        <bgColor indexed="64"/>
      </patternFill>
    </fill>
    <fill>
      <patternFill patternType="solid">
        <fgColor theme="1"/>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bottom/>
      <diagonal/>
    </border>
    <border>
      <left/>
      <right/>
      <top/>
      <bottom style="thin">
        <color indexed="64"/>
      </bottom>
      <diagonal/>
    </border>
  </borders>
  <cellStyleXfs count="1">
    <xf numFmtId="0" fontId="0" fillId="0" borderId="0"/>
  </cellStyleXfs>
  <cellXfs count="108">
    <xf numFmtId="0" fontId="0" fillId="0" borderId="0" xfId="0"/>
    <xf numFmtId="0" fontId="0" fillId="0" borderId="1" xfId="0"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xf numFmtId="0" fontId="0" fillId="0" borderId="2" xfId="0" applyBorder="1"/>
    <xf numFmtId="0" fontId="0" fillId="3" borderId="1" xfId="0" applyFill="1" applyBorder="1"/>
    <xf numFmtId="0" fontId="0" fillId="4" borderId="0" xfId="0" applyFill="1"/>
    <xf numFmtId="0" fontId="0" fillId="5" borderId="4" xfId="0" applyFill="1" applyBorder="1"/>
    <xf numFmtId="0" fontId="0" fillId="6" borderId="5" xfId="0" applyFill="1" applyBorder="1"/>
    <xf numFmtId="0" fontId="1" fillId="6" borderId="5" xfId="0" applyFont="1" applyFill="1" applyBorder="1"/>
    <xf numFmtId="0" fontId="0" fillId="5" borderId="5" xfId="0" applyFill="1" applyBorder="1"/>
    <xf numFmtId="0" fontId="1" fillId="5" borderId="5" xfId="0" applyFont="1" applyFill="1" applyBorder="1" applyAlignment="1">
      <alignment horizontal="center"/>
    </xf>
    <xf numFmtId="0" fontId="0" fillId="5" borderId="6" xfId="0" applyFill="1" applyBorder="1"/>
    <xf numFmtId="0" fontId="2" fillId="4" borderId="0" xfId="0" applyFont="1" applyFill="1" applyAlignment="1">
      <alignment horizontal="right"/>
    </xf>
    <xf numFmtId="164" fontId="2" fillId="4" borderId="0" xfId="0" applyNumberFormat="1" applyFont="1" applyFill="1"/>
    <xf numFmtId="0" fontId="0" fillId="7" borderId="7" xfId="0" applyFill="1" applyBorder="1"/>
    <xf numFmtId="0" fontId="3" fillId="7" borderId="8" xfId="0" applyFont="1" applyFill="1" applyBorder="1" applyAlignment="1">
      <alignment horizontal="right"/>
    </xf>
    <xf numFmtId="0" fontId="3" fillId="7" borderId="9" xfId="0" applyFont="1" applyFill="1" applyBorder="1" applyAlignment="1">
      <alignment horizontal="right"/>
    </xf>
    <xf numFmtId="0" fontId="0" fillId="0" borderId="10" xfId="0" applyBorder="1"/>
    <xf numFmtId="0" fontId="0" fillId="0" borderId="11" xfId="0" applyBorder="1"/>
    <xf numFmtId="0" fontId="0" fillId="0" borderId="12" xfId="0" applyBorder="1"/>
    <xf numFmtId="0" fontId="0" fillId="7" borderId="13" xfId="0" applyFill="1" applyBorder="1"/>
    <xf numFmtId="0" fontId="3" fillId="7" borderId="0" xfId="0" applyFont="1" applyFill="1" applyAlignment="1">
      <alignment horizontal="right"/>
    </xf>
    <xf numFmtId="0" fontId="0" fillId="0" borderId="15" xfId="0" applyBorder="1"/>
    <xf numFmtId="0" fontId="0" fillId="0" borderId="16" xfId="0" applyBorder="1"/>
    <xf numFmtId="0" fontId="0" fillId="0" borderId="17" xfId="0" applyBorder="1"/>
    <xf numFmtId="0" fontId="0" fillId="0" borderId="18" xfId="0" applyBorder="1"/>
    <xf numFmtId="0" fontId="0" fillId="7" borderId="19" xfId="0" applyFill="1" applyBorder="1"/>
    <xf numFmtId="0" fontId="0" fillId="4" borderId="20" xfId="0" applyFill="1" applyBorder="1"/>
    <xf numFmtId="0" fontId="0" fillId="7" borderId="3" xfId="0" applyFill="1" applyBorder="1"/>
    <xf numFmtId="0" fontId="0" fillId="4" borderId="14" xfId="0" applyFill="1" applyBorder="1"/>
    <xf numFmtId="0" fontId="0" fillId="0" borderId="21" xfId="0" applyBorder="1"/>
    <xf numFmtId="0" fontId="0" fillId="7" borderId="22" xfId="0" applyFill="1" applyBorder="1"/>
    <xf numFmtId="0" fontId="0" fillId="4" borderId="23" xfId="0" applyFill="1" applyBorder="1"/>
    <xf numFmtId="0" fontId="0" fillId="7" borderId="24" xfId="0" applyFill="1" applyBorder="1"/>
    <xf numFmtId="0" fontId="3" fillId="7" borderId="25" xfId="0" applyFont="1" applyFill="1" applyBorder="1" applyAlignment="1">
      <alignment horizontal="right"/>
    </xf>
    <xf numFmtId="0" fontId="0" fillId="0" borderId="26" xfId="0" applyBorder="1"/>
    <xf numFmtId="0" fontId="0" fillId="0" borderId="27" xfId="0" applyBorder="1"/>
    <xf numFmtId="0" fontId="0" fillId="0" borderId="28" xfId="0" applyBorder="1"/>
    <xf numFmtId="0" fontId="0" fillId="5" borderId="7" xfId="0" applyFill="1" applyBorder="1"/>
    <xf numFmtId="0" fontId="0" fillId="5" borderId="8" xfId="0" applyFill="1" applyBorder="1"/>
    <xf numFmtId="0" fontId="1" fillId="5" borderId="8" xfId="0" applyFont="1" applyFill="1" applyBorder="1"/>
    <xf numFmtId="0" fontId="1" fillId="5" borderId="8" xfId="0" applyFont="1" applyFill="1" applyBorder="1" applyAlignment="1">
      <alignment horizontal="center"/>
    </xf>
    <xf numFmtId="0" fontId="0" fillId="5" borderId="9" xfId="0" applyFill="1" applyBorder="1"/>
    <xf numFmtId="0" fontId="0" fillId="4" borderId="13" xfId="0" applyFill="1" applyBorder="1"/>
    <xf numFmtId="0" fontId="3" fillId="4" borderId="0" xfId="0" applyFont="1" applyFill="1"/>
    <xf numFmtId="0" fontId="3" fillId="7" borderId="0" xfId="0" applyFont="1" applyFill="1"/>
    <xf numFmtId="0" fontId="3" fillId="7" borderId="14" xfId="0" applyFont="1" applyFill="1" applyBorder="1"/>
    <xf numFmtId="0" fontId="0" fillId="0" borderId="30" xfId="0" applyBorder="1"/>
    <xf numFmtId="0" fontId="3" fillId="7" borderId="25" xfId="0" applyFont="1" applyFill="1" applyBorder="1"/>
    <xf numFmtId="0" fontId="3" fillId="7" borderId="29" xfId="0" applyFont="1" applyFill="1" applyBorder="1"/>
    <xf numFmtId="0" fontId="3" fillId="4" borderId="0" xfId="0" applyFont="1" applyFill="1" applyAlignment="1">
      <alignment horizontal="right"/>
    </xf>
    <xf numFmtId="2" fontId="3" fillId="7" borderId="31" xfId="0" applyNumberFormat="1" applyFont="1" applyFill="1" applyBorder="1"/>
    <xf numFmtId="2" fontId="3" fillId="7" borderId="32" xfId="0" applyNumberFormat="1" applyFont="1" applyFill="1" applyBorder="1"/>
    <xf numFmtId="0" fontId="3" fillId="7" borderId="32" xfId="0" applyFont="1" applyFill="1" applyBorder="1"/>
    <xf numFmtId="0" fontId="3" fillId="7" borderId="33" xfId="0" applyFont="1" applyFill="1" applyBorder="1"/>
    <xf numFmtId="0" fontId="0" fillId="0" borderId="34" xfId="0" applyBorder="1"/>
    <xf numFmtId="0" fontId="3" fillId="0" borderId="1" xfId="0" applyFont="1" applyBorder="1"/>
    <xf numFmtId="0" fontId="3" fillId="0" borderId="35" xfId="0" applyFont="1" applyBorder="1"/>
    <xf numFmtId="0" fontId="0" fillId="0" borderId="36" xfId="0" applyBorder="1"/>
    <xf numFmtId="0" fontId="3" fillId="4" borderId="37" xfId="0" applyFont="1" applyFill="1" applyBorder="1"/>
    <xf numFmtId="0" fontId="3" fillId="7" borderId="9" xfId="0" applyFont="1" applyFill="1" applyBorder="1"/>
    <xf numFmtId="0" fontId="0" fillId="7" borderId="31" xfId="0" applyFill="1" applyBorder="1" applyAlignment="1">
      <alignment horizontal="center"/>
    </xf>
    <xf numFmtId="0" fontId="0" fillId="7" borderId="32" xfId="0" applyFill="1" applyBorder="1" applyAlignment="1">
      <alignment horizontal="center"/>
    </xf>
    <xf numFmtId="0" fontId="0" fillId="7" borderId="38" xfId="0" applyFill="1" applyBorder="1" applyAlignment="1">
      <alignment horizontal="center"/>
    </xf>
    <xf numFmtId="0" fontId="0" fillId="7" borderId="14" xfId="0" applyFill="1" applyBorder="1"/>
    <xf numFmtId="0" fontId="0" fillId="4" borderId="34" xfId="0" applyFill="1" applyBorder="1"/>
    <xf numFmtId="0" fontId="0" fillId="4" borderId="1" xfId="0" applyFill="1" applyBorder="1"/>
    <xf numFmtId="0" fontId="0" fillId="4" borderId="39" xfId="0" applyFill="1" applyBorder="1"/>
    <xf numFmtId="0" fontId="0" fillId="7" borderId="29" xfId="0" applyFill="1" applyBorder="1"/>
    <xf numFmtId="0" fontId="0" fillId="4" borderId="36" xfId="0" applyFill="1" applyBorder="1"/>
    <xf numFmtId="0" fontId="0" fillId="4" borderId="30" xfId="0" applyFill="1" applyBorder="1"/>
    <xf numFmtId="0" fontId="0" fillId="4" borderId="40" xfId="0" applyFill="1" applyBorder="1"/>
    <xf numFmtId="0" fontId="3" fillId="7" borderId="41" xfId="0" applyFont="1" applyFill="1" applyBorder="1"/>
    <xf numFmtId="0" fontId="3" fillId="7" borderId="2" xfId="0" applyFont="1" applyFill="1" applyBorder="1"/>
    <xf numFmtId="0" fontId="3" fillId="7" borderId="35" xfId="0" applyFont="1" applyFill="1" applyBorder="1"/>
    <xf numFmtId="0" fontId="3" fillId="7" borderId="34" xfId="0" applyFont="1" applyFill="1" applyBorder="1"/>
    <xf numFmtId="0" fontId="3" fillId="7" borderId="1" xfId="0" applyFont="1" applyFill="1" applyBorder="1"/>
    <xf numFmtId="0" fontId="0" fillId="0" borderId="42" xfId="0" applyBorder="1"/>
    <xf numFmtId="0" fontId="3" fillId="7" borderId="43" xfId="0" applyFont="1" applyFill="1" applyBorder="1"/>
    <xf numFmtId="0" fontId="3" fillId="7" borderId="36" xfId="0" applyFont="1" applyFill="1" applyBorder="1"/>
    <xf numFmtId="0" fontId="3" fillId="7" borderId="30" xfId="0" applyFont="1" applyFill="1" applyBorder="1"/>
    <xf numFmtId="0" fontId="0" fillId="0" borderId="37" xfId="0" applyBorder="1"/>
    <xf numFmtId="0" fontId="4" fillId="4" borderId="0" xfId="0" applyFont="1" applyFill="1" applyAlignment="1">
      <alignment horizontal="right"/>
    </xf>
    <xf numFmtId="0" fontId="3" fillId="4" borderId="44" xfId="0" applyFont="1" applyFill="1" applyBorder="1"/>
    <xf numFmtId="0" fontId="3" fillId="4" borderId="16" xfId="0" applyFont="1" applyFill="1" applyBorder="1"/>
    <xf numFmtId="20" fontId="0" fillId="0" borderId="1" xfId="0" applyNumberFormat="1" applyBorder="1"/>
    <xf numFmtId="0" fontId="0" fillId="2" borderId="43" xfId="0" applyFill="1" applyBorder="1"/>
    <xf numFmtId="0" fontId="0" fillId="4" borderId="0" xfId="0" applyFill="1" applyAlignment="1">
      <alignment horizontal="center" vertical="center"/>
    </xf>
    <xf numFmtId="0" fontId="0" fillId="0" borderId="0" xfId="0" applyAlignment="1">
      <alignment vertical="center" wrapText="1"/>
    </xf>
    <xf numFmtId="0" fontId="0" fillId="9" borderId="1" xfId="0" applyFill="1" applyBorder="1"/>
    <xf numFmtId="0" fontId="0" fillId="0" borderId="0" xfId="0" applyAlignment="1">
      <alignment horizontal="right"/>
    </xf>
    <xf numFmtId="0" fontId="0" fillId="4" borderId="15" xfId="0" applyFill="1" applyBorder="1" applyAlignment="1">
      <alignment horizontal="center"/>
    </xf>
    <xf numFmtId="0" fontId="0" fillId="4" borderId="16" xfId="0" applyFill="1" applyBorder="1" applyAlignment="1">
      <alignment horizontal="center"/>
    </xf>
    <xf numFmtId="0" fontId="0" fillId="4" borderId="17" xfId="0" applyFill="1" applyBorder="1" applyAlignment="1">
      <alignment horizontal="center"/>
    </xf>
    <xf numFmtId="0" fontId="3" fillId="7" borderId="13" xfId="0" applyFont="1" applyFill="1" applyBorder="1" applyAlignment="1">
      <alignment horizontal="right"/>
    </xf>
    <xf numFmtId="0" fontId="3" fillId="7" borderId="14" xfId="0" applyFont="1" applyFill="1" applyBorder="1" applyAlignment="1">
      <alignment horizontal="right"/>
    </xf>
    <xf numFmtId="0" fontId="0" fillId="4" borderId="26"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3" fillId="7" borderId="24" xfId="0" applyFont="1" applyFill="1" applyBorder="1" applyAlignment="1">
      <alignment horizontal="right"/>
    </xf>
    <xf numFmtId="0" fontId="3" fillId="7" borderId="29" xfId="0" applyFont="1" applyFill="1" applyBorder="1" applyAlignment="1">
      <alignment horizontal="right"/>
    </xf>
    <xf numFmtId="0" fontId="3" fillId="7" borderId="7" xfId="0" applyFont="1" applyFill="1" applyBorder="1" applyAlignment="1">
      <alignment horizontal="right"/>
    </xf>
    <xf numFmtId="0" fontId="3" fillId="7" borderId="9" xfId="0" applyFont="1" applyFill="1" applyBorder="1" applyAlignment="1">
      <alignment horizontal="right"/>
    </xf>
    <xf numFmtId="0" fontId="0" fillId="2" borderId="43" xfId="0" applyFill="1" applyBorder="1" applyAlignment="1">
      <alignment horizontal="center" vertical="center" wrapText="1"/>
    </xf>
    <xf numFmtId="0" fontId="0" fillId="8" borderId="1" xfId="0" applyFill="1" applyBorder="1"/>
    <xf numFmtId="0" fontId="0" fillId="4" borderId="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position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2'!$D$2:$D$362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2'!$E$2:$E$362</c:f>
              <c:numCache>
                <c:formatCode>General</c:formatCode>
                <c:ptCount val="361"/>
                <c:pt idx="0">
                  <c:v>0</c:v>
                </c:pt>
                <c:pt idx="1">
                  <c:v>8.0000000000000002E-3</c:v>
                </c:pt>
                <c:pt idx="2">
                  <c:v>3.2000000000000001E-2</c:v>
                </c:pt>
                <c:pt idx="3">
                  <c:v>7.1999999999999995E-2</c:v>
                </c:pt>
                <c:pt idx="4">
                  <c:v>0.129</c:v>
                </c:pt>
                <c:pt idx="5">
                  <c:v>0.20100000000000001</c:v>
                </c:pt>
                <c:pt idx="6">
                  <c:v>0.28899999999999998</c:v>
                </c:pt>
                <c:pt idx="7">
                  <c:v>0.39300000000000002</c:v>
                </c:pt>
                <c:pt idx="8">
                  <c:v>0.51300000000000001</c:v>
                </c:pt>
                <c:pt idx="9">
                  <c:v>0.64900000000000002</c:v>
                </c:pt>
                <c:pt idx="10">
                  <c:v>0.80100000000000005</c:v>
                </c:pt>
                <c:pt idx="11">
                  <c:v>0.96799999999999997</c:v>
                </c:pt>
                <c:pt idx="12">
                  <c:v>1.151</c:v>
                </c:pt>
                <c:pt idx="13">
                  <c:v>1.349</c:v>
                </c:pt>
                <c:pt idx="14">
                  <c:v>1.5629999999999999</c:v>
                </c:pt>
                <c:pt idx="15">
                  <c:v>1.792</c:v>
                </c:pt>
                <c:pt idx="16">
                  <c:v>2.0369999999999999</c:v>
                </c:pt>
                <c:pt idx="17">
                  <c:v>2.2959999999999998</c:v>
                </c:pt>
                <c:pt idx="18">
                  <c:v>2.5710000000000002</c:v>
                </c:pt>
                <c:pt idx="19">
                  <c:v>2.86</c:v>
                </c:pt>
                <c:pt idx="20">
                  <c:v>3.1640000000000001</c:v>
                </c:pt>
                <c:pt idx="21">
                  <c:v>3.4820000000000002</c:v>
                </c:pt>
                <c:pt idx="22">
                  <c:v>3.8149999999999999</c:v>
                </c:pt>
                <c:pt idx="23">
                  <c:v>4.1619999999999999</c:v>
                </c:pt>
                <c:pt idx="24">
                  <c:v>4.5229999999999997</c:v>
                </c:pt>
                <c:pt idx="25">
                  <c:v>4.8970000000000002</c:v>
                </c:pt>
                <c:pt idx="26">
                  <c:v>5.2859999999999996</c:v>
                </c:pt>
                <c:pt idx="27">
                  <c:v>5.6879999999999997</c:v>
                </c:pt>
                <c:pt idx="28">
                  <c:v>6.1029999999999998</c:v>
                </c:pt>
                <c:pt idx="29">
                  <c:v>6.5309999999999997</c:v>
                </c:pt>
                <c:pt idx="30">
                  <c:v>6.9729999999999999</c:v>
                </c:pt>
                <c:pt idx="31">
                  <c:v>7.4260000000000002</c:v>
                </c:pt>
                <c:pt idx="32">
                  <c:v>7.8929999999999998</c:v>
                </c:pt>
                <c:pt idx="33">
                  <c:v>8.3710000000000004</c:v>
                </c:pt>
                <c:pt idx="34">
                  <c:v>8.8620000000000001</c:v>
                </c:pt>
                <c:pt idx="35">
                  <c:v>9.3640000000000008</c:v>
                </c:pt>
                <c:pt idx="36">
                  <c:v>9.8780000000000001</c:v>
                </c:pt>
                <c:pt idx="37">
                  <c:v>10.403</c:v>
                </c:pt>
                <c:pt idx="38">
                  <c:v>10.939</c:v>
                </c:pt>
                <c:pt idx="39">
                  <c:v>11.486000000000001</c:v>
                </c:pt>
                <c:pt idx="40">
                  <c:v>12.042999999999999</c:v>
                </c:pt>
                <c:pt idx="41">
                  <c:v>12.611000000000001</c:v>
                </c:pt>
                <c:pt idx="42">
                  <c:v>13.188000000000001</c:v>
                </c:pt>
                <c:pt idx="43">
                  <c:v>13.775</c:v>
                </c:pt>
                <c:pt idx="44">
                  <c:v>14.372</c:v>
                </c:pt>
                <c:pt idx="45">
                  <c:v>14.978</c:v>
                </c:pt>
                <c:pt idx="46">
                  <c:v>15.592000000000001</c:v>
                </c:pt>
                <c:pt idx="47">
                  <c:v>16.215</c:v>
                </c:pt>
                <c:pt idx="48">
                  <c:v>16.847000000000001</c:v>
                </c:pt>
                <c:pt idx="49">
                  <c:v>17.486000000000001</c:v>
                </c:pt>
                <c:pt idx="50">
                  <c:v>18.132999999999999</c:v>
                </c:pt>
                <c:pt idx="51">
                  <c:v>18.788</c:v>
                </c:pt>
                <c:pt idx="52">
                  <c:v>19.45</c:v>
                </c:pt>
                <c:pt idx="53">
                  <c:v>20.117999999999999</c:v>
                </c:pt>
                <c:pt idx="54">
                  <c:v>20.792999999999999</c:v>
                </c:pt>
                <c:pt idx="55">
                  <c:v>21.474</c:v>
                </c:pt>
                <c:pt idx="56">
                  <c:v>22.161000000000001</c:v>
                </c:pt>
                <c:pt idx="57">
                  <c:v>22.853999999999999</c:v>
                </c:pt>
                <c:pt idx="58">
                  <c:v>23.550999999999998</c:v>
                </c:pt>
                <c:pt idx="59">
                  <c:v>24.254000000000001</c:v>
                </c:pt>
                <c:pt idx="60">
                  <c:v>24.962</c:v>
                </c:pt>
                <c:pt idx="61">
                  <c:v>25.673999999999999</c:v>
                </c:pt>
                <c:pt idx="62">
                  <c:v>26.39</c:v>
                </c:pt>
                <c:pt idx="63">
                  <c:v>27.109000000000002</c:v>
                </c:pt>
                <c:pt idx="64">
                  <c:v>27.832000000000001</c:v>
                </c:pt>
                <c:pt idx="65">
                  <c:v>28.559000000000001</c:v>
                </c:pt>
                <c:pt idx="66">
                  <c:v>29.288</c:v>
                </c:pt>
                <c:pt idx="67">
                  <c:v>30.018999999999998</c:v>
                </c:pt>
                <c:pt idx="68">
                  <c:v>30.753</c:v>
                </c:pt>
                <c:pt idx="69">
                  <c:v>31.489000000000001</c:v>
                </c:pt>
                <c:pt idx="70">
                  <c:v>32.225999999999999</c:v>
                </c:pt>
                <c:pt idx="71">
                  <c:v>32.965000000000003</c:v>
                </c:pt>
                <c:pt idx="72">
                  <c:v>33.704999999999998</c:v>
                </c:pt>
                <c:pt idx="73">
                  <c:v>34.445999999999998</c:v>
                </c:pt>
                <c:pt idx="74">
                  <c:v>35.186999999999998</c:v>
                </c:pt>
                <c:pt idx="75">
                  <c:v>35.927999999999997</c:v>
                </c:pt>
                <c:pt idx="76">
                  <c:v>36.668999999999997</c:v>
                </c:pt>
                <c:pt idx="77">
                  <c:v>37.409999999999997</c:v>
                </c:pt>
                <c:pt idx="78">
                  <c:v>38.15</c:v>
                </c:pt>
                <c:pt idx="79">
                  <c:v>38.889000000000003</c:v>
                </c:pt>
                <c:pt idx="80">
                  <c:v>39.627000000000002</c:v>
                </c:pt>
                <c:pt idx="81">
                  <c:v>40.363</c:v>
                </c:pt>
                <c:pt idx="82">
                  <c:v>41.097999999999999</c:v>
                </c:pt>
                <c:pt idx="83">
                  <c:v>41.831000000000003</c:v>
                </c:pt>
                <c:pt idx="84">
                  <c:v>42.561999999999998</c:v>
                </c:pt>
                <c:pt idx="85">
                  <c:v>43.29</c:v>
                </c:pt>
                <c:pt idx="86">
                  <c:v>44.015000000000001</c:v>
                </c:pt>
                <c:pt idx="87">
                  <c:v>44.738</c:v>
                </c:pt>
                <c:pt idx="88">
                  <c:v>45.457000000000001</c:v>
                </c:pt>
                <c:pt idx="89">
                  <c:v>46.173000000000002</c:v>
                </c:pt>
                <c:pt idx="90">
                  <c:v>46.884999999999998</c:v>
                </c:pt>
                <c:pt idx="91">
                  <c:v>47.594000000000001</c:v>
                </c:pt>
                <c:pt idx="92">
                  <c:v>48.298000000000002</c:v>
                </c:pt>
                <c:pt idx="93">
                  <c:v>48.997999999999998</c:v>
                </c:pt>
                <c:pt idx="94">
                  <c:v>49.692999999999998</c:v>
                </c:pt>
                <c:pt idx="95">
                  <c:v>50.384</c:v>
                </c:pt>
                <c:pt idx="96">
                  <c:v>51.07</c:v>
                </c:pt>
                <c:pt idx="97">
                  <c:v>51.750999999999998</c:v>
                </c:pt>
                <c:pt idx="98">
                  <c:v>52.427</c:v>
                </c:pt>
                <c:pt idx="99">
                  <c:v>53.097000000000001</c:v>
                </c:pt>
                <c:pt idx="100">
                  <c:v>53.762</c:v>
                </c:pt>
                <c:pt idx="101">
                  <c:v>54.420999999999999</c:v>
                </c:pt>
                <c:pt idx="102">
                  <c:v>55.073999999999998</c:v>
                </c:pt>
                <c:pt idx="103">
                  <c:v>55.720999999999997</c:v>
                </c:pt>
                <c:pt idx="104">
                  <c:v>56.360999999999997</c:v>
                </c:pt>
                <c:pt idx="105">
                  <c:v>56.996000000000002</c:v>
                </c:pt>
                <c:pt idx="106">
                  <c:v>57.622999999999998</c:v>
                </c:pt>
                <c:pt idx="107">
                  <c:v>58.244999999999997</c:v>
                </c:pt>
                <c:pt idx="108">
                  <c:v>58.859000000000002</c:v>
                </c:pt>
                <c:pt idx="109">
                  <c:v>59.466000000000001</c:v>
                </c:pt>
                <c:pt idx="110">
                  <c:v>60.067</c:v>
                </c:pt>
                <c:pt idx="111">
                  <c:v>60.66</c:v>
                </c:pt>
                <c:pt idx="112">
                  <c:v>61.246000000000002</c:v>
                </c:pt>
                <c:pt idx="113">
                  <c:v>61.825000000000003</c:v>
                </c:pt>
                <c:pt idx="114">
                  <c:v>62.396000000000001</c:v>
                </c:pt>
                <c:pt idx="115">
                  <c:v>62.96</c:v>
                </c:pt>
                <c:pt idx="116">
                  <c:v>63.515999999999998</c:v>
                </c:pt>
                <c:pt idx="117">
                  <c:v>64.063999999999993</c:v>
                </c:pt>
                <c:pt idx="118">
                  <c:v>64.605000000000004</c:v>
                </c:pt>
                <c:pt idx="119">
                  <c:v>65.137</c:v>
                </c:pt>
                <c:pt idx="120">
                  <c:v>65.662000000000006</c:v>
                </c:pt>
                <c:pt idx="121">
                  <c:v>66.177999999999997</c:v>
                </c:pt>
                <c:pt idx="122">
                  <c:v>66.686999999999998</c:v>
                </c:pt>
                <c:pt idx="123">
                  <c:v>67.186999999999998</c:v>
                </c:pt>
                <c:pt idx="124">
                  <c:v>67.679000000000002</c:v>
                </c:pt>
                <c:pt idx="125">
                  <c:v>68.162999999999997</c:v>
                </c:pt>
                <c:pt idx="126">
                  <c:v>68.638999999999996</c:v>
                </c:pt>
                <c:pt idx="127">
                  <c:v>69.105999999999995</c:v>
                </c:pt>
                <c:pt idx="128">
                  <c:v>69.563999999999993</c:v>
                </c:pt>
                <c:pt idx="129">
                  <c:v>70.015000000000001</c:v>
                </c:pt>
                <c:pt idx="130">
                  <c:v>70.456000000000003</c:v>
                </c:pt>
                <c:pt idx="131">
                  <c:v>70.888999999999996</c:v>
                </c:pt>
                <c:pt idx="132">
                  <c:v>71.313999999999993</c:v>
                </c:pt>
                <c:pt idx="133">
                  <c:v>71.73</c:v>
                </c:pt>
                <c:pt idx="134">
                  <c:v>72.137</c:v>
                </c:pt>
                <c:pt idx="135">
                  <c:v>72.536000000000001</c:v>
                </c:pt>
                <c:pt idx="136">
                  <c:v>72.926000000000002</c:v>
                </c:pt>
                <c:pt idx="137">
                  <c:v>73.307000000000002</c:v>
                </c:pt>
                <c:pt idx="138">
                  <c:v>73.680000000000007</c:v>
                </c:pt>
                <c:pt idx="139">
                  <c:v>74.043999999999997</c:v>
                </c:pt>
                <c:pt idx="140">
                  <c:v>74.399000000000001</c:v>
                </c:pt>
                <c:pt idx="141">
                  <c:v>74.745000000000005</c:v>
                </c:pt>
                <c:pt idx="142">
                  <c:v>75.082999999999998</c:v>
                </c:pt>
                <c:pt idx="143">
                  <c:v>75.412000000000006</c:v>
                </c:pt>
                <c:pt idx="144">
                  <c:v>75.731999999999999</c:v>
                </c:pt>
                <c:pt idx="145">
                  <c:v>76.043000000000006</c:v>
                </c:pt>
                <c:pt idx="146">
                  <c:v>76.344999999999999</c:v>
                </c:pt>
                <c:pt idx="147">
                  <c:v>76.638999999999996</c:v>
                </c:pt>
                <c:pt idx="148">
                  <c:v>76.924000000000007</c:v>
                </c:pt>
                <c:pt idx="149">
                  <c:v>77.2</c:v>
                </c:pt>
                <c:pt idx="150">
                  <c:v>77.466999999999999</c:v>
                </c:pt>
                <c:pt idx="151">
                  <c:v>77.724999999999994</c:v>
                </c:pt>
                <c:pt idx="152">
                  <c:v>77.974999999999994</c:v>
                </c:pt>
                <c:pt idx="153">
                  <c:v>78.215999999999994</c:v>
                </c:pt>
                <c:pt idx="154">
                  <c:v>78.447999999999993</c:v>
                </c:pt>
                <c:pt idx="155">
                  <c:v>78.671000000000006</c:v>
                </c:pt>
                <c:pt idx="156">
                  <c:v>78.885000000000005</c:v>
                </c:pt>
                <c:pt idx="157">
                  <c:v>79.090999999999994</c:v>
                </c:pt>
                <c:pt idx="158">
                  <c:v>79.287000000000006</c:v>
                </c:pt>
                <c:pt idx="159">
                  <c:v>79.474999999999994</c:v>
                </c:pt>
                <c:pt idx="160">
                  <c:v>79.655000000000001</c:v>
                </c:pt>
                <c:pt idx="161">
                  <c:v>79.825000000000003</c:v>
                </c:pt>
                <c:pt idx="162">
                  <c:v>79.986999999999995</c:v>
                </c:pt>
                <c:pt idx="163">
                  <c:v>80.138999999999996</c:v>
                </c:pt>
                <c:pt idx="164">
                  <c:v>80.283000000000001</c:v>
                </c:pt>
                <c:pt idx="165">
                  <c:v>80.418999999999997</c:v>
                </c:pt>
                <c:pt idx="166">
                  <c:v>80.545000000000002</c:v>
                </c:pt>
                <c:pt idx="167">
                  <c:v>80.662999999999997</c:v>
                </c:pt>
                <c:pt idx="168">
                  <c:v>80.772000000000006</c:v>
                </c:pt>
                <c:pt idx="169">
                  <c:v>80.873000000000005</c:v>
                </c:pt>
                <c:pt idx="170">
                  <c:v>80.963999999999999</c:v>
                </c:pt>
                <c:pt idx="171">
                  <c:v>81.046999999999997</c:v>
                </c:pt>
                <c:pt idx="172">
                  <c:v>81.120999999999995</c:v>
                </c:pt>
                <c:pt idx="173">
                  <c:v>81.186000000000007</c:v>
                </c:pt>
                <c:pt idx="174">
                  <c:v>81.242999999999995</c:v>
                </c:pt>
                <c:pt idx="175">
                  <c:v>81.290999999999997</c:v>
                </c:pt>
                <c:pt idx="176">
                  <c:v>81.33</c:v>
                </c:pt>
                <c:pt idx="177">
                  <c:v>81.361000000000004</c:v>
                </c:pt>
                <c:pt idx="178">
                  <c:v>81.382999999999996</c:v>
                </c:pt>
                <c:pt idx="179">
                  <c:v>81.396000000000001</c:v>
                </c:pt>
                <c:pt idx="180">
                  <c:v>81.400000000000006</c:v>
                </c:pt>
                <c:pt idx="181">
                  <c:v>81.396000000000001</c:v>
                </c:pt>
                <c:pt idx="182">
                  <c:v>81.382999999999996</c:v>
                </c:pt>
                <c:pt idx="183">
                  <c:v>81.361000000000004</c:v>
                </c:pt>
                <c:pt idx="184">
                  <c:v>81.33</c:v>
                </c:pt>
                <c:pt idx="185">
                  <c:v>81.290999999999997</c:v>
                </c:pt>
                <c:pt idx="186">
                  <c:v>81.242999999999995</c:v>
                </c:pt>
                <c:pt idx="187">
                  <c:v>81.186000000000007</c:v>
                </c:pt>
                <c:pt idx="188">
                  <c:v>81.120999999999995</c:v>
                </c:pt>
                <c:pt idx="189">
                  <c:v>81.046999999999997</c:v>
                </c:pt>
                <c:pt idx="190">
                  <c:v>80.963999999999999</c:v>
                </c:pt>
                <c:pt idx="191">
                  <c:v>80.873000000000005</c:v>
                </c:pt>
                <c:pt idx="192">
                  <c:v>80.772000000000006</c:v>
                </c:pt>
                <c:pt idx="193">
                  <c:v>80.662999999999997</c:v>
                </c:pt>
                <c:pt idx="194">
                  <c:v>80.545000000000002</c:v>
                </c:pt>
                <c:pt idx="195">
                  <c:v>80.418999999999997</c:v>
                </c:pt>
                <c:pt idx="196">
                  <c:v>80.283000000000001</c:v>
                </c:pt>
                <c:pt idx="197">
                  <c:v>80.138999999999996</c:v>
                </c:pt>
                <c:pt idx="198">
                  <c:v>79.986999999999995</c:v>
                </c:pt>
                <c:pt idx="199">
                  <c:v>79.825000000000003</c:v>
                </c:pt>
                <c:pt idx="200">
                  <c:v>79.655000000000001</c:v>
                </c:pt>
                <c:pt idx="201">
                  <c:v>79.474999999999994</c:v>
                </c:pt>
                <c:pt idx="202">
                  <c:v>79.287000000000006</c:v>
                </c:pt>
                <c:pt idx="203">
                  <c:v>79.090999999999994</c:v>
                </c:pt>
                <c:pt idx="204">
                  <c:v>78.885000000000005</c:v>
                </c:pt>
                <c:pt idx="205">
                  <c:v>78.671000000000006</c:v>
                </c:pt>
                <c:pt idx="206">
                  <c:v>78.447999999999993</c:v>
                </c:pt>
                <c:pt idx="207">
                  <c:v>78.215999999999994</c:v>
                </c:pt>
                <c:pt idx="208">
                  <c:v>77.974999999999994</c:v>
                </c:pt>
                <c:pt idx="209">
                  <c:v>77.724999999999994</c:v>
                </c:pt>
                <c:pt idx="210">
                  <c:v>77.466999999999999</c:v>
                </c:pt>
                <c:pt idx="211">
                  <c:v>77.2</c:v>
                </c:pt>
                <c:pt idx="212">
                  <c:v>76.924000000000007</c:v>
                </c:pt>
                <c:pt idx="213">
                  <c:v>76.638999999999996</c:v>
                </c:pt>
                <c:pt idx="214">
                  <c:v>76.344999999999999</c:v>
                </c:pt>
                <c:pt idx="215">
                  <c:v>76.043000000000006</c:v>
                </c:pt>
                <c:pt idx="216">
                  <c:v>75.731999999999999</c:v>
                </c:pt>
                <c:pt idx="217">
                  <c:v>75.412000000000006</c:v>
                </c:pt>
                <c:pt idx="218">
                  <c:v>75.082999999999998</c:v>
                </c:pt>
                <c:pt idx="219">
                  <c:v>74.745000000000005</c:v>
                </c:pt>
                <c:pt idx="220">
                  <c:v>74.399000000000001</c:v>
                </c:pt>
                <c:pt idx="221">
                  <c:v>74.043999999999997</c:v>
                </c:pt>
                <c:pt idx="222">
                  <c:v>73.680000000000007</c:v>
                </c:pt>
                <c:pt idx="223">
                  <c:v>73.307000000000002</c:v>
                </c:pt>
                <c:pt idx="224">
                  <c:v>72.926000000000002</c:v>
                </c:pt>
                <c:pt idx="225">
                  <c:v>72.536000000000001</c:v>
                </c:pt>
                <c:pt idx="226">
                  <c:v>72.137</c:v>
                </c:pt>
                <c:pt idx="227">
                  <c:v>71.73</c:v>
                </c:pt>
                <c:pt idx="228">
                  <c:v>71.313999999999993</c:v>
                </c:pt>
                <c:pt idx="229">
                  <c:v>70.888999999999996</c:v>
                </c:pt>
                <c:pt idx="230">
                  <c:v>70.456000000000003</c:v>
                </c:pt>
                <c:pt idx="231">
                  <c:v>70.015000000000001</c:v>
                </c:pt>
                <c:pt idx="232">
                  <c:v>69.563999999999993</c:v>
                </c:pt>
                <c:pt idx="233">
                  <c:v>69.105999999999995</c:v>
                </c:pt>
                <c:pt idx="234">
                  <c:v>68.638999999999996</c:v>
                </c:pt>
                <c:pt idx="235">
                  <c:v>68.162999999999997</c:v>
                </c:pt>
                <c:pt idx="236">
                  <c:v>67.679000000000002</c:v>
                </c:pt>
                <c:pt idx="237">
                  <c:v>67.186999999999998</c:v>
                </c:pt>
                <c:pt idx="238">
                  <c:v>66.686999999999998</c:v>
                </c:pt>
                <c:pt idx="239">
                  <c:v>66.177999999999997</c:v>
                </c:pt>
                <c:pt idx="240">
                  <c:v>65.662000000000006</c:v>
                </c:pt>
                <c:pt idx="241">
                  <c:v>65.137</c:v>
                </c:pt>
                <c:pt idx="242">
                  <c:v>64.605000000000004</c:v>
                </c:pt>
                <c:pt idx="243">
                  <c:v>64.063999999999993</c:v>
                </c:pt>
                <c:pt idx="244">
                  <c:v>63.515999999999998</c:v>
                </c:pt>
                <c:pt idx="245">
                  <c:v>62.96</c:v>
                </c:pt>
                <c:pt idx="246">
                  <c:v>62.396000000000001</c:v>
                </c:pt>
                <c:pt idx="247">
                  <c:v>61.825000000000003</c:v>
                </c:pt>
                <c:pt idx="248">
                  <c:v>61.246000000000002</c:v>
                </c:pt>
                <c:pt idx="249">
                  <c:v>60.66</c:v>
                </c:pt>
                <c:pt idx="250">
                  <c:v>60.067</c:v>
                </c:pt>
                <c:pt idx="251">
                  <c:v>59.466000000000001</c:v>
                </c:pt>
                <c:pt idx="252">
                  <c:v>58.859000000000002</c:v>
                </c:pt>
                <c:pt idx="253">
                  <c:v>58.244999999999997</c:v>
                </c:pt>
                <c:pt idx="254">
                  <c:v>57.622999999999998</c:v>
                </c:pt>
                <c:pt idx="255">
                  <c:v>56.996000000000002</c:v>
                </c:pt>
                <c:pt idx="256">
                  <c:v>56.360999999999997</c:v>
                </c:pt>
                <c:pt idx="257">
                  <c:v>55.720999999999997</c:v>
                </c:pt>
                <c:pt idx="258">
                  <c:v>55.073999999999998</c:v>
                </c:pt>
                <c:pt idx="259">
                  <c:v>54.420999999999999</c:v>
                </c:pt>
                <c:pt idx="260">
                  <c:v>53.762</c:v>
                </c:pt>
                <c:pt idx="261">
                  <c:v>53.097000000000001</c:v>
                </c:pt>
                <c:pt idx="262">
                  <c:v>52.427</c:v>
                </c:pt>
                <c:pt idx="263">
                  <c:v>51.750999999999998</c:v>
                </c:pt>
                <c:pt idx="264">
                  <c:v>51.07</c:v>
                </c:pt>
                <c:pt idx="265">
                  <c:v>50.384</c:v>
                </c:pt>
                <c:pt idx="266">
                  <c:v>49.692999999999998</c:v>
                </c:pt>
                <c:pt idx="267">
                  <c:v>48.997999999999998</c:v>
                </c:pt>
                <c:pt idx="268">
                  <c:v>48.298000000000002</c:v>
                </c:pt>
                <c:pt idx="269">
                  <c:v>47.594000000000001</c:v>
                </c:pt>
                <c:pt idx="270">
                  <c:v>46.884999999999998</c:v>
                </c:pt>
                <c:pt idx="271">
                  <c:v>46.173000000000002</c:v>
                </c:pt>
                <c:pt idx="272">
                  <c:v>45.457000000000001</c:v>
                </c:pt>
                <c:pt idx="273">
                  <c:v>44.738</c:v>
                </c:pt>
                <c:pt idx="274">
                  <c:v>44.015000000000001</c:v>
                </c:pt>
                <c:pt idx="275">
                  <c:v>43.29</c:v>
                </c:pt>
                <c:pt idx="276">
                  <c:v>42.561999999999998</c:v>
                </c:pt>
                <c:pt idx="277">
                  <c:v>41.831000000000003</c:v>
                </c:pt>
                <c:pt idx="278">
                  <c:v>41.097999999999999</c:v>
                </c:pt>
                <c:pt idx="279">
                  <c:v>40.363</c:v>
                </c:pt>
                <c:pt idx="280">
                  <c:v>39.627000000000002</c:v>
                </c:pt>
                <c:pt idx="281">
                  <c:v>38.889000000000003</c:v>
                </c:pt>
                <c:pt idx="282">
                  <c:v>38.15</c:v>
                </c:pt>
                <c:pt idx="283">
                  <c:v>37.409999999999997</c:v>
                </c:pt>
                <c:pt idx="284">
                  <c:v>36.668999999999997</c:v>
                </c:pt>
                <c:pt idx="285">
                  <c:v>35.927999999999997</c:v>
                </c:pt>
                <c:pt idx="286">
                  <c:v>35.186999999999998</c:v>
                </c:pt>
                <c:pt idx="287">
                  <c:v>34.445999999999998</c:v>
                </c:pt>
                <c:pt idx="288">
                  <c:v>33.704999999999998</c:v>
                </c:pt>
                <c:pt idx="289">
                  <c:v>32.965000000000003</c:v>
                </c:pt>
                <c:pt idx="290">
                  <c:v>32.225999999999999</c:v>
                </c:pt>
                <c:pt idx="291">
                  <c:v>31.489000000000001</c:v>
                </c:pt>
                <c:pt idx="292">
                  <c:v>30.753</c:v>
                </c:pt>
                <c:pt idx="293">
                  <c:v>30.018999999999998</c:v>
                </c:pt>
                <c:pt idx="294">
                  <c:v>29.288</c:v>
                </c:pt>
                <c:pt idx="295">
                  <c:v>28.559000000000001</c:v>
                </c:pt>
                <c:pt idx="296">
                  <c:v>27.832000000000001</c:v>
                </c:pt>
                <c:pt idx="297">
                  <c:v>27.109000000000002</c:v>
                </c:pt>
                <c:pt idx="298">
                  <c:v>26.39</c:v>
                </c:pt>
                <c:pt idx="299">
                  <c:v>25.673999999999999</c:v>
                </c:pt>
                <c:pt idx="300">
                  <c:v>24.962</c:v>
                </c:pt>
                <c:pt idx="301">
                  <c:v>24.254000000000001</c:v>
                </c:pt>
                <c:pt idx="302">
                  <c:v>23.550999999999998</c:v>
                </c:pt>
                <c:pt idx="303">
                  <c:v>22.853999999999999</c:v>
                </c:pt>
                <c:pt idx="304">
                  <c:v>22.161000000000001</c:v>
                </c:pt>
                <c:pt idx="305">
                  <c:v>21.474</c:v>
                </c:pt>
                <c:pt idx="306">
                  <c:v>20.792999999999999</c:v>
                </c:pt>
                <c:pt idx="307">
                  <c:v>20.117999999999999</c:v>
                </c:pt>
                <c:pt idx="308">
                  <c:v>19.45</c:v>
                </c:pt>
                <c:pt idx="309">
                  <c:v>18.788</c:v>
                </c:pt>
                <c:pt idx="310">
                  <c:v>18.132999999999999</c:v>
                </c:pt>
                <c:pt idx="311">
                  <c:v>17.486000000000001</c:v>
                </c:pt>
                <c:pt idx="312">
                  <c:v>16.847000000000001</c:v>
                </c:pt>
                <c:pt idx="313">
                  <c:v>16.215</c:v>
                </c:pt>
                <c:pt idx="314">
                  <c:v>15.592000000000001</c:v>
                </c:pt>
                <c:pt idx="315">
                  <c:v>14.978</c:v>
                </c:pt>
                <c:pt idx="316">
                  <c:v>14.372</c:v>
                </c:pt>
                <c:pt idx="317">
                  <c:v>13.775</c:v>
                </c:pt>
                <c:pt idx="318">
                  <c:v>13.188000000000001</c:v>
                </c:pt>
                <c:pt idx="319">
                  <c:v>12.611000000000001</c:v>
                </c:pt>
                <c:pt idx="320">
                  <c:v>12.042999999999999</c:v>
                </c:pt>
                <c:pt idx="321">
                  <c:v>11.486000000000001</c:v>
                </c:pt>
                <c:pt idx="322">
                  <c:v>10.939</c:v>
                </c:pt>
                <c:pt idx="323">
                  <c:v>10.403</c:v>
                </c:pt>
                <c:pt idx="324">
                  <c:v>9.8780000000000001</c:v>
                </c:pt>
                <c:pt idx="325">
                  <c:v>9.3640000000000008</c:v>
                </c:pt>
                <c:pt idx="326">
                  <c:v>8.8620000000000001</c:v>
                </c:pt>
                <c:pt idx="327">
                  <c:v>8.3710000000000004</c:v>
                </c:pt>
                <c:pt idx="328">
                  <c:v>7.8929999999999998</c:v>
                </c:pt>
                <c:pt idx="329">
                  <c:v>7.4260000000000002</c:v>
                </c:pt>
                <c:pt idx="330">
                  <c:v>6.9729999999999999</c:v>
                </c:pt>
                <c:pt idx="331">
                  <c:v>6.5309999999999997</c:v>
                </c:pt>
                <c:pt idx="332">
                  <c:v>6.1029999999999998</c:v>
                </c:pt>
                <c:pt idx="333">
                  <c:v>5.6879999999999997</c:v>
                </c:pt>
                <c:pt idx="334">
                  <c:v>5.2859999999999996</c:v>
                </c:pt>
                <c:pt idx="335">
                  <c:v>4.8970000000000002</c:v>
                </c:pt>
                <c:pt idx="336">
                  <c:v>4.5229999999999997</c:v>
                </c:pt>
                <c:pt idx="337">
                  <c:v>4.1619999999999999</c:v>
                </c:pt>
                <c:pt idx="338">
                  <c:v>3.8149999999999999</c:v>
                </c:pt>
                <c:pt idx="339">
                  <c:v>3.4820000000000002</c:v>
                </c:pt>
                <c:pt idx="340">
                  <c:v>3.1640000000000001</c:v>
                </c:pt>
                <c:pt idx="341">
                  <c:v>2.86</c:v>
                </c:pt>
                <c:pt idx="342">
                  <c:v>2.5710000000000002</c:v>
                </c:pt>
                <c:pt idx="343">
                  <c:v>2.2959999999999998</c:v>
                </c:pt>
                <c:pt idx="344">
                  <c:v>2.0369999999999999</c:v>
                </c:pt>
                <c:pt idx="345">
                  <c:v>1.792</c:v>
                </c:pt>
                <c:pt idx="346">
                  <c:v>1.5629999999999999</c:v>
                </c:pt>
                <c:pt idx="347">
                  <c:v>1.349</c:v>
                </c:pt>
                <c:pt idx="348">
                  <c:v>1.151</c:v>
                </c:pt>
                <c:pt idx="349">
                  <c:v>0.96799999999999997</c:v>
                </c:pt>
                <c:pt idx="350">
                  <c:v>0.80100000000000005</c:v>
                </c:pt>
                <c:pt idx="351">
                  <c:v>0.64900000000000002</c:v>
                </c:pt>
                <c:pt idx="352">
                  <c:v>0.51300000000000001</c:v>
                </c:pt>
                <c:pt idx="353">
                  <c:v>0.39300000000000002</c:v>
                </c:pt>
                <c:pt idx="354">
                  <c:v>0.28899999999999998</c:v>
                </c:pt>
                <c:pt idx="355">
                  <c:v>0.20100000000000001</c:v>
                </c:pt>
                <c:pt idx="356">
                  <c:v>0.129</c:v>
                </c:pt>
                <c:pt idx="357">
                  <c:v>7.1999999999999995E-2</c:v>
                </c:pt>
                <c:pt idx="358">
                  <c:v>3.2000000000000001E-2</c:v>
                </c:pt>
                <c:pt idx="359">
                  <c:v>8.0000000000000002E-3</c:v>
                </c:pt>
                <c:pt idx="360">
                  <c:v>0</c:v>
                </c:pt>
              </c:numCache>
            </c:numRef>
          </c:yVal>
          <c:smooth val="0"/>
          <c:extLst>
            <c:ext xmlns:c16="http://schemas.microsoft.com/office/drawing/2014/chart" uri="{C3380CC4-5D6E-409C-BE32-E72D297353CC}">
              <c16:uniqueId val="{00000000-6EE5-454F-BC85-AA6CFDC8CDE5}"/>
            </c:ext>
          </c:extLst>
        </c:ser>
        <c:dLbls>
          <c:showLegendKey val="0"/>
          <c:showVal val="0"/>
          <c:showCatName val="0"/>
          <c:showSerName val="0"/>
          <c:showPercent val="0"/>
          <c:showBubbleSize val="0"/>
        </c:dLbls>
        <c:axId val="1555914880"/>
        <c:axId val="1555915360"/>
      </c:scatterChart>
      <c:valAx>
        <c:axId val="15559148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5915360"/>
        <c:crosses val="autoZero"/>
        <c:crossBetween val="midCat"/>
      </c:valAx>
      <c:valAx>
        <c:axId val="15559153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59148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velocity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2'!$D$2:$D$362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2'!$O$2:$O$362</c:f>
              <c:numCache>
                <c:formatCode>General</c:formatCode>
                <c:ptCount val="361"/>
                <c:pt idx="0">
                  <c:v>0</c:v>
                </c:pt>
                <c:pt idx="1">
                  <c:v>0.38591475573195028</c:v>
                </c:pt>
                <c:pt idx="2">
                  <c:v>0.77163832326757631</c:v>
                </c:pt>
                <c:pt idx="3">
                  <c:v>1.1569796327023392</c:v>
                </c:pt>
                <c:pt idx="4">
                  <c:v>1.5417478507227376</c:v>
                </c:pt>
                <c:pt idx="5">
                  <c:v>1.9257524989201382</c:v>
                </c:pt>
                <c:pt idx="6">
                  <c:v>2.3088035721255484</c:v>
                </c:pt>
                <c:pt idx="7">
                  <c:v>2.690711656770612</c:v>
                </c:pt>
                <c:pt idx="8">
                  <c:v>3.0712880492786407</c:v>
                </c:pt>
                <c:pt idx="9">
                  <c:v>3.4503448744876666</c:v>
                </c:pt>
                <c:pt idx="10">
                  <c:v>3.8276952041053036</c:v>
                </c:pt>
                <c:pt idx="11">
                  <c:v>4.2031531751926732</c:v>
                </c:pt>
                <c:pt idx="12">
                  <c:v>4.5765341086716775</c:v>
                </c:pt>
                <c:pt idx="13">
                  <c:v>4.947654627846692</c:v>
                </c:pt>
                <c:pt idx="14">
                  <c:v>5.3163327769280446</c:v>
                </c:pt>
                <c:pt idx="15">
                  <c:v>5.6823881395406879</c:v>
                </c:pt>
                <c:pt idx="16">
                  <c:v>6.0456419571970903</c:v>
                </c:pt>
                <c:pt idx="17">
                  <c:v>6.4059172477086959</c:v>
                </c:pt>
                <c:pt idx="18">
                  <c:v>6.7630389235052197</c:v>
                </c:pt>
                <c:pt idx="19">
                  <c:v>7.1168339098256919</c:v>
                </c:pt>
                <c:pt idx="20">
                  <c:v>7.4671312627393629</c:v>
                </c:pt>
                <c:pt idx="21">
                  <c:v>7.813762286948692</c:v>
                </c:pt>
                <c:pt idx="22">
                  <c:v>8.1565606533200619</c:v>
                </c:pt>
                <c:pt idx="23">
                  <c:v>8.4953625160814159</c:v>
                </c:pt>
                <c:pt idx="24">
                  <c:v>8.8300066296188984</c:v>
                </c:pt>
                <c:pt idx="25">
                  <c:v>9.1603344647975025</c:v>
                </c:pt>
                <c:pt idx="26">
                  <c:v>9.4861903247231325</c:v>
                </c:pt>
                <c:pt idx="27">
                  <c:v>9.8074214598558509</c:v>
                </c:pt>
                <c:pt idx="28">
                  <c:v>10.123878182376219</c:v>
                </c:pt>
                <c:pt idx="29">
                  <c:v>10.435413979698424</c:v>
                </c:pt>
                <c:pt idx="30">
                  <c:v>10.741885627015796</c:v>
                </c:pt>
                <c:pt idx="31">
                  <c:v>11.043153298755829</c:v>
                </c:pt>
                <c:pt idx="32">
                  <c:v>11.33908067881347</c:v>
                </c:pt>
                <c:pt idx="33">
                  <c:v>11.629535069422921</c:v>
                </c:pt>
                <c:pt idx="34">
                  <c:v>11.9143874985197</c:v>
                </c:pt>
                <c:pt idx="35">
                  <c:v>12.193512825436297</c:v>
                </c:pt>
                <c:pt idx="36">
                  <c:v>12.466789844766415</c:v>
                </c:pt>
                <c:pt idx="37">
                  <c:v>12.734101388224461</c:v>
                </c:pt>
                <c:pt idx="38">
                  <c:v>12.995334424319172</c:v>
                </c:pt>
                <c:pt idx="39">
                  <c:v>13.250380155652287</c:v>
                </c:pt>
                <c:pt idx="40">
                  <c:v>13.499134113645859</c:v>
                </c:pt>
                <c:pt idx="41">
                  <c:v>13.741496250494741</c:v>
                </c:pt>
                <c:pt idx="42">
                  <c:v>13.977371028134153</c:v>
                </c:pt>
                <c:pt idx="43">
                  <c:v>14.206667504006171</c:v>
                </c:pt>
                <c:pt idx="44">
                  <c:v>14.429299413403491</c:v>
                </c:pt>
                <c:pt idx="45">
                  <c:v>14.645185248163939</c:v>
                </c:pt>
                <c:pt idx="46">
                  <c:v>14.854248331485135</c:v>
                </c:pt>
                <c:pt idx="47">
                  <c:v>15.056416888625431</c:v>
                </c:pt>
                <c:pt idx="48">
                  <c:v>15.251624113254708</c:v>
                </c:pt>
                <c:pt idx="49">
                  <c:v>15.439808229217276</c:v>
                </c:pt>
                <c:pt idx="50">
                  <c:v>15.620912547468548</c:v>
                </c:pt>
                <c:pt idx="51">
                  <c:v>15.794885517947835</c:v>
                </c:pt>
                <c:pt idx="52">
                  <c:v>15.961680776151312</c:v>
                </c:pt>
                <c:pt idx="53">
                  <c:v>16.121257184172251</c:v>
                </c:pt>
                <c:pt idx="54">
                  <c:v>16.273578865979822</c:v>
                </c:pt>
                <c:pt idx="55">
                  <c:v>16.418615236713237</c:v>
                </c:pt>
                <c:pt idx="56">
                  <c:v>16.556341025775119</c:v>
                </c:pt>
                <c:pt idx="57">
                  <c:v>16.686736293515963</c:v>
                </c:pt>
                <c:pt idx="58">
                  <c:v>16.80978644131164</c:v>
                </c:pt>
                <c:pt idx="59">
                  <c:v>16.925482214846745</c:v>
                </c:pt>
                <c:pt idx="60">
                  <c:v>17.033819700429373</c:v>
                </c:pt>
                <c:pt idx="61">
                  <c:v>17.134800314176871</c:v>
                </c:pt>
                <c:pt idx="62">
                  <c:v>17.228430783927706</c:v>
                </c:pt>
                <c:pt idx="63">
                  <c:v>17.314723123751413</c:v>
                </c:pt>
                <c:pt idx="64">
                  <c:v>17.393694600946812</c:v>
                </c:pt>
                <c:pt idx="65">
                  <c:v>17.465367695438463</c:v>
                </c:pt>
                <c:pt idx="66">
                  <c:v>17.529770051502062</c:v>
                </c:pt>
                <c:pt idx="67">
                  <c:v>17.586934421771499</c:v>
                </c:pt>
                <c:pt idx="68">
                  <c:v>17.636898603503678</c:v>
                </c:pt>
                <c:pt idx="69">
                  <c:v>17.679705367101121</c:v>
                </c:pt>
                <c:pt idx="70">
                  <c:v>17.71540237691762</c:v>
                </c:pt>
                <c:pt idx="71">
                  <c:v>17.744042104397934</c:v>
                </c:pt>
                <c:pt idx="72">
                  <c:v>17.765681733629059</c:v>
                </c:pt>
                <c:pt idx="73">
                  <c:v>17.780383059407477</c:v>
                </c:pt>
                <c:pt idx="74">
                  <c:v>17.788212377954178</c:v>
                </c:pt>
                <c:pt idx="75">
                  <c:v>17.789240370436556</c:v>
                </c:pt>
                <c:pt idx="76">
                  <c:v>17.783541979483982</c:v>
                </c:pt>
                <c:pt idx="77">
                  <c:v>17.771196278910761</c:v>
                </c:pt>
                <c:pt idx="78">
                  <c:v>17.75228633688749</c:v>
                </c:pt>
                <c:pt idx="79">
                  <c:v>17.72689907282799</c:v>
                </c:pt>
                <c:pt idx="80">
                  <c:v>17.695125108284643</c:v>
                </c:pt>
                <c:pt idx="81">
                  <c:v>17.657058612169855</c:v>
                </c:pt>
                <c:pt idx="82">
                  <c:v>17.612797140644865</c:v>
                </c:pt>
                <c:pt idx="83">
                  <c:v>17.562441472039712</c:v>
                </c:pt>
                <c:pt idx="84">
                  <c:v>17.506095437189014</c:v>
                </c:pt>
                <c:pt idx="85">
                  <c:v>17.443865745587662</c:v>
                </c:pt>
                <c:pt idx="86">
                  <c:v>17.375861807788215</c:v>
                </c:pt>
                <c:pt idx="87">
                  <c:v>17.302195554477699</c:v>
                </c:pt>
                <c:pt idx="88">
                  <c:v>17.222981252684892</c:v>
                </c:pt>
                <c:pt idx="89">
                  <c:v>17.138335319581579</c:v>
                </c:pt>
                <c:pt idx="90">
                  <c:v>17.048376134350001</c:v>
                </c:pt>
                <c:pt idx="91">
                  <c:v>16.953223848596579</c:v>
                </c:pt>
                <c:pt idx="92">
                  <c:v>16.853000195796437</c:v>
                </c:pt>
                <c:pt idx="93">
                  <c:v>16.747828300256149</c:v>
                </c:pt>
                <c:pt idx="94">
                  <c:v>16.637832486082004</c:v>
                </c:pt>
                <c:pt idx="95">
                  <c:v>16.52313808663898</c:v>
                </c:pt>
                <c:pt idx="96">
                  <c:v>16.403871254980984</c:v>
                </c:pt>
                <c:pt idx="97">
                  <c:v>16.280158775725994</c:v>
                </c:pt>
                <c:pt idx="98">
                  <c:v>16.152127878840449</c:v>
                </c:pt>
                <c:pt idx="99">
                  <c:v>16.019906055785949</c:v>
                </c:pt>
                <c:pt idx="100">
                  <c:v>15.883620878467712</c:v>
                </c:pt>
                <c:pt idx="101">
                  <c:v>15.743399821408742</c:v>
                </c:pt>
                <c:pt idx="102">
                  <c:v>15.599370087556366</c:v>
                </c:pt>
                <c:pt idx="103">
                  <c:v>15.451658438108579</c:v>
                </c:pt>
                <c:pt idx="104">
                  <c:v>15.300391026727016</c:v>
                </c:pt>
                <c:pt idx="105">
                  <c:v>15.145693238481156</c:v>
                </c:pt>
                <c:pt idx="106">
                  <c:v>14.987689533845113</c:v>
                </c:pt>
                <c:pt idx="107">
                  <c:v>14.826503298043756</c:v>
                </c:pt>
                <c:pt idx="108">
                  <c:v>14.662256696019638</c:v>
                </c:pt>
                <c:pt idx="109">
                  <c:v>14.495070533266068</c:v>
                </c:pt>
                <c:pt idx="110">
                  <c:v>14.325064122744955</c:v>
                </c:pt>
                <c:pt idx="111">
                  <c:v>14.15235515808126</c:v>
                </c:pt>
                <c:pt idx="112">
                  <c:v>13.977059593198444</c:v>
                </c:pt>
                <c:pt idx="113">
                  <c:v>13.799291528532358</c:v>
                </c:pt>
                <c:pt idx="114">
                  <c:v>13.619163103933872</c:v>
                </c:pt>
                <c:pt idx="115">
                  <c:v>13.436784398343912</c:v>
                </c:pt>
                <c:pt idx="116">
                  <c:v>13.252263336298368</c:v>
                </c:pt>
                <c:pt idx="117">
                  <c:v>13.065705601294827</c:v>
                </c:pt>
                <c:pt idx="118">
                  <c:v>12.877214556028115</c:v>
                </c:pt>
                <c:pt idx="119">
                  <c:v>12.686891169478059</c:v>
                </c:pt>
                <c:pt idx="120">
                  <c:v>12.494833950809523</c:v>
                </c:pt>
                <c:pt idx="121">
                  <c:v>12.301138890023458</c:v>
                </c:pt>
                <c:pt idx="122">
                  <c:v>12.1058994052767</c:v>
                </c:pt>
                <c:pt idx="123">
                  <c:v>11.909206296769096</c:v>
                </c:pt>
                <c:pt idx="124">
                  <c:v>11.711147707078545</c:v>
                </c:pt>
                <c:pt idx="125">
                  <c:v>11.511809087807686</c:v>
                </c:pt>
                <c:pt idx="126">
                  <c:v>11.311273172391028</c:v>
                </c:pt>
                <c:pt idx="127">
                  <c:v>11.109619954897163</c:v>
                </c:pt>
                <c:pt idx="128">
                  <c:v>10.906926674648684</c:v>
                </c:pt>
                <c:pt idx="129">
                  <c:v>10.703267806471185</c:v>
                </c:pt>
                <c:pt idx="130">
                  <c:v>10.498715056373497</c:v>
                </c:pt>
                <c:pt idx="131">
                  <c:v>10.293337362453157</c:v>
                </c:pt>
                <c:pt idx="132">
                  <c:v>10.087200900814301</c:v>
                </c:pt>
                <c:pt idx="133">
                  <c:v>9.8803690962801642</c:v>
                </c:pt>
                <c:pt idx="134">
                  <c:v>9.6729026376779732</c:v>
                </c:pt>
                <c:pt idx="135">
                  <c:v>9.4648594974716342</c:v>
                </c:pt>
                <c:pt idx="136">
                  <c:v>9.2562949555157701</c:v>
                </c:pt>
                <c:pt idx="137">
                  <c:v>9.0472616267045094</c:v>
                </c:pt>
                <c:pt idx="138">
                  <c:v>8.8378094922888586</c:v>
                </c:pt>
                <c:pt idx="139">
                  <c:v>8.627985934638458</c:v>
                </c:pt>
                <c:pt idx="140">
                  <c:v>8.4178357752259032</c:v>
                </c:pt>
                <c:pt idx="141">
                  <c:v>8.207401315615428</c:v>
                </c:pt>
                <c:pt idx="142">
                  <c:v>7.9967223812421588</c:v>
                </c:pt>
                <c:pt idx="143">
                  <c:v>7.7858363677728866</c:v>
                </c:pt>
                <c:pt idx="144">
                  <c:v>7.5747782898453746</c:v>
                </c:pt>
                <c:pt idx="145">
                  <c:v>7.3635808319890934</c:v>
                </c:pt>
                <c:pt idx="146">
                  <c:v>7.1522744015374329</c:v>
                </c:pt>
                <c:pt idx="147">
                  <c:v>6.9408871833482859</c:v>
                </c:pt>
                <c:pt idx="148">
                  <c:v>6.7294451961578945</c:v>
                </c:pt>
                <c:pt idx="149">
                  <c:v>6.517972350400445</c:v>
                </c:pt>
                <c:pt idx="150">
                  <c:v>6.3064905073342041</c:v>
                </c:pt>
                <c:pt idx="151">
                  <c:v>6.0950195393234603</c:v>
                </c:pt>
                <c:pt idx="152">
                  <c:v>5.8835773911337395</c:v>
                </c:pt>
                <c:pt idx="153">
                  <c:v>5.6721801421067903</c:v>
                </c:pt>
                <c:pt idx="154">
                  <c:v>5.4608420690899626</c:v>
                </c:pt>
                <c:pt idx="155">
                  <c:v>5.249575710003743</c:v>
                </c:pt>
                <c:pt idx="156">
                  <c:v>5.0383919279393208</c:v>
                </c:pt>
                <c:pt idx="157">
                  <c:v>4.8272999756869428</c:v>
                </c:pt>
                <c:pt idx="158">
                  <c:v>4.6163075606039179</c:v>
                </c:pt>
                <c:pt idx="159">
                  <c:v>4.4054209097393935</c:v>
                </c:pt>
                <c:pt idx="160">
                  <c:v>4.1946448351412355</c:v>
                </c:pt>
                <c:pt idx="161">
                  <c:v>3.9839827992778387</c:v>
                </c:pt>
                <c:pt idx="162">
                  <c:v>3.7734369805156249</c:v>
                </c:pt>
                <c:pt idx="163">
                  <c:v>3.5630083385999649</c:v>
                </c:pt>
                <c:pt idx="164">
                  <c:v>3.3526966800946476</c:v>
                </c:pt>
                <c:pt idx="165">
                  <c:v>3.1425007237414588</c:v>
                </c:pt>
                <c:pt idx="166">
                  <c:v>2.9324181657081305</c:v>
                </c:pt>
                <c:pt idx="167">
                  <c:v>2.7224457446989478</c:v>
                </c:pt>
                <c:pt idx="168">
                  <c:v>2.512579306908012</c:v>
                </c:pt>
                <c:pt idx="169">
                  <c:v>2.3028138708009021</c:v>
                </c:pt>
                <c:pt idx="170">
                  <c:v>2.0931436917152242</c:v>
                </c:pt>
                <c:pt idx="171">
                  <c:v>1.8835623262756989</c:v>
                </c:pt>
                <c:pt idx="172">
                  <c:v>1.6740626966234835</c:v>
                </c:pt>
                <c:pt idx="173">
                  <c:v>1.464637154463831</c:v>
                </c:pt>
                <c:pt idx="174">
                  <c:v>1.2552775449395428</c:v>
                </c:pt>
                <c:pt idx="175">
                  <c:v>1.0459752703413097</c:v>
                </c:pt>
                <c:pt idx="176">
                  <c:v>0.83672135366878175</c:v>
                </c:pt>
                <c:pt idx="177">
                  <c:v>0.62750650205883995</c:v>
                </c:pt>
                <c:pt idx="178">
                  <c:v>0.41832117009991387</c:v>
                </c:pt>
                <c:pt idx="179">
                  <c:v>0.20915562305277</c:v>
                </c:pt>
                <c:pt idx="180">
                  <c:v>1.4681737509161313E-15</c:v>
                </c:pt>
                <c:pt idx="181">
                  <c:v>-0.20915562305277241</c:v>
                </c:pt>
                <c:pt idx="182">
                  <c:v>-0.41832117009991093</c:v>
                </c:pt>
                <c:pt idx="183">
                  <c:v>-0.62750650205883685</c:v>
                </c:pt>
                <c:pt idx="184">
                  <c:v>-0.83672135366877876</c:v>
                </c:pt>
                <c:pt idx="185">
                  <c:v>-1.0459752703413068</c:v>
                </c:pt>
                <c:pt idx="186">
                  <c:v>-1.2552775449395404</c:v>
                </c:pt>
                <c:pt idx="187">
                  <c:v>-1.4646371544638279</c:v>
                </c:pt>
                <c:pt idx="188">
                  <c:v>-1.6740626966234862</c:v>
                </c:pt>
                <c:pt idx="189">
                  <c:v>-1.8835623262756958</c:v>
                </c:pt>
                <c:pt idx="190">
                  <c:v>-2.0931436917152264</c:v>
                </c:pt>
                <c:pt idx="191">
                  <c:v>-2.3028138708008985</c:v>
                </c:pt>
                <c:pt idx="192">
                  <c:v>-2.5125793069080151</c:v>
                </c:pt>
                <c:pt idx="193">
                  <c:v>-2.7224457446989452</c:v>
                </c:pt>
                <c:pt idx="194">
                  <c:v>-2.9324181657081274</c:v>
                </c:pt>
                <c:pt idx="195">
                  <c:v>-3.1425007237414548</c:v>
                </c:pt>
                <c:pt idx="196">
                  <c:v>-3.3526966800946445</c:v>
                </c:pt>
                <c:pt idx="197">
                  <c:v>-3.5630083385999667</c:v>
                </c:pt>
                <c:pt idx="198">
                  <c:v>-3.7734369805156218</c:v>
                </c:pt>
                <c:pt idx="199">
                  <c:v>-3.9839827992778405</c:v>
                </c:pt>
                <c:pt idx="200">
                  <c:v>-4.194644835141232</c:v>
                </c:pt>
                <c:pt idx="201">
                  <c:v>-4.4054209097393962</c:v>
                </c:pt>
                <c:pt idx="202">
                  <c:v>-4.6163075606039152</c:v>
                </c:pt>
                <c:pt idx="203">
                  <c:v>-4.8272999756869401</c:v>
                </c:pt>
                <c:pt idx="204">
                  <c:v>-5.0383919279393172</c:v>
                </c:pt>
                <c:pt idx="205">
                  <c:v>-5.2495757100037403</c:v>
                </c:pt>
                <c:pt idx="206">
                  <c:v>-5.4608420690899653</c:v>
                </c:pt>
                <c:pt idx="207">
                  <c:v>-5.6721801421067886</c:v>
                </c:pt>
                <c:pt idx="208">
                  <c:v>-5.8835773911337421</c:v>
                </c:pt>
                <c:pt idx="209">
                  <c:v>-6.095019539323455</c:v>
                </c:pt>
                <c:pt idx="210">
                  <c:v>-6.3064905073342068</c:v>
                </c:pt>
                <c:pt idx="211">
                  <c:v>-6.5179723504004414</c:v>
                </c:pt>
                <c:pt idx="212">
                  <c:v>-6.7294451961578927</c:v>
                </c:pt>
                <c:pt idx="213">
                  <c:v>-6.9408871833482833</c:v>
                </c:pt>
                <c:pt idx="214">
                  <c:v>-7.1522744015374284</c:v>
                </c:pt>
                <c:pt idx="215">
                  <c:v>-7.3635808319890979</c:v>
                </c:pt>
                <c:pt idx="216">
                  <c:v>-7.5747782898453702</c:v>
                </c:pt>
                <c:pt idx="217">
                  <c:v>-7.7858363677728883</c:v>
                </c:pt>
                <c:pt idx="218">
                  <c:v>-7.9967223812421553</c:v>
                </c:pt>
                <c:pt idx="219">
                  <c:v>-8.2074013156154315</c:v>
                </c:pt>
                <c:pt idx="220">
                  <c:v>-8.4178357752258997</c:v>
                </c:pt>
                <c:pt idx="221">
                  <c:v>-8.6279859346384544</c:v>
                </c:pt>
                <c:pt idx="222">
                  <c:v>-8.837809492288855</c:v>
                </c:pt>
                <c:pt idx="223">
                  <c:v>-9.0472616267045058</c:v>
                </c:pt>
                <c:pt idx="224">
                  <c:v>-9.2562949555157719</c:v>
                </c:pt>
                <c:pt idx="225">
                  <c:v>-9.4648594974716325</c:v>
                </c:pt>
                <c:pt idx="226">
                  <c:v>-9.672902637677975</c:v>
                </c:pt>
                <c:pt idx="227">
                  <c:v>-9.8803690962801625</c:v>
                </c:pt>
                <c:pt idx="228">
                  <c:v>-10.087200900814302</c:v>
                </c:pt>
                <c:pt idx="229">
                  <c:v>-10.293337362453157</c:v>
                </c:pt>
                <c:pt idx="230">
                  <c:v>-10.498715056373495</c:v>
                </c:pt>
                <c:pt idx="231">
                  <c:v>-10.703267806471178</c:v>
                </c:pt>
                <c:pt idx="232">
                  <c:v>-10.906926674648689</c:v>
                </c:pt>
                <c:pt idx="233">
                  <c:v>-11.109619954897163</c:v>
                </c:pt>
                <c:pt idx="234">
                  <c:v>-11.311273172391022</c:v>
                </c:pt>
                <c:pt idx="235">
                  <c:v>-11.511809087807684</c:v>
                </c:pt>
                <c:pt idx="236">
                  <c:v>-11.711147707078545</c:v>
                </c:pt>
                <c:pt idx="237">
                  <c:v>-11.909206296769099</c:v>
                </c:pt>
                <c:pt idx="238">
                  <c:v>-12.105899405276698</c:v>
                </c:pt>
                <c:pt idx="239">
                  <c:v>-12.301138890023452</c:v>
                </c:pt>
                <c:pt idx="240">
                  <c:v>-12.494833950809515</c:v>
                </c:pt>
                <c:pt idx="241">
                  <c:v>-12.686891169478059</c:v>
                </c:pt>
                <c:pt idx="242">
                  <c:v>-12.877214556028118</c:v>
                </c:pt>
                <c:pt idx="243">
                  <c:v>-13.065705601294821</c:v>
                </c:pt>
                <c:pt idx="244">
                  <c:v>-13.252263336298364</c:v>
                </c:pt>
                <c:pt idx="245">
                  <c:v>-13.436784398343912</c:v>
                </c:pt>
                <c:pt idx="246">
                  <c:v>-13.619163103933873</c:v>
                </c:pt>
                <c:pt idx="247">
                  <c:v>-13.799291528532358</c:v>
                </c:pt>
                <c:pt idx="248">
                  <c:v>-13.97705959319844</c:v>
                </c:pt>
                <c:pt idx="249">
                  <c:v>-14.152355158081255</c:v>
                </c:pt>
                <c:pt idx="250">
                  <c:v>-14.325064122744957</c:v>
                </c:pt>
                <c:pt idx="251">
                  <c:v>-14.495070533266068</c:v>
                </c:pt>
                <c:pt idx="252">
                  <c:v>-14.662256696019634</c:v>
                </c:pt>
                <c:pt idx="253">
                  <c:v>-14.82650329804375</c:v>
                </c:pt>
                <c:pt idx="254">
                  <c:v>-14.987689533845117</c:v>
                </c:pt>
                <c:pt idx="255">
                  <c:v>-15.145693238481162</c:v>
                </c:pt>
                <c:pt idx="256">
                  <c:v>-15.300391026727016</c:v>
                </c:pt>
                <c:pt idx="257">
                  <c:v>-15.451658438108579</c:v>
                </c:pt>
                <c:pt idx="258">
                  <c:v>-15.599370087556361</c:v>
                </c:pt>
                <c:pt idx="259">
                  <c:v>-15.743399821408742</c:v>
                </c:pt>
                <c:pt idx="260">
                  <c:v>-15.883620878467712</c:v>
                </c:pt>
                <c:pt idx="261">
                  <c:v>-16.019906055785949</c:v>
                </c:pt>
                <c:pt idx="262">
                  <c:v>-16.152127878840446</c:v>
                </c:pt>
                <c:pt idx="263">
                  <c:v>-16.280158775725994</c:v>
                </c:pt>
                <c:pt idx="264">
                  <c:v>-16.403871254980992</c:v>
                </c:pt>
                <c:pt idx="265">
                  <c:v>-16.52313808663898</c:v>
                </c:pt>
                <c:pt idx="266">
                  <c:v>-16.637832486082004</c:v>
                </c:pt>
                <c:pt idx="267">
                  <c:v>-16.747828300256149</c:v>
                </c:pt>
                <c:pt idx="268">
                  <c:v>-16.853000195796437</c:v>
                </c:pt>
                <c:pt idx="269">
                  <c:v>-16.953223848596579</c:v>
                </c:pt>
                <c:pt idx="270">
                  <c:v>-17.048376134350001</c:v>
                </c:pt>
                <c:pt idx="271">
                  <c:v>-17.138335319581575</c:v>
                </c:pt>
                <c:pt idx="272">
                  <c:v>-17.222981252684896</c:v>
                </c:pt>
                <c:pt idx="273">
                  <c:v>-17.302195554477699</c:v>
                </c:pt>
                <c:pt idx="274">
                  <c:v>-17.375861807788219</c:v>
                </c:pt>
                <c:pt idx="275">
                  <c:v>-17.443865745587658</c:v>
                </c:pt>
                <c:pt idx="276">
                  <c:v>-17.506095437189014</c:v>
                </c:pt>
                <c:pt idx="277">
                  <c:v>-17.562441472039716</c:v>
                </c:pt>
                <c:pt idx="278">
                  <c:v>-17.612797140644865</c:v>
                </c:pt>
                <c:pt idx="279">
                  <c:v>-17.657058612169855</c:v>
                </c:pt>
                <c:pt idx="280">
                  <c:v>-17.695125108284643</c:v>
                </c:pt>
                <c:pt idx="281">
                  <c:v>-17.72689907282799</c:v>
                </c:pt>
                <c:pt idx="282">
                  <c:v>-17.75228633688749</c:v>
                </c:pt>
                <c:pt idx="283">
                  <c:v>-17.771196278910761</c:v>
                </c:pt>
                <c:pt idx="284">
                  <c:v>-17.783541979483985</c:v>
                </c:pt>
                <c:pt idx="285">
                  <c:v>-17.789240370436556</c:v>
                </c:pt>
                <c:pt idx="286">
                  <c:v>-17.788212377954174</c:v>
                </c:pt>
                <c:pt idx="287">
                  <c:v>-17.780383059407477</c:v>
                </c:pt>
                <c:pt idx="288">
                  <c:v>-17.765681733629062</c:v>
                </c:pt>
                <c:pt idx="289">
                  <c:v>-17.744042104397941</c:v>
                </c:pt>
                <c:pt idx="290">
                  <c:v>-17.71540237691762</c:v>
                </c:pt>
                <c:pt idx="291">
                  <c:v>-17.679705367101121</c:v>
                </c:pt>
                <c:pt idx="292">
                  <c:v>-17.636898603503678</c:v>
                </c:pt>
                <c:pt idx="293">
                  <c:v>-17.586934421771499</c:v>
                </c:pt>
                <c:pt idx="294">
                  <c:v>-17.529770051502066</c:v>
                </c:pt>
                <c:pt idx="295">
                  <c:v>-17.465367695438463</c:v>
                </c:pt>
                <c:pt idx="296">
                  <c:v>-17.393694600946812</c:v>
                </c:pt>
                <c:pt idx="297">
                  <c:v>-17.314723123751417</c:v>
                </c:pt>
                <c:pt idx="298">
                  <c:v>-17.22843078392771</c:v>
                </c:pt>
                <c:pt idx="299">
                  <c:v>-17.134800314176868</c:v>
                </c:pt>
                <c:pt idx="300">
                  <c:v>-17.033819700429373</c:v>
                </c:pt>
                <c:pt idx="301">
                  <c:v>-16.925482214846745</c:v>
                </c:pt>
                <c:pt idx="302">
                  <c:v>-16.80978644131164</c:v>
                </c:pt>
                <c:pt idx="303">
                  <c:v>-16.686736293515963</c:v>
                </c:pt>
                <c:pt idx="304">
                  <c:v>-16.556341025775115</c:v>
                </c:pt>
                <c:pt idx="305">
                  <c:v>-16.418615236713237</c:v>
                </c:pt>
                <c:pt idx="306">
                  <c:v>-16.273578865979825</c:v>
                </c:pt>
                <c:pt idx="307">
                  <c:v>-16.121257184172258</c:v>
                </c:pt>
                <c:pt idx="308">
                  <c:v>-15.961680776151308</c:v>
                </c:pt>
                <c:pt idx="309">
                  <c:v>-15.794885517947833</c:v>
                </c:pt>
                <c:pt idx="310">
                  <c:v>-15.620912547468548</c:v>
                </c:pt>
                <c:pt idx="311">
                  <c:v>-15.439808229217281</c:v>
                </c:pt>
                <c:pt idx="312">
                  <c:v>-15.251624113254714</c:v>
                </c:pt>
                <c:pt idx="313">
                  <c:v>-15.05641688862543</c:v>
                </c:pt>
                <c:pt idx="314">
                  <c:v>-14.85424833148514</c:v>
                </c:pt>
                <c:pt idx="315">
                  <c:v>-14.645185248163942</c:v>
                </c:pt>
                <c:pt idx="316">
                  <c:v>-14.429299413403498</c:v>
                </c:pt>
                <c:pt idx="317">
                  <c:v>-14.206667504006168</c:v>
                </c:pt>
                <c:pt idx="318">
                  <c:v>-13.977371028134153</c:v>
                </c:pt>
                <c:pt idx="319">
                  <c:v>-13.741496250494745</c:v>
                </c:pt>
                <c:pt idx="320">
                  <c:v>-13.499134113645866</c:v>
                </c:pt>
                <c:pt idx="321">
                  <c:v>-13.250380155652296</c:v>
                </c:pt>
                <c:pt idx="322">
                  <c:v>-12.995334424319172</c:v>
                </c:pt>
                <c:pt idx="323">
                  <c:v>-12.734101388224461</c:v>
                </c:pt>
                <c:pt idx="324">
                  <c:v>-12.466789844766419</c:v>
                </c:pt>
                <c:pt idx="325">
                  <c:v>-12.193512825436306</c:v>
                </c:pt>
                <c:pt idx="326">
                  <c:v>-11.914387498519693</c:v>
                </c:pt>
                <c:pt idx="327">
                  <c:v>-11.629535069422921</c:v>
                </c:pt>
                <c:pt idx="328">
                  <c:v>-11.339080678813474</c:v>
                </c:pt>
                <c:pt idx="329">
                  <c:v>-11.043153298755836</c:v>
                </c:pt>
                <c:pt idx="330">
                  <c:v>-10.741885627015805</c:v>
                </c:pt>
                <c:pt idx="331">
                  <c:v>-10.435413979698421</c:v>
                </c:pt>
                <c:pt idx="332">
                  <c:v>-10.123878182376219</c:v>
                </c:pt>
                <c:pt idx="333">
                  <c:v>-9.8074214598558562</c:v>
                </c:pt>
                <c:pt idx="334">
                  <c:v>-9.4861903247231396</c:v>
                </c:pt>
                <c:pt idx="335">
                  <c:v>-9.1603344647974989</c:v>
                </c:pt>
                <c:pt idx="336">
                  <c:v>-8.8300066296188966</c:v>
                </c:pt>
                <c:pt idx="337">
                  <c:v>-8.4953625160814177</c:v>
                </c:pt>
                <c:pt idx="338">
                  <c:v>-8.1565606533200707</c:v>
                </c:pt>
                <c:pt idx="339">
                  <c:v>-7.8137622869487036</c:v>
                </c:pt>
                <c:pt idx="340">
                  <c:v>-7.4671312627393593</c:v>
                </c:pt>
                <c:pt idx="341">
                  <c:v>-7.1168339098256919</c:v>
                </c:pt>
                <c:pt idx="342">
                  <c:v>-6.763038923505226</c:v>
                </c:pt>
                <c:pt idx="343">
                  <c:v>-6.4059172477087039</c:v>
                </c:pt>
                <c:pt idx="344">
                  <c:v>-6.045641957197085</c:v>
                </c:pt>
                <c:pt idx="345">
                  <c:v>-5.682388139540687</c:v>
                </c:pt>
                <c:pt idx="346">
                  <c:v>-5.3163327769280482</c:v>
                </c:pt>
                <c:pt idx="347">
                  <c:v>-4.9476546278466991</c:v>
                </c:pt>
                <c:pt idx="348">
                  <c:v>-4.5765341086716891</c:v>
                </c:pt>
                <c:pt idx="349">
                  <c:v>-4.2031531751926705</c:v>
                </c:pt>
                <c:pt idx="350">
                  <c:v>-3.8276952041053045</c:v>
                </c:pt>
                <c:pt idx="351">
                  <c:v>-3.4503448744876715</c:v>
                </c:pt>
                <c:pt idx="352">
                  <c:v>-3.071288049278651</c:v>
                </c:pt>
                <c:pt idx="353">
                  <c:v>-2.6907116567706071</c:v>
                </c:pt>
                <c:pt idx="354">
                  <c:v>-2.308803572125548</c:v>
                </c:pt>
                <c:pt idx="355">
                  <c:v>-1.9257524989201418</c:v>
                </c:pt>
                <c:pt idx="356">
                  <c:v>-1.5417478507227451</c:v>
                </c:pt>
                <c:pt idx="357">
                  <c:v>-1.1569796327023509</c:v>
                </c:pt>
                <c:pt idx="358">
                  <c:v>-0.7716383232675732</c:v>
                </c:pt>
                <c:pt idx="359">
                  <c:v>-0.38591475573195133</c:v>
                </c:pt>
                <c:pt idx="360">
                  <c:v>-5.418369170047696E-15</c:v>
                </c:pt>
              </c:numCache>
            </c:numRef>
          </c:yVal>
          <c:smooth val="0"/>
          <c:extLst>
            <c:ext xmlns:c16="http://schemas.microsoft.com/office/drawing/2014/chart" uri="{C3380CC4-5D6E-409C-BE32-E72D297353CC}">
              <c16:uniqueId val="{00000000-ACEA-418D-843D-CFA35D1FAB4D}"/>
            </c:ext>
          </c:extLst>
        </c:ser>
        <c:dLbls>
          <c:showLegendKey val="0"/>
          <c:showVal val="0"/>
          <c:showCatName val="0"/>
          <c:showSerName val="0"/>
          <c:showPercent val="0"/>
          <c:showBubbleSize val="0"/>
        </c:dLbls>
        <c:axId val="897762559"/>
        <c:axId val="897763039"/>
      </c:scatterChart>
      <c:valAx>
        <c:axId val="89776255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r>
                  <a:rPr lang="en-GB" sz="1000" b="0" i="0" u="none" strike="noStrike" baseline="0"/>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7763039"/>
        <c:crosses val="autoZero"/>
        <c:crossBetween val="midCat"/>
      </c:valAx>
      <c:valAx>
        <c:axId val="8977630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77625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acceleration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2'!$D$2:$D$362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2'!$Q$2:$Q$362</c:f>
              <c:numCache>
                <c:formatCode>General</c:formatCode>
                <c:ptCount val="361"/>
                <c:pt idx="0">
                  <c:v>9261.9541375668068</c:v>
                </c:pt>
                <c:pt idx="1">
                  <c:v>9257.3656208550256</c:v>
                </c:pt>
                <c:pt idx="2">
                  <c:v>9248.1914264343086</c:v>
                </c:pt>
                <c:pt idx="3">
                  <c:v>9234.4372324895612</c:v>
                </c:pt>
                <c:pt idx="4">
                  <c:v>9216.1115567376164</c:v>
                </c:pt>
                <c:pt idx="5">
                  <c:v>9193.2257569298454</c:v>
                </c:pt>
                <c:pt idx="6">
                  <c:v>9165.794031481526</c:v>
                </c:pt>
                <c:pt idx="7">
                  <c:v>9133.83342019269</c:v>
                </c:pt>
                <c:pt idx="8">
                  <c:v>9097.363805016621</c:v>
                </c:pt>
                <c:pt idx="9">
                  <c:v>9056.4079108232891</c:v>
                </c:pt>
                <c:pt idx="10">
                  <c:v>9010.9913060968702</c:v>
                </c:pt>
                <c:pt idx="11">
                  <c:v>8961.1424034961055</c:v>
                </c:pt>
                <c:pt idx="12">
                  <c:v>8906.8924602003462</c:v>
                </c:pt>
                <c:pt idx="13">
                  <c:v>8848.2755779524632</c:v>
                </c:pt>
                <c:pt idx="14">
                  <c:v>8785.3287027034385</c:v>
                </c:pt>
                <c:pt idx="15">
                  <c:v>8718.0916237536585</c:v>
                </c:pt>
                <c:pt idx="16">
                  <c:v>8646.6069722785342</c:v>
                </c:pt>
                <c:pt idx="17">
                  <c:v>8570.9202191165732</c:v>
                </c:pt>
                <c:pt idx="18">
                  <c:v>8491.0796716913319</c:v>
                </c:pt>
                <c:pt idx="19">
                  <c:v>8407.1364699281057</c:v>
                </c:pt>
                <c:pt idx="20">
                  <c:v>8319.1445810238984</c:v>
                </c:pt>
                <c:pt idx="21">
                  <c:v>8227.1607929128768</c:v>
                </c:pt>
                <c:pt idx="22">
                  <c:v>8131.2447062724978</c:v>
                </c:pt>
                <c:pt idx="23">
                  <c:v>8031.4587248995795</c:v>
                </c:pt>
                <c:pt idx="24">
                  <c:v>7927.8680442864988</c:v>
                </c:pt>
                <c:pt idx="25">
                  <c:v>7820.5406382151214</c:v>
                </c:pt>
                <c:pt idx="26">
                  <c:v>7709.5472431852413</c:v>
                </c:pt>
                <c:pt idx="27">
                  <c:v>7594.9613404888232</c:v>
                </c:pt>
                <c:pt idx="28">
                  <c:v>7476.8591357329369</c:v>
                </c:pt>
                <c:pt idx="29">
                  <c:v>7355.3195356169144</c:v>
                </c:pt>
                <c:pt idx="30">
                  <c:v>7230.4241217608051</c:v>
                </c:pt>
                <c:pt idx="31">
                  <c:v>7102.2571213833889</c:v>
                </c:pt>
                <c:pt idx="32">
                  <c:v>6970.9053746268246</c:v>
                </c:pt>
                <c:pt idx="33">
                  <c:v>6836.4582983226828</c:v>
                </c:pt>
                <c:pt idx="34">
                  <c:v>6699.0078459983379</c:v>
                </c:pt>
                <c:pt idx="35">
                  <c:v>6558.6484639228365</c:v>
                </c:pt>
                <c:pt idx="36">
                  <c:v>6415.4770429931032</c:v>
                </c:pt>
                <c:pt idx="37">
                  <c:v>6269.5928662730439</c:v>
                </c:pt>
                <c:pt idx="38">
                  <c:v>6121.0975519947797</c:v>
                </c:pt>
                <c:pt idx="39">
                  <c:v>5970.0949918457127</c:v>
                </c:pt>
                <c:pt idx="40">
                  <c:v>5816.691284373178</c:v>
                </c:pt>
                <c:pt idx="41">
                  <c:v>5660.9946633458749</c:v>
                </c:pt>
                <c:pt idx="42">
                  <c:v>5503.1154209284523</c:v>
                </c:pt>
                <c:pt idx="43">
                  <c:v>5343.1658255356779</c:v>
                </c:pt>
                <c:pt idx="44">
                  <c:v>5181.2600342507412</c:v>
                </c:pt>
                <c:pt idx="45">
                  <c:v>5017.5139997086972</c:v>
                </c:pt>
                <c:pt idx="46">
                  <c:v>4852.0453713671259</c:v>
                </c:pt>
                <c:pt idx="47">
                  <c:v>4684.9733911026451</c:v>
                </c:pt>
                <c:pt idx="48">
                  <c:v>4516.4187831016134</c:v>
                </c:pt>
                <c:pt idx="49">
                  <c:v>4346.5036380305264</c:v>
                </c:pt>
                <c:pt idx="50">
                  <c:v>4175.3512915028923</c:v>
                </c:pt>
                <c:pt idx="51">
                  <c:v>4003.0861968834447</c:v>
                </c:pt>
                <c:pt idx="52">
                  <c:v>3829.8337925025407</c:v>
                </c:pt>
                <c:pt idx="53">
                  <c:v>3655.7203633817039</c:v>
                </c:pt>
                <c:pt idx="54">
                  <c:v>3480.8728976019552</c:v>
                </c:pt>
                <c:pt idx="55">
                  <c:v>3305.4189374851717</c:v>
                </c:pt>
                <c:pt idx="56">
                  <c:v>3129.4864257802715</c:v>
                </c:pt>
                <c:pt idx="57">
                  <c:v>2953.2035470962514</c:v>
                </c:pt>
                <c:pt idx="58">
                  <c:v>2776.6985648425193</c:v>
                </c:pt>
                <c:pt idx="59">
                  <c:v>2600.0996539830512</c:v>
                </c:pt>
                <c:pt idx="60">
                  <c:v>2423.5347299399737</c:v>
                </c:pt>
                <c:pt idx="61">
                  <c:v>2247.1312740200347</c:v>
                </c:pt>
                <c:pt idx="62">
                  <c:v>2071.016155768973</c:v>
                </c:pt>
                <c:pt idx="63">
                  <c:v>1895.315452689573</c:v>
                </c:pt>
                <c:pt idx="64">
                  <c:v>1720.1542677996144</c:v>
                </c:pt>
                <c:pt idx="65">
                  <c:v>1545.6565455263842</c:v>
                </c:pt>
                <c:pt idx="66">
                  <c:v>1371.9448864664798</c:v>
                </c:pt>
                <c:pt idx="67">
                  <c:v>1199.1403615722902</c:v>
                </c:pt>
                <c:pt idx="68">
                  <c:v>1027.3623263386469</c:v>
                </c:pt>
                <c:pt idx="69">
                  <c:v>856.72823559596623</c:v>
                </c:pt>
                <c:pt idx="70">
                  <c:v>687.35345952754301</c:v>
                </c:pt>
                <c:pt idx="71">
                  <c:v>519.35110154698805</c:v>
                </c:pt>
                <c:pt idx="72">
                  <c:v>352.83181868203428</c:v>
                </c:pt>
                <c:pt idx="73">
                  <c:v>187.90364512082647</c:v>
                </c:pt>
                <c:pt idx="74">
                  <c:v>24.671819577065435</c:v>
                </c:pt>
                <c:pt idx="75">
                  <c:v>-136.76138286177775</c:v>
                </c:pt>
                <c:pt idx="76">
                  <c:v>-296.29681375729433</c:v>
                </c:pt>
                <c:pt idx="77">
                  <c:v>-453.83860855849889</c:v>
                </c:pt>
                <c:pt idx="78">
                  <c:v>-609.29433742799688</c:v>
                </c:pt>
                <c:pt idx="79">
                  <c:v>-762.57514904034451</c:v>
                </c:pt>
                <c:pt idx="80">
                  <c:v>-913.59590675489244</c:v>
                </c:pt>
                <c:pt idx="81">
                  <c:v>-1062.2753165997665</c:v>
                </c:pt>
                <c:pt idx="82">
                  <c:v>-1208.5360465236761</c:v>
                </c:pt>
                <c:pt idx="83">
                  <c:v>-1352.3048364167494</c:v>
                </c:pt>
                <c:pt idx="84">
                  <c:v>-1493.51259843246</c:v>
                </c:pt>
                <c:pt idx="85">
                  <c:v>-1632.0945071867072</c:v>
                </c:pt>
                <c:pt idx="86">
                  <c:v>-1767.9900794524031</c:v>
                </c:pt>
                <c:pt idx="87">
                  <c:v>-1901.1432430273487</c:v>
                </c:pt>
                <c:pt idx="88">
                  <c:v>-2031.5023944795314</c:v>
                </c:pt>
                <c:pt idx="89">
                  <c:v>-2159.0204455578714</c:v>
                </c:pt>
                <c:pt idx="90">
                  <c:v>-2283.6548580821159</c:v>
                </c:pt>
                <c:pt idx="91">
                  <c:v>-2405.3676672034217</c:v>
                </c:pt>
                <c:pt idx="92">
                  <c:v>-2524.1254929669026</c:v>
                </c:pt>
                <c:pt idx="93">
                  <c:v>-2639.8995401794709</c:v>
                </c:pt>
                <c:pt idx="94">
                  <c:v>-2752.6655866325882</c:v>
                </c:pt>
                <c:pt idx="95">
                  <c:v>-2862.4039597918909</c:v>
                </c:pt>
                <c:pt idx="96">
                  <c:v>-2969.099502119775</c:v>
                </c:pt>
                <c:pt idx="97">
                  <c:v>-3072.741525253065</c:v>
                </c:pt>
                <c:pt idx="98">
                  <c:v>-3173.3237533080114</c:v>
                </c:pt>
                <c:pt idx="99">
                  <c:v>-3270.8442556376981</c:v>
                </c:pt>
                <c:pt idx="100">
                  <c:v>-3365.3053694152677</c:v>
                </c:pt>
                <c:pt idx="101">
                  <c:v>-3456.7136124570229</c:v>
                </c:pt>
                <c:pt idx="102">
                  <c:v>-3545.0795867468942</c:v>
                </c:pt>
                <c:pt idx="103">
                  <c:v>-3630.417873157498</c:v>
                </c:pt>
                <c:pt idx="104">
                  <c:v>-3712.7469179006457</c:v>
                </c:pt>
                <c:pt idx="105">
                  <c:v>-3792.0889112650261</c:v>
                </c:pt>
                <c:pt idx="106">
                  <c:v>-3868.4696592325881</c:v>
                </c:pt>
                <c:pt idx="107">
                  <c:v>-3941.9184485788323</c:v>
                </c:pt>
                <c:pt idx="108">
                  <c:v>-4012.4679060856752</c:v>
                </c:pt>
                <c:pt idx="109">
                  <c:v>-4080.1538525067117</c:v>
                </c:pt>
                <c:pt idx="110">
                  <c:v>-4145.0151519286746</c:v>
                </c:pt>
                <c:pt idx="111">
                  <c:v>-4207.0935571875907</c:v>
                </c:pt>
                <c:pt idx="112">
                  <c:v>-4266.4335519860688</c:v>
                </c:pt>
                <c:pt idx="113">
                  <c:v>-4323.0821903636643</c:v>
                </c:pt>
                <c:pt idx="114">
                  <c:v>-4377.0889341590337</c:v>
                </c:pt>
                <c:pt idx="115">
                  <c:v>-4428.5054890930551</c:v>
                </c:pt>
                <c:pt idx="116">
                  <c:v>-4477.38564008499</c:v>
                </c:pt>
                <c:pt idx="117">
                  <c:v>-4523.7850864010907</c:v>
                </c:pt>
                <c:pt idx="118">
                  <c:v>-4567.7612772013281</c:v>
                </c:pt>
                <c:pt idx="119">
                  <c:v>-4609.3732480448607</c:v>
                </c:pt>
                <c:pt idx="120">
                  <c:v>-4648.6814588655816</c:v>
                </c:pt>
                <c:pt idx="121">
                  <c:v>-4685.7476339221766</c:v>
                </c:pt>
                <c:pt idx="122">
                  <c:v>-4720.6346041825072</c:v>
                </c:pt>
                <c:pt idx="123">
                  <c:v>-4753.4061525732059</c:v>
                </c:pt>
                <c:pt idx="124">
                  <c:v>-4784.1268625006278</c:v>
                </c:pt>
                <c:pt idx="125">
                  <c:v>-4812.8619699998017</c:v>
                </c:pt>
                <c:pt idx="126">
                  <c:v>-4839.6772198527606</c:v>
                </c:pt>
                <c:pt idx="127">
                  <c:v>-4864.6387259634876</c:v>
                </c:pt>
                <c:pt idx="128">
                  <c:v>-4887.8128362599682</c:v>
                </c:pt>
                <c:pt idx="129">
                  <c:v>-4909.2660023445233</c:v>
                </c:pt>
                <c:pt idx="130">
                  <c:v>-4929.0646540881653</c:v>
                </c:pt>
                <c:pt idx="131">
                  <c:v>-4947.2750793325422</c:v>
                </c:pt>
                <c:pt idx="132">
                  <c:v>-4963.9633088192741</c:v>
                </c:pt>
                <c:pt idx="133">
                  <c:v>-4979.1950064525854</c:v>
                </c:pt>
                <c:pt idx="134">
                  <c:v>-4993.0353649521348</c:v>
                </c:pt>
                <c:pt idx="135">
                  <c:v>-5005.5490069407397</c:v>
                </c:pt>
                <c:pt idx="136">
                  <c:v>-5016.7998914702566</c:v>
                </c:pt>
                <c:pt idx="137">
                  <c:v>-5026.8512259756199</c:v>
                </c:pt>
                <c:pt idx="138">
                  <c:v>-5035.7653836096151</c:v>
                </c:pt>
                <c:pt idx="139">
                  <c:v>-5043.6038259013148</c:v>
                </c:pt>
                <c:pt idx="140">
                  <c:v>-5050.4270306514063</c:v>
                </c:pt>
                <c:pt idx="141">
                  <c:v>-5056.2944249584589</c:v>
                </c:pt>
                <c:pt idx="142">
                  <c:v>-5061.2643232625351</c:v>
                </c:pt>
                <c:pt idx="143">
                  <c:v>-5065.3938702602873</c:v>
                </c:pt>
                <c:pt idx="144">
                  <c:v>-5068.7389885507491</c:v>
                </c:pt>
                <c:pt idx="145">
                  <c:v>-5071.354330839853</c:v>
                </c:pt>
                <c:pt idx="146">
                  <c:v>-5073.2932365395272</c:v>
                </c:pt>
                <c:pt idx="147">
                  <c:v>-5074.6076925693942</c:v>
                </c:pt>
                <c:pt idx="148">
                  <c:v>-5075.3482981787884</c:v>
                </c:pt>
                <c:pt idx="149">
                  <c:v>-5075.5642335897801</c:v>
                </c:pt>
                <c:pt idx="150">
                  <c:v>-5075.303232257852</c:v>
                </c:pt>
                <c:pt idx="151">
                  <c:v>-5074.6115565533</c:v>
                </c:pt>
                <c:pt idx="152">
                  <c:v>-5073.5339766467787</c:v>
                </c:pt>
                <c:pt idx="153">
                  <c:v>-5072.1137524038659</c:v>
                </c:pt>
                <c:pt idx="154">
                  <c:v>-5070.3926180692706</c:v>
                </c:pt>
                <c:pt idx="155">
                  <c:v>-5068.4107695461335</c:v>
                </c:pt>
                <c:pt idx="156">
                  <c:v>-5066.2068540570717</c:v>
                </c:pt>
                <c:pt idx="157">
                  <c:v>-5063.8179619925977</c:v>
                </c:pt>
                <c:pt idx="158">
                  <c:v>-5061.2796207485862</c:v>
                </c:pt>
                <c:pt idx="159">
                  <c:v>-5058.6257903557907</c:v>
                </c:pt>
                <c:pt idx="160">
                  <c:v>-5055.888860721524</c:v>
                </c:pt>
                <c:pt idx="161">
                  <c:v>-5053.0996502931312</c:v>
                </c:pt>
                <c:pt idx="162">
                  <c:v>-5050.2874059758406</c:v>
                </c:pt>
                <c:pt idx="163">
                  <c:v>-5047.4798041276154</c:v>
                </c:pt>
                <c:pt idx="164">
                  <c:v>-5044.7029524765303</c:v>
                </c:pt>
                <c:pt idx="165">
                  <c:v>-5041.9813927998794</c:v>
                </c:pt>
                <c:pt idx="166">
                  <c:v>-5039.3381042203846</c:v>
                </c:pt>
                <c:pt idx="167">
                  <c:v>-5036.79450698246</c:v>
                </c:pt>
                <c:pt idx="168">
                  <c:v>-5034.3704665706391</c:v>
                </c:pt>
                <c:pt idx="169">
                  <c:v>-5032.0842980562693</c:v>
                </c:pt>
                <c:pt idx="170">
                  <c:v>-5029.952770548608</c:v>
                </c:pt>
                <c:pt idx="171">
                  <c:v>-5027.9911116531684</c:v>
                </c:pt>
                <c:pt idx="172">
                  <c:v>-5026.21301183166</c:v>
                </c:pt>
                <c:pt idx="173">
                  <c:v>-5024.6306285829178</c:v>
                </c:pt>
                <c:pt idx="174">
                  <c:v>-5023.2545903575956</c:v>
                </c:pt>
                <c:pt idx="175">
                  <c:v>-5022.0940001406698</c:v>
                </c:pt>
                <c:pt idx="176">
                  <c:v>-5021.1564386386035</c:v>
                </c:pt>
                <c:pt idx="177">
                  <c:v>-5020.4479670142264</c:v>
                </c:pt>
                <c:pt idx="178">
                  <c:v>-5019.9731291314529</c:v>
                </c:pt>
                <c:pt idx="179">
                  <c:v>-5019.7349532664448</c:v>
                </c:pt>
                <c:pt idx="180">
                  <c:v>-5019.734953266573</c:v>
                </c:pt>
                <c:pt idx="181">
                  <c:v>-5019.9731291313246</c:v>
                </c:pt>
                <c:pt idx="182">
                  <c:v>-5020.4479670142218</c:v>
                </c:pt>
                <c:pt idx="183">
                  <c:v>-5021.1564386386062</c:v>
                </c:pt>
                <c:pt idx="184">
                  <c:v>-5022.0940001406725</c:v>
                </c:pt>
                <c:pt idx="185">
                  <c:v>-5023.2545903576065</c:v>
                </c:pt>
                <c:pt idx="186">
                  <c:v>-5024.6306285829014</c:v>
                </c:pt>
                <c:pt idx="187">
                  <c:v>-5026.2130118317982</c:v>
                </c:pt>
                <c:pt idx="188">
                  <c:v>-5027.9911116530302</c:v>
                </c:pt>
                <c:pt idx="189">
                  <c:v>-5029.9527705487362</c:v>
                </c:pt>
                <c:pt idx="190">
                  <c:v>-5032.0842980561301</c:v>
                </c:pt>
                <c:pt idx="191">
                  <c:v>-5034.3704665707992</c:v>
                </c:pt>
                <c:pt idx="192">
                  <c:v>-5036.7945069823218</c:v>
                </c:pt>
                <c:pt idx="193">
                  <c:v>-5039.3381042203737</c:v>
                </c:pt>
                <c:pt idx="194">
                  <c:v>-5041.9813927998584</c:v>
                </c:pt>
                <c:pt idx="195">
                  <c:v>-5044.7029524765521</c:v>
                </c:pt>
                <c:pt idx="196">
                  <c:v>-5047.4798041277327</c:v>
                </c:pt>
                <c:pt idx="197">
                  <c:v>-5050.2874059757232</c:v>
                </c:pt>
                <c:pt idx="198">
                  <c:v>-5053.0996502932485</c:v>
                </c:pt>
                <c:pt idx="199">
                  <c:v>-5055.8888607213958</c:v>
                </c:pt>
                <c:pt idx="200">
                  <c:v>-5058.6257903559399</c:v>
                </c:pt>
                <c:pt idx="201">
                  <c:v>-5061.279620748458</c:v>
                </c:pt>
                <c:pt idx="202">
                  <c:v>-5063.8179619925977</c:v>
                </c:pt>
                <c:pt idx="203">
                  <c:v>-5066.2068540570499</c:v>
                </c:pt>
                <c:pt idx="204">
                  <c:v>-5068.4107695461553</c:v>
                </c:pt>
                <c:pt idx="205">
                  <c:v>-5070.3926180693988</c:v>
                </c:pt>
                <c:pt idx="206">
                  <c:v>-5072.1137524037586</c:v>
                </c:pt>
                <c:pt idx="207">
                  <c:v>-5073.533976646886</c:v>
                </c:pt>
                <c:pt idx="208">
                  <c:v>-5074.611556553109</c:v>
                </c:pt>
                <c:pt idx="209">
                  <c:v>-5075.3032322580439</c:v>
                </c:pt>
                <c:pt idx="210">
                  <c:v>-5075.5642335896309</c:v>
                </c:pt>
                <c:pt idx="211">
                  <c:v>-5075.3482981788311</c:v>
                </c:pt>
                <c:pt idx="212">
                  <c:v>-5074.6076925693733</c:v>
                </c:pt>
                <c:pt idx="213">
                  <c:v>-5073.2932365394845</c:v>
                </c:pt>
                <c:pt idx="214">
                  <c:v>-5071.3543308400658</c:v>
                </c:pt>
                <c:pt idx="215">
                  <c:v>-5068.7389885505354</c:v>
                </c:pt>
                <c:pt idx="216">
                  <c:v>-5065.3938702604364</c:v>
                </c:pt>
                <c:pt idx="217">
                  <c:v>-5061.2643232624068</c:v>
                </c:pt>
                <c:pt idx="218">
                  <c:v>-5056.2944249586299</c:v>
                </c:pt>
                <c:pt idx="219">
                  <c:v>-5050.4270306512353</c:v>
                </c:pt>
                <c:pt idx="220">
                  <c:v>-5043.6038259013148</c:v>
                </c:pt>
                <c:pt idx="221">
                  <c:v>-5035.7653836096151</c:v>
                </c:pt>
                <c:pt idx="222">
                  <c:v>-5026.8512259756199</c:v>
                </c:pt>
                <c:pt idx="223">
                  <c:v>-5016.7998914703849</c:v>
                </c:pt>
                <c:pt idx="224">
                  <c:v>-5005.5490069406551</c:v>
                </c:pt>
                <c:pt idx="225">
                  <c:v>-4993.0353649522203</c:v>
                </c:pt>
                <c:pt idx="226">
                  <c:v>-4979.1950064524999</c:v>
                </c:pt>
                <c:pt idx="227">
                  <c:v>-4963.9633088193596</c:v>
                </c:pt>
                <c:pt idx="228">
                  <c:v>-4947.2750793324994</c:v>
                </c:pt>
                <c:pt idx="229">
                  <c:v>-4929.0646540881226</c:v>
                </c:pt>
                <c:pt idx="230">
                  <c:v>-4909.2660023443959</c:v>
                </c:pt>
                <c:pt idx="231">
                  <c:v>-4887.8128362602665</c:v>
                </c:pt>
                <c:pt idx="232">
                  <c:v>-4864.6387259633602</c:v>
                </c:pt>
                <c:pt idx="233">
                  <c:v>-4839.6772198526323</c:v>
                </c:pt>
                <c:pt idx="234">
                  <c:v>-4812.8619699998862</c:v>
                </c:pt>
                <c:pt idx="235">
                  <c:v>-4784.1268625006705</c:v>
                </c:pt>
                <c:pt idx="236">
                  <c:v>-4753.4061525732914</c:v>
                </c:pt>
                <c:pt idx="237">
                  <c:v>-4720.634604182379</c:v>
                </c:pt>
                <c:pt idx="238">
                  <c:v>-4685.7476339220912</c:v>
                </c:pt>
                <c:pt idx="239">
                  <c:v>-4648.681458865497</c:v>
                </c:pt>
                <c:pt idx="240">
                  <c:v>-4609.3732480450744</c:v>
                </c:pt>
                <c:pt idx="241">
                  <c:v>-4567.7612772014127</c:v>
                </c:pt>
                <c:pt idx="242">
                  <c:v>-4523.7850864008778</c:v>
                </c:pt>
                <c:pt idx="243">
                  <c:v>-4477.3856400850318</c:v>
                </c:pt>
                <c:pt idx="244">
                  <c:v>-4428.5054890931406</c:v>
                </c:pt>
                <c:pt idx="245">
                  <c:v>-4377.0889341590764</c:v>
                </c:pt>
                <c:pt idx="246">
                  <c:v>-4323.0821903636215</c:v>
                </c:pt>
                <c:pt idx="247">
                  <c:v>-4266.4335519859833</c:v>
                </c:pt>
                <c:pt idx="248">
                  <c:v>-4207.093557187548</c:v>
                </c:pt>
                <c:pt idx="249">
                  <c:v>-4145.0151519288456</c:v>
                </c:pt>
                <c:pt idx="250">
                  <c:v>-4080.153852506669</c:v>
                </c:pt>
                <c:pt idx="251">
                  <c:v>-4012.4679060855897</c:v>
                </c:pt>
                <c:pt idx="252">
                  <c:v>-3941.9184485787896</c:v>
                </c:pt>
                <c:pt idx="253">
                  <c:v>-3868.469659232801</c:v>
                </c:pt>
                <c:pt idx="254">
                  <c:v>-3792.0889112650684</c:v>
                </c:pt>
                <c:pt idx="255">
                  <c:v>-3712.7469179005175</c:v>
                </c:pt>
                <c:pt idx="256">
                  <c:v>-3630.417873157498</c:v>
                </c:pt>
                <c:pt idx="257">
                  <c:v>-3545.0795867467664</c:v>
                </c:pt>
                <c:pt idx="258">
                  <c:v>-3456.7136124571507</c:v>
                </c:pt>
                <c:pt idx="259">
                  <c:v>-3365.3053694152677</c:v>
                </c:pt>
                <c:pt idx="260">
                  <c:v>-3270.8442556376981</c:v>
                </c:pt>
                <c:pt idx="261">
                  <c:v>-3173.3237533079264</c:v>
                </c:pt>
                <c:pt idx="262">
                  <c:v>-3072.74152525315</c:v>
                </c:pt>
                <c:pt idx="263">
                  <c:v>-2969.0995021199456</c:v>
                </c:pt>
                <c:pt idx="264">
                  <c:v>-2862.4039597917204</c:v>
                </c:pt>
                <c:pt idx="265">
                  <c:v>-2752.6655866325882</c:v>
                </c:pt>
                <c:pt idx="266">
                  <c:v>-2639.8995401794709</c:v>
                </c:pt>
                <c:pt idx="267">
                  <c:v>-2524.1254929669026</c:v>
                </c:pt>
                <c:pt idx="268">
                  <c:v>-2405.3676672034217</c:v>
                </c:pt>
                <c:pt idx="269">
                  <c:v>-2283.6548580821159</c:v>
                </c:pt>
                <c:pt idx="270">
                  <c:v>-2159.0204455577864</c:v>
                </c:pt>
                <c:pt idx="271">
                  <c:v>-2031.5023944797019</c:v>
                </c:pt>
                <c:pt idx="272">
                  <c:v>-1901.1432430272635</c:v>
                </c:pt>
                <c:pt idx="273">
                  <c:v>-1767.9900794524883</c:v>
                </c:pt>
                <c:pt idx="274">
                  <c:v>-1632.0945071865367</c:v>
                </c:pt>
                <c:pt idx="275">
                  <c:v>-1493.5125984325452</c:v>
                </c:pt>
                <c:pt idx="276">
                  <c:v>-1352.3048364168346</c:v>
                </c:pt>
                <c:pt idx="277">
                  <c:v>-1208.5360465235908</c:v>
                </c:pt>
                <c:pt idx="278">
                  <c:v>-1062.2753165997665</c:v>
                </c:pt>
                <c:pt idx="279">
                  <c:v>-913.59590675489244</c:v>
                </c:pt>
                <c:pt idx="280">
                  <c:v>-762.57514904034451</c:v>
                </c:pt>
                <c:pt idx="281">
                  <c:v>-609.29433742799688</c:v>
                </c:pt>
                <c:pt idx="282">
                  <c:v>-453.83860855849889</c:v>
                </c:pt>
                <c:pt idx="283">
                  <c:v>-296.2968137573796</c:v>
                </c:pt>
                <c:pt idx="284">
                  <c:v>-136.76138286169248</c:v>
                </c:pt>
                <c:pt idx="285">
                  <c:v>24.6718195771507</c:v>
                </c:pt>
                <c:pt idx="286">
                  <c:v>187.9036451207412</c:v>
                </c:pt>
                <c:pt idx="287">
                  <c:v>352.83181868194902</c:v>
                </c:pt>
                <c:pt idx="288">
                  <c:v>519.35110154690278</c:v>
                </c:pt>
                <c:pt idx="289">
                  <c:v>687.35345952771354</c:v>
                </c:pt>
                <c:pt idx="290">
                  <c:v>856.72823559596623</c:v>
                </c:pt>
                <c:pt idx="291">
                  <c:v>1027.3623263386469</c:v>
                </c:pt>
                <c:pt idx="292">
                  <c:v>1199.1403615722902</c:v>
                </c:pt>
                <c:pt idx="293">
                  <c:v>1371.9448864663946</c:v>
                </c:pt>
                <c:pt idx="294">
                  <c:v>1545.6565455264695</c:v>
                </c:pt>
                <c:pt idx="295">
                  <c:v>1720.1542677996144</c:v>
                </c:pt>
                <c:pt idx="296">
                  <c:v>1895.3154526894878</c:v>
                </c:pt>
                <c:pt idx="297">
                  <c:v>2071.016155768973</c:v>
                </c:pt>
                <c:pt idx="298">
                  <c:v>2247.1312740202052</c:v>
                </c:pt>
                <c:pt idx="299">
                  <c:v>2423.5347299398882</c:v>
                </c:pt>
                <c:pt idx="300">
                  <c:v>2600.0996539830512</c:v>
                </c:pt>
                <c:pt idx="301">
                  <c:v>2776.6985648425193</c:v>
                </c:pt>
                <c:pt idx="302">
                  <c:v>2953.2035470962514</c:v>
                </c:pt>
                <c:pt idx="303">
                  <c:v>3129.486425780357</c:v>
                </c:pt>
                <c:pt idx="304">
                  <c:v>3305.4189374850866</c:v>
                </c:pt>
                <c:pt idx="305">
                  <c:v>3480.8728976018701</c:v>
                </c:pt>
                <c:pt idx="306">
                  <c:v>3655.7203633816189</c:v>
                </c:pt>
                <c:pt idx="307">
                  <c:v>3829.8337925027968</c:v>
                </c:pt>
                <c:pt idx="308">
                  <c:v>4003.086196883402</c:v>
                </c:pt>
                <c:pt idx="309">
                  <c:v>4175.3512915028496</c:v>
                </c:pt>
                <c:pt idx="310">
                  <c:v>4346.5036380303991</c:v>
                </c:pt>
                <c:pt idx="311">
                  <c:v>4516.4187831016134</c:v>
                </c:pt>
                <c:pt idx="312">
                  <c:v>4684.9733911028152</c:v>
                </c:pt>
                <c:pt idx="313">
                  <c:v>4852.0453713669558</c:v>
                </c:pt>
                <c:pt idx="314">
                  <c:v>5017.5139997087399</c:v>
                </c:pt>
                <c:pt idx="315">
                  <c:v>5181.2600342506557</c:v>
                </c:pt>
                <c:pt idx="316">
                  <c:v>5343.1658255359343</c:v>
                </c:pt>
                <c:pt idx="317">
                  <c:v>5503.1154209283668</c:v>
                </c:pt>
                <c:pt idx="318">
                  <c:v>5660.9946633457894</c:v>
                </c:pt>
                <c:pt idx="319">
                  <c:v>5816.6912843730925</c:v>
                </c:pt>
                <c:pt idx="320">
                  <c:v>5970.0949918456699</c:v>
                </c:pt>
                <c:pt idx="321">
                  <c:v>6121.0975519949925</c:v>
                </c:pt>
                <c:pt idx="322">
                  <c:v>6269.5928662730439</c:v>
                </c:pt>
                <c:pt idx="323">
                  <c:v>6415.4770429930186</c:v>
                </c:pt>
                <c:pt idx="324">
                  <c:v>6558.6484639227083</c:v>
                </c:pt>
                <c:pt idx="325">
                  <c:v>6699.0078459987217</c:v>
                </c:pt>
                <c:pt idx="326">
                  <c:v>6836.4582983225118</c:v>
                </c:pt>
                <c:pt idx="327">
                  <c:v>6970.9053746267391</c:v>
                </c:pt>
                <c:pt idx="328">
                  <c:v>7102.2571213833035</c:v>
                </c:pt>
                <c:pt idx="329">
                  <c:v>7230.4241217607632</c:v>
                </c:pt>
                <c:pt idx="330">
                  <c:v>7355.3195356172128</c:v>
                </c:pt>
                <c:pt idx="331">
                  <c:v>7476.8591357328523</c:v>
                </c:pt>
                <c:pt idx="332">
                  <c:v>7594.961340488695</c:v>
                </c:pt>
                <c:pt idx="333">
                  <c:v>7709.5472431851995</c:v>
                </c:pt>
                <c:pt idx="334">
                  <c:v>7820.5406382153769</c:v>
                </c:pt>
                <c:pt idx="335">
                  <c:v>7927.8680442864561</c:v>
                </c:pt>
                <c:pt idx="336">
                  <c:v>8031.458724899494</c:v>
                </c:pt>
                <c:pt idx="337">
                  <c:v>8131.2447062723268</c:v>
                </c:pt>
                <c:pt idx="338">
                  <c:v>8227.1607929128131</c:v>
                </c:pt>
                <c:pt idx="339">
                  <c:v>8319.1445810242622</c:v>
                </c:pt>
                <c:pt idx="340">
                  <c:v>8407.1364699280202</c:v>
                </c:pt>
                <c:pt idx="341">
                  <c:v>8491.0796716911827</c:v>
                </c:pt>
                <c:pt idx="342">
                  <c:v>8570.9202191165314</c:v>
                </c:pt>
                <c:pt idx="343">
                  <c:v>8646.6069722788543</c:v>
                </c:pt>
                <c:pt idx="344">
                  <c:v>8718.0916237535512</c:v>
                </c:pt>
                <c:pt idx="345">
                  <c:v>8785.328702703333</c:v>
                </c:pt>
                <c:pt idx="346">
                  <c:v>8848.2755779523795</c:v>
                </c:pt>
                <c:pt idx="347">
                  <c:v>8906.8924602002407</c:v>
                </c:pt>
                <c:pt idx="348">
                  <c:v>8961.1424034964457</c:v>
                </c:pt>
                <c:pt idx="349">
                  <c:v>9010.9913060967847</c:v>
                </c:pt>
                <c:pt idx="350">
                  <c:v>9056.4079108231927</c:v>
                </c:pt>
                <c:pt idx="351">
                  <c:v>9097.3638050164918</c:v>
                </c:pt>
                <c:pt idx="352">
                  <c:v>9133.8334201930538</c:v>
                </c:pt>
                <c:pt idx="353">
                  <c:v>9165.7940314814186</c:v>
                </c:pt>
                <c:pt idx="354">
                  <c:v>9193.225756929749</c:v>
                </c:pt>
                <c:pt idx="355">
                  <c:v>9216.11155673752</c:v>
                </c:pt>
                <c:pt idx="356">
                  <c:v>9234.4372324894612</c:v>
                </c:pt>
                <c:pt idx="357">
                  <c:v>9248.1914264346651</c:v>
                </c:pt>
                <c:pt idx="358">
                  <c:v>9257.3656208549255</c:v>
                </c:pt>
                <c:pt idx="359">
                  <c:v>9261.9541375667013</c:v>
                </c:pt>
              </c:numCache>
            </c:numRef>
          </c:yVal>
          <c:smooth val="0"/>
          <c:extLst>
            <c:ext xmlns:c16="http://schemas.microsoft.com/office/drawing/2014/chart" uri="{C3380CC4-5D6E-409C-BE32-E72D297353CC}">
              <c16:uniqueId val="{00000001-549E-4AC1-9BE8-5ABC39096D3B}"/>
            </c:ext>
          </c:extLst>
        </c:ser>
        <c:dLbls>
          <c:showLegendKey val="0"/>
          <c:showVal val="0"/>
          <c:showCatName val="0"/>
          <c:showSerName val="0"/>
          <c:showPercent val="0"/>
          <c:showBubbleSize val="0"/>
        </c:dLbls>
        <c:axId val="1732172752"/>
        <c:axId val="1732170832"/>
      </c:scatterChart>
      <c:valAx>
        <c:axId val="17321727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2170832"/>
        <c:crosses val="autoZero"/>
        <c:crossBetween val="midCat"/>
      </c:valAx>
      <c:valAx>
        <c:axId val="17321708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21727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solidFill>
                  <a:schemeClr val="tx2"/>
                </a:solidFill>
              </a:rPr>
              <a:t>Inlet</a:t>
            </a:r>
            <a:r>
              <a:rPr lang="en-GB"/>
              <a:t> and </a:t>
            </a:r>
            <a:r>
              <a:rPr lang="en-GB">
                <a:solidFill>
                  <a:schemeClr val="accent2"/>
                </a:solidFill>
              </a:rPr>
              <a:t>exhaust</a:t>
            </a:r>
            <a:r>
              <a:rPr lang="en-GB" baseline="0"/>
              <a:t> </a:t>
            </a:r>
            <a:r>
              <a:rPr lang="en-GB"/>
              <a:t>position</a:t>
            </a:r>
            <a:r>
              <a:rPr lang="en-GB" baseline="0"/>
              <a:t> vs Degrees</a:t>
            </a:r>
            <a:endParaRPr lang="en-GB"/>
          </a:p>
        </c:rich>
      </c:tx>
      <c:layout>
        <c:manualLayout>
          <c:xMode val="edge"/>
          <c:yMode val="edge"/>
          <c:x val="0.28524963644623819"/>
          <c:y val="2.39348594894964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8.9726225631146003E-2"/>
          <c:y val="0.14959174074910359"/>
          <c:w val="0.86900328780828018"/>
          <c:h val="0.7447178452371765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3'!$A$2:$A$362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3'!$C$2:$C$362,'Task 3'!$E$2:$E$362)</c:f>
              <c:numCache>
                <c:formatCode>General</c:formatCode>
                <c:ptCount val="722"/>
                <c:pt idx="0">
                  <c:v>0</c:v>
                </c:pt>
                <c:pt idx="1">
                  <c:v>0</c:v>
                </c:pt>
                <c:pt idx="2">
                  <c:v>0</c:v>
                </c:pt>
                <c:pt idx="3">
                  <c:v>0</c:v>
                </c:pt>
                <c:pt idx="4">
                  <c:v>-0.01</c:v>
                </c:pt>
                <c:pt idx="5">
                  <c:v>-0.01</c:v>
                </c:pt>
                <c:pt idx="6">
                  <c:v>-0.01</c:v>
                </c:pt>
                <c:pt idx="7">
                  <c:v>-0.01</c:v>
                </c:pt>
                <c:pt idx="8">
                  <c:v>-0.01</c:v>
                </c:pt>
                <c:pt idx="9">
                  <c:v>-0.02</c:v>
                </c:pt>
                <c:pt idx="10">
                  <c:v>-0.02</c:v>
                </c:pt>
                <c:pt idx="11">
                  <c:v>-0.02</c:v>
                </c:pt>
                <c:pt idx="12">
                  <c:v>-0.02</c:v>
                </c:pt>
                <c:pt idx="13">
                  <c:v>-0.02</c:v>
                </c:pt>
                <c:pt idx="14">
                  <c:v>-0.02</c:v>
                </c:pt>
                <c:pt idx="15">
                  <c:v>-0.03</c:v>
                </c:pt>
                <c:pt idx="16">
                  <c:v>-0.03</c:v>
                </c:pt>
                <c:pt idx="17">
                  <c:v>-0.03</c:v>
                </c:pt>
                <c:pt idx="18">
                  <c:v>-0.03</c:v>
                </c:pt>
                <c:pt idx="19">
                  <c:v>-0.03</c:v>
                </c:pt>
                <c:pt idx="20">
                  <c:v>-0.04</c:v>
                </c:pt>
                <c:pt idx="21">
                  <c:v>-0.04</c:v>
                </c:pt>
                <c:pt idx="22">
                  <c:v>-0.04</c:v>
                </c:pt>
                <c:pt idx="23">
                  <c:v>-0.04</c:v>
                </c:pt>
                <c:pt idx="24">
                  <c:v>-0.04</c:v>
                </c:pt>
                <c:pt idx="25">
                  <c:v>-0.04</c:v>
                </c:pt>
                <c:pt idx="26">
                  <c:v>-0.04</c:v>
                </c:pt>
                <c:pt idx="27">
                  <c:v>-0.05</c:v>
                </c:pt>
                <c:pt idx="28">
                  <c:v>-0.05</c:v>
                </c:pt>
                <c:pt idx="29">
                  <c:v>-0.05</c:v>
                </c:pt>
                <c:pt idx="30">
                  <c:v>-0.05</c:v>
                </c:pt>
                <c:pt idx="31">
                  <c:v>-0.05</c:v>
                </c:pt>
                <c:pt idx="32">
                  <c:v>-0.05</c:v>
                </c:pt>
                <c:pt idx="33">
                  <c:v>-0.06</c:v>
                </c:pt>
                <c:pt idx="34">
                  <c:v>-0.06</c:v>
                </c:pt>
                <c:pt idx="35">
                  <c:v>-0.06</c:v>
                </c:pt>
                <c:pt idx="36">
                  <c:v>-0.06</c:v>
                </c:pt>
                <c:pt idx="37">
                  <c:v>-0.06</c:v>
                </c:pt>
                <c:pt idx="38">
                  <c:v>-0.06</c:v>
                </c:pt>
                <c:pt idx="39">
                  <c:v>-7.0000000000000007E-2</c:v>
                </c:pt>
                <c:pt idx="40">
                  <c:v>-7.0000000000000007E-2</c:v>
                </c:pt>
                <c:pt idx="41">
                  <c:v>-7.0000000000000007E-2</c:v>
                </c:pt>
                <c:pt idx="42">
                  <c:v>-7.0000000000000007E-2</c:v>
                </c:pt>
                <c:pt idx="43">
                  <c:v>-7.0000000000000007E-2</c:v>
                </c:pt>
                <c:pt idx="44">
                  <c:v>-0.08</c:v>
                </c:pt>
                <c:pt idx="45">
                  <c:v>-0.08</c:v>
                </c:pt>
                <c:pt idx="46">
                  <c:v>-0.08</c:v>
                </c:pt>
                <c:pt idx="47">
                  <c:v>-0.08</c:v>
                </c:pt>
                <c:pt idx="48">
                  <c:v>-0.08</c:v>
                </c:pt>
                <c:pt idx="49">
                  <c:v>-0.09</c:v>
                </c:pt>
                <c:pt idx="50">
                  <c:v>-0.09</c:v>
                </c:pt>
                <c:pt idx="51">
                  <c:v>-0.09</c:v>
                </c:pt>
                <c:pt idx="52">
                  <c:v>-0.09</c:v>
                </c:pt>
                <c:pt idx="53">
                  <c:v>-0.09</c:v>
                </c:pt>
                <c:pt idx="54">
                  <c:v>-0.09</c:v>
                </c:pt>
                <c:pt idx="55">
                  <c:v>-0.1</c:v>
                </c:pt>
                <c:pt idx="56">
                  <c:v>-0.1</c:v>
                </c:pt>
                <c:pt idx="57">
                  <c:v>-0.1</c:v>
                </c:pt>
                <c:pt idx="58">
                  <c:v>-0.1</c:v>
                </c:pt>
                <c:pt idx="59">
                  <c:v>-0.1</c:v>
                </c:pt>
                <c:pt idx="60">
                  <c:v>-0.1</c:v>
                </c:pt>
                <c:pt idx="61">
                  <c:v>-0.1</c:v>
                </c:pt>
                <c:pt idx="62">
                  <c:v>-0.11</c:v>
                </c:pt>
                <c:pt idx="63">
                  <c:v>-0.11</c:v>
                </c:pt>
                <c:pt idx="64">
                  <c:v>-0.11</c:v>
                </c:pt>
                <c:pt idx="65">
                  <c:v>-0.11</c:v>
                </c:pt>
                <c:pt idx="66">
                  <c:v>-0.11</c:v>
                </c:pt>
                <c:pt idx="67">
                  <c:v>-0.11</c:v>
                </c:pt>
                <c:pt idx="68">
                  <c:v>-0.11</c:v>
                </c:pt>
                <c:pt idx="69">
                  <c:v>-0.12</c:v>
                </c:pt>
                <c:pt idx="70">
                  <c:v>-0.12</c:v>
                </c:pt>
                <c:pt idx="71">
                  <c:v>-0.12</c:v>
                </c:pt>
                <c:pt idx="72">
                  <c:v>-0.12</c:v>
                </c:pt>
                <c:pt idx="73">
                  <c:v>-0.12</c:v>
                </c:pt>
                <c:pt idx="74">
                  <c:v>-0.12</c:v>
                </c:pt>
                <c:pt idx="75">
                  <c:v>-0.12</c:v>
                </c:pt>
                <c:pt idx="76">
                  <c:v>-0.12</c:v>
                </c:pt>
                <c:pt idx="77">
                  <c:v>-0.12</c:v>
                </c:pt>
                <c:pt idx="78">
                  <c:v>-0.12</c:v>
                </c:pt>
                <c:pt idx="79">
                  <c:v>-0.13</c:v>
                </c:pt>
                <c:pt idx="80">
                  <c:v>-0.13</c:v>
                </c:pt>
                <c:pt idx="81">
                  <c:v>-0.13</c:v>
                </c:pt>
                <c:pt idx="82">
                  <c:v>-0.13</c:v>
                </c:pt>
                <c:pt idx="83">
                  <c:v>-0.13</c:v>
                </c:pt>
                <c:pt idx="84">
                  <c:v>-0.13</c:v>
                </c:pt>
                <c:pt idx="85">
                  <c:v>-0.13</c:v>
                </c:pt>
                <c:pt idx="86">
                  <c:v>-0.13</c:v>
                </c:pt>
                <c:pt idx="87">
                  <c:v>-0.13</c:v>
                </c:pt>
                <c:pt idx="88">
                  <c:v>-0.13</c:v>
                </c:pt>
                <c:pt idx="89">
                  <c:v>-0.13</c:v>
                </c:pt>
                <c:pt idx="90">
                  <c:v>-0.13</c:v>
                </c:pt>
                <c:pt idx="91">
                  <c:v>-0.13</c:v>
                </c:pt>
                <c:pt idx="92">
                  <c:v>-0.13</c:v>
                </c:pt>
                <c:pt idx="93">
                  <c:v>-0.12</c:v>
                </c:pt>
                <c:pt idx="94">
                  <c:v>-0.12</c:v>
                </c:pt>
                <c:pt idx="95">
                  <c:v>-0.11</c:v>
                </c:pt>
                <c:pt idx="96">
                  <c:v>-0.1</c:v>
                </c:pt>
                <c:pt idx="97">
                  <c:v>-0.08</c:v>
                </c:pt>
                <c:pt idx="98">
                  <c:v>-7.0000000000000007E-2</c:v>
                </c:pt>
                <c:pt idx="99">
                  <c:v>-0.05</c:v>
                </c:pt>
                <c:pt idx="100">
                  <c:v>-0.03</c:v>
                </c:pt>
                <c:pt idx="101">
                  <c:v>-0.02</c:v>
                </c:pt>
                <c:pt idx="102">
                  <c:v>0</c:v>
                </c:pt>
                <c:pt idx="103">
                  <c:v>0.02</c:v>
                </c:pt>
                <c:pt idx="104">
                  <c:v>0.04</c:v>
                </c:pt>
                <c:pt idx="105">
                  <c:v>0.06</c:v>
                </c:pt>
                <c:pt idx="106">
                  <c:v>0.08</c:v>
                </c:pt>
                <c:pt idx="107">
                  <c:v>0.1</c:v>
                </c:pt>
                <c:pt idx="108">
                  <c:v>0.11</c:v>
                </c:pt>
                <c:pt idx="109">
                  <c:v>0.13</c:v>
                </c:pt>
                <c:pt idx="110">
                  <c:v>0.15</c:v>
                </c:pt>
                <c:pt idx="111">
                  <c:v>0.17</c:v>
                </c:pt>
                <c:pt idx="112">
                  <c:v>0.19</c:v>
                </c:pt>
                <c:pt idx="113">
                  <c:v>0.2</c:v>
                </c:pt>
                <c:pt idx="114">
                  <c:v>0.23</c:v>
                </c:pt>
                <c:pt idx="115">
                  <c:v>0.25</c:v>
                </c:pt>
                <c:pt idx="116">
                  <c:v>0.26</c:v>
                </c:pt>
                <c:pt idx="117">
                  <c:v>0.28000000000000003</c:v>
                </c:pt>
                <c:pt idx="118">
                  <c:v>0.3</c:v>
                </c:pt>
                <c:pt idx="119">
                  <c:v>0.32</c:v>
                </c:pt>
                <c:pt idx="120">
                  <c:v>0.34</c:v>
                </c:pt>
                <c:pt idx="121">
                  <c:v>0.36</c:v>
                </c:pt>
                <c:pt idx="122">
                  <c:v>0.39</c:v>
                </c:pt>
                <c:pt idx="123">
                  <c:v>0.43</c:v>
                </c:pt>
                <c:pt idx="124">
                  <c:v>0.46</c:v>
                </c:pt>
                <c:pt idx="125">
                  <c:v>0.51</c:v>
                </c:pt>
                <c:pt idx="126">
                  <c:v>0.55000000000000004</c:v>
                </c:pt>
                <c:pt idx="127">
                  <c:v>0.6</c:v>
                </c:pt>
                <c:pt idx="128">
                  <c:v>0.66</c:v>
                </c:pt>
                <c:pt idx="129">
                  <c:v>0.72</c:v>
                </c:pt>
                <c:pt idx="130">
                  <c:v>0.78</c:v>
                </c:pt>
                <c:pt idx="131">
                  <c:v>0.84</c:v>
                </c:pt>
                <c:pt idx="132">
                  <c:v>0.93</c:v>
                </c:pt>
                <c:pt idx="133">
                  <c:v>0.99</c:v>
                </c:pt>
                <c:pt idx="134">
                  <c:v>1.07</c:v>
                </c:pt>
                <c:pt idx="135">
                  <c:v>1.1599999999999999</c:v>
                </c:pt>
                <c:pt idx="136">
                  <c:v>1.26</c:v>
                </c:pt>
                <c:pt idx="137">
                  <c:v>1.35</c:v>
                </c:pt>
                <c:pt idx="138">
                  <c:v>1.45</c:v>
                </c:pt>
                <c:pt idx="139">
                  <c:v>1.56</c:v>
                </c:pt>
                <c:pt idx="140">
                  <c:v>1.68</c:v>
                </c:pt>
                <c:pt idx="141">
                  <c:v>1.8</c:v>
                </c:pt>
                <c:pt idx="142">
                  <c:v>1.93</c:v>
                </c:pt>
                <c:pt idx="143">
                  <c:v>2.04</c:v>
                </c:pt>
                <c:pt idx="144">
                  <c:v>2.1800000000000002</c:v>
                </c:pt>
                <c:pt idx="145">
                  <c:v>2.31</c:v>
                </c:pt>
                <c:pt idx="146">
                  <c:v>2.46</c:v>
                </c:pt>
                <c:pt idx="147">
                  <c:v>2.6</c:v>
                </c:pt>
                <c:pt idx="148">
                  <c:v>2.78</c:v>
                </c:pt>
                <c:pt idx="149">
                  <c:v>2.94</c:v>
                </c:pt>
                <c:pt idx="150">
                  <c:v>3.11</c:v>
                </c:pt>
                <c:pt idx="151">
                  <c:v>3.28</c:v>
                </c:pt>
                <c:pt idx="152">
                  <c:v>3.48</c:v>
                </c:pt>
                <c:pt idx="153">
                  <c:v>3.69</c:v>
                </c:pt>
                <c:pt idx="154">
                  <c:v>3.86</c:v>
                </c:pt>
                <c:pt idx="155">
                  <c:v>4.0599999999999996</c:v>
                </c:pt>
                <c:pt idx="156">
                  <c:v>4.29</c:v>
                </c:pt>
                <c:pt idx="157">
                  <c:v>4.53</c:v>
                </c:pt>
                <c:pt idx="158">
                  <c:v>4.74</c:v>
                </c:pt>
                <c:pt idx="159">
                  <c:v>5</c:v>
                </c:pt>
                <c:pt idx="160">
                  <c:v>5.21</c:v>
                </c:pt>
                <c:pt idx="161">
                  <c:v>5.45</c:v>
                </c:pt>
                <c:pt idx="162">
                  <c:v>5.81</c:v>
                </c:pt>
                <c:pt idx="163">
                  <c:v>5.99</c:v>
                </c:pt>
                <c:pt idx="164">
                  <c:v>6.31</c:v>
                </c:pt>
                <c:pt idx="165">
                  <c:v>6.54</c:v>
                </c:pt>
                <c:pt idx="166">
                  <c:v>6.85</c:v>
                </c:pt>
                <c:pt idx="167">
                  <c:v>7.11</c:v>
                </c:pt>
                <c:pt idx="168">
                  <c:v>7.39</c:v>
                </c:pt>
                <c:pt idx="169">
                  <c:v>7.69</c:v>
                </c:pt>
                <c:pt idx="170">
                  <c:v>7.95</c:v>
                </c:pt>
                <c:pt idx="171">
                  <c:v>8.1999999999999993</c:v>
                </c:pt>
                <c:pt idx="172">
                  <c:v>8.48</c:v>
                </c:pt>
                <c:pt idx="173">
                  <c:v>8.68</c:v>
                </c:pt>
                <c:pt idx="174">
                  <c:v>8.8800000000000008</c:v>
                </c:pt>
                <c:pt idx="175">
                  <c:v>9.01</c:v>
                </c:pt>
                <c:pt idx="176">
                  <c:v>9.1</c:v>
                </c:pt>
                <c:pt idx="177">
                  <c:v>9.14</c:v>
                </c:pt>
                <c:pt idx="178">
                  <c:v>9.14</c:v>
                </c:pt>
                <c:pt idx="179">
                  <c:v>9.1</c:v>
                </c:pt>
                <c:pt idx="180">
                  <c:v>9.02</c:v>
                </c:pt>
                <c:pt idx="181">
                  <c:v>8.85</c:v>
                </c:pt>
                <c:pt idx="182">
                  <c:v>8.66</c:v>
                </c:pt>
                <c:pt idx="183">
                  <c:v>8.3699999999999992</c:v>
                </c:pt>
                <c:pt idx="184">
                  <c:v>8.1199999999999992</c:v>
                </c:pt>
                <c:pt idx="185">
                  <c:v>7.81</c:v>
                </c:pt>
                <c:pt idx="186">
                  <c:v>7.5</c:v>
                </c:pt>
                <c:pt idx="187">
                  <c:v>7.15</c:v>
                </c:pt>
                <c:pt idx="188">
                  <c:v>6.83</c:v>
                </c:pt>
                <c:pt idx="189">
                  <c:v>6.48</c:v>
                </c:pt>
                <c:pt idx="190">
                  <c:v>6.14</c:v>
                </c:pt>
                <c:pt idx="191">
                  <c:v>5.82</c:v>
                </c:pt>
                <c:pt idx="192">
                  <c:v>5.53</c:v>
                </c:pt>
                <c:pt idx="193">
                  <c:v>5.25</c:v>
                </c:pt>
                <c:pt idx="194">
                  <c:v>4.9400000000000004</c:v>
                </c:pt>
                <c:pt idx="195">
                  <c:v>4.66</c:v>
                </c:pt>
                <c:pt idx="196">
                  <c:v>4.41</c:v>
                </c:pt>
                <c:pt idx="197">
                  <c:v>4.1900000000000004</c:v>
                </c:pt>
                <c:pt idx="198">
                  <c:v>3.93</c:v>
                </c:pt>
                <c:pt idx="199">
                  <c:v>3.73</c:v>
                </c:pt>
                <c:pt idx="200">
                  <c:v>3.5</c:v>
                </c:pt>
                <c:pt idx="201">
                  <c:v>3.29</c:v>
                </c:pt>
                <c:pt idx="202">
                  <c:v>3.1</c:v>
                </c:pt>
                <c:pt idx="203">
                  <c:v>2.88</c:v>
                </c:pt>
                <c:pt idx="204">
                  <c:v>2.73</c:v>
                </c:pt>
                <c:pt idx="205">
                  <c:v>2.54</c:v>
                </c:pt>
                <c:pt idx="206">
                  <c:v>2.39</c:v>
                </c:pt>
                <c:pt idx="207">
                  <c:v>2.2400000000000002</c:v>
                </c:pt>
                <c:pt idx="208">
                  <c:v>2.08</c:v>
                </c:pt>
                <c:pt idx="209">
                  <c:v>1.94</c:v>
                </c:pt>
                <c:pt idx="210">
                  <c:v>1.8</c:v>
                </c:pt>
                <c:pt idx="211">
                  <c:v>1.67</c:v>
                </c:pt>
                <c:pt idx="212">
                  <c:v>1.56</c:v>
                </c:pt>
                <c:pt idx="213">
                  <c:v>1.46</c:v>
                </c:pt>
                <c:pt idx="214">
                  <c:v>1.35</c:v>
                </c:pt>
                <c:pt idx="215">
                  <c:v>1.26</c:v>
                </c:pt>
                <c:pt idx="216">
                  <c:v>1.1599999999999999</c:v>
                </c:pt>
                <c:pt idx="217">
                  <c:v>1.06</c:v>
                </c:pt>
                <c:pt idx="218">
                  <c:v>1</c:v>
                </c:pt>
                <c:pt idx="219">
                  <c:v>0.92</c:v>
                </c:pt>
                <c:pt idx="220">
                  <c:v>0.86</c:v>
                </c:pt>
                <c:pt idx="221">
                  <c:v>0.79</c:v>
                </c:pt>
                <c:pt idx="222">
                  <c:v>0.73</c:v>
                </c:pt>
                <c:pt idx="223">
                  <c:v>0.68</c:v>
                </c:pt>
                <c:pt idx="224">
                  <c:v>0.64</c:v>
                </c:pt>
                <c:pt idx="225">
                  <c:v>0.59</c:v>
                </c:pt>
                <c:pt idx="226">
                  <c:v>0.55000000000000004</c:v>
                </c:pt>
                <c:pt idx="227">
                  <c:v>0.52</c:v>
                </c:pt>
                <c:pt idx="228">
                  <c:v>0.49</c:v>
                </c:pt>
                <c:pt idx="229">
                  <c:v>0.47</c:v>
                </c:pt>
                <c:pt idx="230">
                  <c:v>0.45</c:v>
                </c:pt>
                <c:pt idx="231">
                  <c:v>0.43</c:v>
                </c:pt>
                <c:pt idx="232">
                  <c:v>0.41</c:v>
                </c:pt>
                <c:pt idx="233">
                  <c:v>0.4</c:v>
                </c:pt>
                <c:pt idx="234">
                  <c:v>0.38</c:v>
                </c:pt>
                <c:pt idx="235">
                  <c:v>0.36</c:v>
                </c:pt>
                <c:pt idx="236">
                  <c:v>0.34</c:v>
                </c:pt>
                <c:pt idx="237">
                  <c:v>0.33</c:v>
                </c:pt>
                <c:pt idx="238">
                  <c:v>0.31</c:v>
                </c:pt>
                <c:pt idx="239">
                  <c:v>0.28999999999999998</c:v>
                </c:pt>
                <c:pt idx="240">
                  <c:v>0.27</c:v>
                </c:pt>
                <c:pt idx="241">
                  <c:v>0.26</c:v>
                </c:pt>
                <c:pt idx="242">
                  <c:v>0.24</c:v>
                </c:pt>
                <c:pt idx="243">
                  <c:v>0.22</c:v>
                </c:pt>
                <c:pt idx="244">
                  <c:v>0.21</c:v>
                </c:pt>
                <c:pt idx="245">
                  <c:v>0.19</c:v>
                </c:pt>
                <c:pt idx="246">
                  <c:v>0.17</c:v>
                </c:pt>
                <c:pt idx="247">
                  <c:v>0.16</c:v>
                </c:pt>
                <c:pt idx="248">
                  <c:v>0.15</c:v>
                </c:pt>
                <c:pt idx="249">
                  <c:v>0.13</c:v>
                </c:pt>
                <c:pt idx="250">
                  <c:v>0.12</c:v>
                </c:pt>
                <c:pt idx="251">
                  <c:v>0.12</c:v>
                </c:pt>
                <c:pt idx="252">
                  <c:v>0.11</c:v>
                </c:pt>
                <c:pt idx="253">
                  <c:v>0.11</c:v>
                </c:pt>
                <c:pt idx="254">
                  <c:v>0.1</c:v>
                </c:pt>
                <c:pt idx="255">
                  <c:v>0.1</c:v>
                </c:pt>
                <c:pt idx="256">
                  <c:v>0.1</c:v>
                </c:pt>
                <c:pt idx="257">
                  <c:v>0.1</c:v>
                </c:pt>
                <c:pt idx="258">
                  <c:v>0.1</c:v>
                </c:pt>
                <c:pt idx="259">
                  <c:v>0.1</c:v>
                </c:pt>
                <c:pt idx="260">
                  <c:v>0.1</c:v>
                </c:pt>
                <c:pt idx="261">
                  <c:v>0.1</c:v>
                </c:pt>
                <c:pt idx="262">
                  <c:v>0.1</c:v>
                </c:pt>
                <c:pt idx="263">
                  <c:v>0.1</c:v>
                </c:pt>
                <c:pt idx="264">
                  <c:v>0.1</c:v>
                </c:pt>
                <c:pt idx="265">
                  <c:v>0.1</c:v>
                </c:pt>
                <c:pt idx="266">
                  <c:v>0.1</c:v>
                </c:pt>
                <c:pt idx="267">
                  <c:v>0.1</c:v>
                </c:pt>
                <c:pt idx="268">
                  <c:v>0.1</c:v>
                </c:pt>
                <c:pt idx="269">
                  <c:v>0.1</c:v>
                </c:pt>
                <c:pt idx="270">
                  <c:v>0.1</c:v>
                </c:pt>
                <c:pt idx="271">
                  <c:v>0.1</c:v>
                </c:pt>
                <c:pt idx="272">
                  <c:v>0.1</c:v>
                </c:pt>
                <c:pt idx="273">
                  <c:v>0.1</c:v>
                </c:pt>
                <c:pt idx="274">
                  <c:v>0.1</c:v>
                </c:pt>
                <c:pt idx="275">
                  <c:v>0.1</c:v>
                </c:pt>
                <c:pt idx="276">
                  <c:v>0.1</c:v>
                </c:pt>
                <c:pt idx="277">
                  <c:v>0.1</c:v>
                </c:pt>
                <c:pt idx="278">
                  <c:v>0.1</c:v>
                </c:pt>
                <c:pt idx="279">
                  <c:v>0.1</c:v>
                </c:pt>
                <c:pt idx="280">
                  <c:v>0.1</c:v>
                </c:pt>
                <c:pt idx="281">
                  <c:v>0.1</c:v>
                </c:pt>
                <c:pt idx="282">
                  <c:v>0.1</c:v>
                </c:pt>
                <c:pt idx="283">
                  <c:v>0.1</c:v>
                </c:pt>
                <c:pt idx="284">
                  <c:v>0.1</c:v>
                </c:pt>
                <c:pt idx="285">
                  <c:v>0.1</c:v>
                </c:pt>
                <c:pt idx="286">
                  <c:v>0.1</c:v>
                </c:pt>
                <c:pt idx="287">
                  <c:v>0.1</c:v>
                </c:pt>
                <c:pt idx="288">
                  <c:v>0.1</c:v>
                </c:pt>
                <c:pt idx="289">
                  <c:v>0.1</c:v>
                </c:pt>
                <c:pt idx="290">
                  <c:v>0.1</c:v>
                </c:pt>
                <c:pt idx="291">
                  <c:v>0.1</c:v>
                </c:pt>
                <c:pt idx="292">
                  <c:v>0.1</c:v>
                </c:pt>
                <c:pt idx="293">
                  <c:v>0.1</c:v>
                </c:pt>
                <c:pt idx="294">
                  <c:v>0.1</c:v>
                </c:pt>
                <c:pt idx="295">
                  <c:v>0.1</c:v>
                </c:pt>
                <c:pt idx="296">
                  <c:v>0.1</c:v>
                </c:pt>
                <c:pt idx="297">
                  <c:v>0.1</c:v>
                </c:pt>
                <c:pt idx="298">
                  <c:v>0.1</c:v>
                </c:pt>
                <c:pt idx="299">
                  <c:v>0.1</c:v>
                </c:pt>
                <c:pt idx="300">
                  <c:v>0.09</c:v>
                </c:pt>
                <c:pt idx="301">
                  <c:v>0.09</c:v>
                </c:pt>
                <c:pt idx="302">
                  <c:v>0.09</c:v>
                </c:pt>
                <c:pt idx="303">
                  <c:v>0.09</c:v>
                </c:pt>
                <c:pt idx="304">
                  <c:v>0.09</c:v>
                </c:pt>
                <c:pt idx="305">
                  <c:v>0.09</c:v>
                </c:pt>
                <c:pt idx="306">
                  <c:v>0.09</c:v>
                </c:pt>
                <c:pt idx="307">
                  <c:v>0.09</c:v>
                </c:pt>
                <c:pt idx="308">
                  <c:v>0.09</c:v>
                </c:pt>
                <c:pt idx="309">
                  <c:v>0.09</c:v>
                </c:pt>
                <c:pt idx="310">
                  <c:v>0.09</c:v>
                </c:pt>
                <c:pt idx="311">
                  <c:v>0.09</c:v>
                </c:pt>
                <c:pt idx="312">
                  <c:v>0.09</c:v>
                </c:pt>
                <c:pt idx="313">
                  <c:v>0.09</c:v>
                </c:pt>
                <c:pt idx="314">
                  <c:v>0.09</c:v>
                </c:pt>
                <c:pt idx="315">
                  <c:v>0.09</c:v>
                </c:pt>
                <c:pt idx="316">
                  <c:v>0.09</c:v>
                </c:pt>
                <c:pt idx="317">
                  <c:v>0.09</c:v>
                </c:pt>
                <c:pt idx="318">
                  <c:v>0.08</c:v>
                </c:pt>
                <c:pt idx="319">
                  <c:v>0.08</c:v>
                </c:pt>
                <c:pt idx="320">
                  <c:v>0.08</c:v>
                </c:pt>
                <c:pt idx="321">
                  <c:v>0.08</c:v>
                </c:pt>
                <c:pt idx="322">
                  <c:v>0.08</c:v>
                </c:pt>
                <c:pt idx="323">
                  <c:v>0.08</c:v>
                </c:pt>
                <c:pt idx="324">
                  <c:v>0.08</c:v>
                </c:pt>
                <c:pt idx="325">
                  <c:v>0.08</c:v>
                </c:pt>
                <c:pt idx="326">
                  <c:v>0.08</c:v>
                </c:pt>
                <c:pt idx="327">
                  <c:v>0.08</c:v>
                </c:pt>
                <c:pt idx="328">
                  <c:v>0.08</c:v>
                </c:pt>
                <c:pt idx="329">
                  <c:v>7.0000000000000007E-2</c:v>
                </c:pt>
                <c:pt idx="330">
                  <c:v>7.0000000000000007E-2</c:v>
                </c:pt>
                <c:pt idx="331">
                  <c:v>7.0000000000000007E-2</c:v>
                </c:pt>
                <c:pt idx="332">
                  <c:v>7.0000000000000007E-2</c:v>
                </c:pt>
                <c:pt idx="333">
                  <c:v>7.0000000000000007E-2</c:v>
                </c:pt>
                <c:pt idx="334">
                  <c:v>7.0000000000000007E-2</c:v>
                </c:pt>
                <c:pt idx="335">
                  <c:v>7.0000000000000007E-2</c:v>
                </c:pt>
                <c:pt idx="336">
                  <c:v>7.0000000000000007E-2</c:v>
                </c:pt>
                <c:pt idx="337">
                  <c:v>7.0000000000000007E-2</c:v>
                </c:pt>
                <c:pt idx="338">
                  <c:v>7.0000000000000007E-2</c:v>
                </c:pt>
                <c:pt idx="339">
                  <c:v>7.0000000000000007E-2</c:v>
                </c:pt>
                <c:pt idx="340">
                  <c:v>7.0000000000000007E-2</c:v>
                </c:pt>
                <c:pt idx="341">
                  <c:v>0.06</c:v>
                </c:pt>
                <c:pt idx="342">
                  <c:v>0.06</c:v>
                </c:pt>
                <c:pt idx="343">
                  <c:v>0.06</c:v>
                </c:pt>
                <c:pt idx="344">
                  <c:v>0.06</c:v>
                </c:pt>
                <c:pt idx="345">
                  <c:v>0.06</c:v>
                </c:pt>
                <c:pt idx="346">
                  <c:v>0.06</c:v>
                </c:pt>
                <c:pt idx="347">
                  <c:v>0.05</c:v>
                </c:pt>
                <c:pt idx="348">
                  <c:v>0.05</c:v>
                </c:pt>
                <c:pt idx="349">
                  <c:v>0.05</c:v>
                </c:pt>
                <c:pt idx="350">
                  <c:v>0.05</c:v>
                </c:pt>
                <c:pt idx="351">
                  <c:v>0.05</c:v>
                </c:pt>
                <c:pt idx="352">
                  <c:v>0.05</c:v>
                </c:pt>
                <c:pt idx="353">
                  <c:v>0.04</c:v>
                </c:pt>
                <c:pt idx="354">
                  <c:v>0.04</c:v>
                </c:pt>
                <c:pt idx="355">
                  <c:v>0.04</c:v>
                </c:pt>
                <c:pt idx="356">
                  <c:v>0.04</c:v>
                </c:pt>
                <c:pt idx="357">
                  <c:v>0.04</c:v>
                </c:pt>
                <c:pt idx="358">
                  <c:v>0.04</c:v>
                </c:pt>
                <c:pt idx="359">
                  <c:v>0.03</c:v>
                </c:pt>
                <c:pt idx="360">
                  <c:v>0.03</c:v>
                </c:pt>
                <c:pt idx="361">
                  <c:v>0.03</c:v>
                </c:pt>
                <c:pt idx="362">
                  <c:v>0.02</c:v>
                </c:pt>
                <c:pt idx="363">
                  <c:v>0.02</c:v>
                </c:pt>
                <c:pt idx="364">
                  <c:v>0.02</c:v>
                </c:pt>
                <c:pt idx="365">
                  <c:v>0.01</c:v>
                </c:pt>
                <c:pt idx="366">
                  <c:v>0.01</c:v>
                </c:pt>
                <c:pt idx="367">
                  <c:v>0</c:v>
                </c:pt>
                <c:pt idx="368">
                  <c:v>0</c:v>
                </c:pt>
                <c:pt idx="369">
                  <c:v>-0.01</c:v>
                </c:pt>
                <c:pt idx="370">
                  <c:v>-0.01</c:v>
                </c:pt>
                <c:pt idx="371">
                  <c:v>-0.02</c:v>
                </c:pt>
                <c:pt idx="372">
                  <c:v>-0.02</c:v>
                </c:pt>
                <c:pt idx="373">
                  <c:v>-0.03</c:v>
                </c:pt>
                <c:pt idx="374">
                  <c:v>-0.03</c:v>
                </c:pt>
                <c:pt idx="375">
                  <c:v>-0.04</c:v>
                </c:pt>
                <c:pt idx="376">
                  <c:v>-0.04</c:v>
                </c:pt>
                <c:pt idx="377">
                  <c:v>-0.05</c:v>
                </c:pt>
                <c:pt idx="378">
                  <c:v>-0.05</c:v>
                </c:pt>
                <c:pt idx="379">
                  <c:v>-0.06</c:v>
                </c:pt>
                <c:pt idx="380">
                  <c:v>-0.06</c:v>
                </c:pt>
                <c:pt idx="381">
                  <c:v>-7.0000000000000007E-2</c:v>
                </c:pt>
                <c:pt idx="382">
                  <c:v>-7.0000000000000007E-2</c:v>
                </c:pt>
                <c:pt idx="383">
                  <c:v>-0.08</c:v>
                </c:pt>
                <c:pt idx="384">
                  <c:v>-0.08</c:v>
                </c:pt>
                <c:pt idx="385">
                  <c:v>-0.09</c:v>
                </c:pt>
                <c:pt idx="386">
                  <c:v>-0.09</c:v>
                </c:pt>
                <c:pt idx="387">
                  <c:v>-0.1</c:v>
                </c:pt>
                <c:pt idx="388">
                  <c:v>-0.1</c:v>
                </c:pt>
                <c:pt idx="389">
                  <c:v>-0.1</c:v>
                </c:pt>
                <c:pt idx="390">
                  <c:v>-0.11</c:v>
                </c:pt>
                <c:pt idx="391">
                  <c:v>-0.11</c:v>
                </c:pt>
                <c:pt idx="392">
                  <c:v>-0.12</c:v>
                </c:pt>
                <c:pt idx="393">
                  <c:v>-0.12</c:v>
                </c:pt>
                <c:pt idx="394">
                  <c:v>-0.13</c:v>
                </c:pt>
                <c:pt idx="395">
                  <c:v>-0.13</c:v>
                </c:pt>
                <c:pt idx="396">
                  <c:v>-0.14000000000000001</c:v>
                </c:pt>
                <c:pt idx="397">
                  <c:v>-0.14000000000000001</c:v>
                </c:pt>
                <c:pt idx="398">
                  <c:v>-0.15</c:v>
                </c:pt>
                <c:pt idx="399">
                  <c:v>-0.15</c:v>
                </c:pt>
                <c:pt idx="400">
                  <c:v>-0.15</c:v>
                </c:pt>
                <c:pt idx="401">
                  <c:v>-0.15</c:v>
                </c:pt>
                <c:pt idx="402">
                  <c:v>-0.16</c:v>
                </c:pt>
                <c:pt idx="403">
                  <c:v>-0.16</c:v>
                </c:pt>
                <c:pt idx="404">
                  <c:v>-0.16</c:v>
                </c:pt>
                <c:pt idx="405">
                  <c:v>-0.17</c:v>
                </c:pt>
                <c:pt idx="406">
                  <c:v>-0.17</c:v>
                </c:pt>
                <c:pt idx="407">
                  <c:v>-0.17</c:v>
                </c:pt>
                <c:pt idx="408">
                  <c:v>-0.17</c:v>
                </c:pt>
                <c:pt idx="409">
                  <c:v>-0.18</c:v>
                </c:pt>
                <c:pt idx="410">
                  <c:v>-0.18</c:v>
                </c:pt>
                <c:pt idx="411">
                  <c:v>-0.18</c:v>
                </c:pt>
                <c:pt idx="412">
                  <c:v>-0.18</c:v>
                </c:pt>
                <c:pt idx="413">
                  <c:v>-0.18</c:v>
                </c:pt>
                <c:pt idx="414">
                  <c:v>-0.18</c:v>
                </c:pt>
                <c:pt idx="415">
                  <c:v>-0.19</c:v>
                </c:pt>
                <c:pt idx="416">
                  <c:v>-0.19</c:v>
                </c:pt>
                <c:pt idx="417">
                  <c:v>-0.19</c:v>
                </c:pt>
                <c:pt idx="418">
                  <c:v>-0.19</c:v>
                </c:pt>
                <c:pt idx="419">
                  <c:v>-0.19</c:v>
                </c:pt>
                <c:pt idx="420">
                  <c:v>-0.19</c:v>
                </c:pt>
                <c:pt idx="421">
                  <c:v>-0.19</c:v>
                </c:pt>
                <c:pt idx="422">
                  <c:v>-0.18</c:v>
                </c:pt>
                <c:pt idx="423">
                  <c:v>-0.15</c:v>
                </c:pt>
                <c:pt idx="424">
                  <c:v>-0.14000000000000001</c:v>
                </c:pt>
                <c:pt idx="425">
                  <c:v>-0.14000000000000001</c:v>
                </c:pt>
                <c:pt idx="426">
                  <c:v>-0.14000000000000001</c:v>
                </c:pt>
                <c:pt idx="427">
                  <c:v>-0.14000000000000001</c:v>
                </c:pt>
                <c:pt idx="428">
                  <c:v>-0.14000000000000001</c:v>
                </c:pt>
                <c:pt idx="429">
                  <c:v>-0.14000000000000001</c:v>
                </c:pt>
                <c:pt idx="430">
                  <c:v>-0.13</c:v>
                </c:pt>
                <c:pt idx="431">
                  <c:v>-0.13</c:v>
                </c:pt>
                <c:pt idx="432">
                  <c:v>-0.13</c:v>
                </c:pt>
                <c:pt idx="433">
                  <c:v>-0.13</c:v>
                </c:pt>
                <c:pt idx="434">
                  <c:v>-0.13</c:v>
                </c:pt>
                <c:pt idx="435">
                  <c:v>-0.13</c:v>
                </c:pt>
                <c:pt idx="436">
                  <c:v>-0.13</c:v>
                </c:pt>
                <c:pt idx="437">
                  <c:v>-0.13</c:v>
                </c:pt>
                <c:pt idx="438">
                  <c:v>-0.13</c:v>
                </c:pt>
                <c:pt idx="439">
                  <c:v>-0.13</c:v>
                </c:pt>
                <c:pt idx="440">
                  <c:v>-0.13</c:v>
                </c:pt>
                <c:pt idx="441">
                  <c:v>-0.13</c:v>
                </c:pt>
                <c:pt idx="442">
                  <c:v>-0.13</c:v>
                </c:pt>
                <c:pt idx="443">
                  <c:v>-0.13</c:v>
                </c:pt>
                <c:pt idx="444">
                  <c:v>-0.13</c:v>
                </c:pt>
                <c:pt idx="445">
                  <c:v>-0.12</c:v>
                </c:pt>
                <c:pt idx="446">
                  <c:v>-0.12</c:v>
                </c:pt>
                <c:pt idx="447">
                  <c:v>-0.12</c:v>
                </c:pt>
                <c:pt idx="448">
                  <c:v>-0.12</c:v>
                </c:pt>
                <c:pt idx="449">
                  <c:v>-0.1</c:v>
                </c:pt>
                <c:pt idx="450">
                  <c:v>-0.1</c:v>
                </c:pt>
                <c:pt idx="451">
                  <c:v>-0.09</c:v>
                </c:pt>
                <c:pt idx="452">
                  <c:v>-0.09</c:v>
                </c:pt>
                <c:pt idx="453">
                  <c:v>-0.08</c:v>
                </c:pt>
                <c:pt idx="454">
                  <c:v>-0.08</c:v>
                </c:pt>
                <c:pt idx="455">
                  <c:v>-0.08</c:v>
                </c:pt>
                <c:pt idx="456">
                  <c:v>-7.0000000000000007E-2</c:v>
                </c:pt>
                <c:pt idx="457">
                  <c:v>-7.0000000000000007E-2</c:v>
                </c:pt>
                <c:pt idx="458">
                  <c:v>-7.0000000000000007E-2</c:v>
                </c:pt>
                <c:pt idx="459">
                  <c:v>-7.0000000000000007E-2</c:v>
                </c:pt>
                <c:pt idx="460">
                  <c:v>-7.0000000000000007E-2</c:v>
                </c:pt>
                <c:pt idx="461">
                  <c:v>-0.06</c:v>
                </c:pt>
                <c:pt idx="462">
                  <c:v>-0.06</c:v>
                </c:pt>
                <c:pt idx="463">
                  <c:v>-0.06</c:v>
                </c:pt>
                <c:pt idx="464">
                  <c:v>-0.06</c:v>
                </c:pt>
                <c:pt idx="465">
                  <c:v>-0.06</c:v>
                </c:pt>
                <c:pt idx="466">
                  <c:v>-0.05</c:v>
                </c:pt>
                <c:pt idx="467">
                  <c:v>-0.05</c:v>
                </c:pt>
                <c:pt idx="468">
                  <c:v>-0.04</c:v>
                </c:pt>
                <c:pt idx="469">
                  <c:v>-0.02</c:v>
                </c:pt>
                <c:pt idx="470">
                  <c:v>-0.01</c:v>
                </c:pt>
                <c:pt idx="471">
                  <c:v>0.01</c:v>
                </c:pt>
                <c:pt idx="472">
                  <c:v>0.03</c:v>
                </c:pt>
                <c:pt idx="473">
                  <c:v>0.04</c:v>
                </c:pt>
                <c:pt idx="474">
                  <c:v>7.0000000000000007E-2</c:v>
                </c:pt>
                <c:pt idx="475">
                  <c:v>0.09</c:v>
                </c:pt>
                <c:pt idx="476">
                  <c:v>0.1</c:v>
                </c:pt>
                <c:pt idx="477">
                  <c:v>0.12</c:v>
                </c:pt>
                <c:pt idx="478">
                  <c:v>0.14000000000000001</c:v>
                </c:pt>
                <c:pt idx="479">
                  <c:v>0.16</c:v>
                </c:pt>
                <c:pt idx="480">
                  <c:v>0.18</c:v>
                </c:pt>
                <c:pt idx="481">
                  <c:v>0.2</c:v>
                </c:pt>
                <c:pt idx="482">
                  <c:v>0.22</c:v>
                </c:pt>
                <c:pt idx="483">
                  <c:v>0.24</c:v>
                </c:pt>
                <c:pt idx="484">
                  <c:v>0.26</c:v>
                </c:pt>
                <c:pt idx="485">
                  <c:v>0.28000000000000003</c:v>
                </c:pt>
                <c:pt idx="486">
                  <c:v>0.3</c:v>
                </c:pt>
                <c:pt idx="487">
                  <c:v>0.32</c:v>
                </c:pt>
                <c:pt idx="488">
                  <c:v>0.34</c:v>
                </c:pt>
                <c:pt idx="489">
                  <c:v>0.36</c:v>
                </c:pt>
                <c:pt idx="490">
                  <c:v>0.38</c:v>
                </c:pt>
                <c:pt idx="491">
                  <c:v>0.4</c:v>
                </c:pt>
                <c:pt idx="492">
                  <c:v>0.42</c:v>
                </c:pt>
                <c:pt idx="493">
                  <c:v>0.46</c:v>
                </c:pt>
                <c:pt idx="494">
                  <c:v>0.49</c:v>
                </c:pt>
                <c:pt idx="495">
                  <c:v>0.53</c:v>
                </c:pt>
                <c:pt idx="496">
                  <c:v>0.56999999999999995</c:v>
                </c:pt>
                <c:pt idx="497">
                  <c:v>0.62</c:v>
                </c:pt>
                <c:pt idx="498">
                  <c:v>0.68</c:v>
                </c:pt>
                <c:pt idx="499">
                  <c:v>0.74</c:v>
                </c:pt>
                <c:pt idx="500">
                  <c:v>0.8</c:v>
                </c:pt>
                <c:pt idx="501">
                  <c:v>0.87</c:v>
                </c:pt>
                <c:pt idx="502">
                  <c:v>0.93</c:v>
                </c:pt>
                <c:pt idx="503">
                  <c:v>1.01</c:v>
                </c:pt>
                <c:pt idx="504">
                  <c:v>1.0900000000000001</c:v>
                </c:pt>
                <c:pt idx="505">
                  <c:v>1.19</c:v>
                </c:pt>
                <c:pt idx="506">
                  <c:v>1.3</c:v>
                </c:pt>
                <c:pt idx="507">
                  <c:v>1.39</c:v>
                </c:pt>
                <c:pt idx="508">
                  <c:v>1.49</c:v>
                </c:pt>
                <c:pt idx="509">
                  <c:v>1.59</c:v>
                </c:pt>
                <c:pt idx="510">
                  <c:v>1.71</c:v>
                </c:pt>
                <c:pt idx="511">
                  <c:v>1.82</c:v>
                </c:pt>
                <c:pt idx="512">
                  <c:v>1.95</c:v>
                </c:pt>
                <c:pt idx="513">
                  <c:v>2.09</c:v>
                </c:pt>
                <c:pt idx="514">
                  <c:v>2.23</c:v>
                </c:pt>
                <c:pt idx="515">
                  <c:v>2.37</c:v>
                </c:pt>
                <c:pt idx="516">
                  <c:v>2.54</c:v>
                </c:pt>
                <c:pt idx="517">
                  <c:v>2.7</c:v>
                </c:pt>
                <c:pt idx="518">
                  <c:v>2.86</c:v>
                </c:pt>
                <c:pt idx="519">
                  <c:v>3.05</c:v>
                </c:pt>
                <c:pt idx="520">
                  <c:v>3.22</c:v>
                </c:pt>
                <c:pt idx="521">
                  <c:v>3.41</c:v>
                </c:pt>
                <c:pt idx="522">
                  <c:v>3.62</c:v>
                </c:pt>
                <c:pt idx="523">
                  <c:v>3.82</c:v>
                </c:pt>
                <c:pt idx="524">
                  <c:v>4.03</c:v>
                </c:pt>
                <c:pt idx="525">
                  <c:v>4.25</c:v>
                </c:pt>
                <c:pt idx="526">
                  <c:v>4.49</c:v>
                </c:pt>
                <c:pt idx="527">
                  <c:v>4.71</c:v>
                </c:pt>
                <c:pt idx="528">
                  <c:v>4.9800000000000004</c:v>
                </c:pt>
                <c:pt idx="529">
                  <c:v>5.24</c:v>
                </c:pt>
                <c:pt idx="530">
                  <c:v>5.49</c:v>
                </c:pt>
                <c:pt idx="531">
                  <c:v>5.75</c:v>
                </c:pt>
                <c:pt idx="532">
                  <c:v>6.01</c:v>
                </c:pt>
                <c:pt idx="533">
                  <c:v>6.31</c:v>
                </c:pt>
                <c:pt idx="534">
                  <c:v>6.57</c:v>
                </c:pt>
                <c:pt idx="535">
                  <c:v>6.85</c:v>
                </c:pt>
                <c:pt idx="536">
                  <c:v>7.1</c:v>
                </c:pt>
                <c:pt idx="537">
                  <c:v>7.38</c:v>
                </c:pt>
                <c:pt idx="538">
                  <c:v>7.6</c:v>
                </c:pt>
                <c:pt idx="539">
                  <c:v>7.82</c:v>
                </c:pt>
                <c:pt idx="540">
                  <c:v>8</c:v>
                </c:pt>
                <c:pt idx="541">
                  <c:v>8.09</c:v>
                </c:pt>
                <c:pt idx="542">
                  <c:v>8.14</c:v>
                </c:pt>
                <c:pt idx="543">
                  <c:v>8.16</c:v>
                </c:pt>
                <c:pt idx="544">
                  <c:v>8.15</c:v>
                </c:pt>
                <c:pt idx="545">
                  <c:v>8.09</c:v>
                </c:pt>
                <c:pt idx="546">
                  <c:v>7.98</c:v>
                </c:pt>
                <c:pt idx="547">
                  <c:v>7.81</c:v>
                </c:pt>
                <c:pt idx="548">
                  <c:v>7.6</c:v>
                </c:pt>
                <c:pt idx="549">
                  <c:v>7.33</c:v>
                </c:pt>
                <c:pt idx="550">
                  <c:v>7.05</c:v>
                </c:pt>
                <c:pt idx="551">
                  <c:v>6.8</c:v>
                </c:pt>
                <c:pt idx="552">
                  <c:v>6.52</c:v>
                </c:pt>
                <c:pt idx="553">
                  <c:v>6.27</c:v>
                </c:pt>
                <c:pt idx="554">
                  <c:v>5.96</c:v>
                </c:pt>
                <c:pt idx="555">
                  <c:v>5.69</c:v>
                </c:pt>
                <c:pt idx="556">
                  <c:v>5.41</c:v>
                </c:pt>
                <c:pt idx="557">
                  <c:v>5.1100000000000003</c:v>
                </c:pt>
                <c:pt idx="558">
                  <c:v>4.8499999999999996</c:v>
                </c:pt>
                <c:pt idx="559">
                  <c:v>4.62</c:v>
                </c:pt>
                <c:pt idx="560">
                  <c:v>4.3899999999999997</c:v>
                </c:pt>
                <c:pt idx="561">
                  <c:v>4.1500000000000004</c:v>
                </c:pt>
                <c:pt idx="562">
                  <c:v>3.92</c:v>
                </c:pt>
                <c:pt idx="563">
                  <c:v>3.74</c:v>
                </c:pt>
                <c:pt idx="564">
                  <c:v>3.53</c:v>
                </c:pt>
                <c:pt idx="565">
                  <c:v>3.34</c:v>
                </c:pt>
                <c:pt idx="566">
                  <c:v>3.15</c:v>
                </c:pt>
                <c:pt idx="567">
                  <c:v>2.99</c:v>
                </c:pt>
                <c:pt idx="568">
                  <c:v>2.81</c:v>
                </c:pt>
                <c:pt idx="569">
                  <c:v>2.65</c:v>
                </c:pt>
                <c:pt idx="570">
                  <c:v>2.4900000000000002</c:v>
                </c:pt>
                <c:pt idx="571">
                  <c:v>2.35</c:v>
                </c:pt>
                <c:pt idx="572">
                  <c:v>2.2000000000000002</c:v>
                </c:pt>
                <c:pt idx="573">
                  <c:v>2.06</c:v>
                </c:pt>
                <c:pt idx="574">
                  <c:v>1.95</c:v>
                </c:pt>
                <c:pt idx="575">
                  <c:v>1.84</c:v>
                </c:pt>
                <c:pt idx="576">
                  <c:v>1.71</c:v>
                </c:pt>
                <c:pt idx="577">
                  <c:v>1.62</c:v>
                </c:pt>
                <c:pt idx="578">
                  <c:v>1.51</c:v>
                </c:pt>
                <c:pt idx="579">
                  <c:v>1.41</c:v>
                </c:pt>
                <c:pt idx="580">
                  <c:v>1.32</c:v>
                </c:pt>
                <c:pt idx="581">
                  <c:v>1.23</c:v>
                </c:pt>
                <c:pt idx="582">
                  <c:v>1.1499999999999999</c:v>
                </c:pt>
                <c:pt idx="583">
                  <c:v>1.06</c:v>
                </c:pt>
                <c:pt idx="584">
                  <c:v>1</c:v>
                </c:pt>
                <c:pt idx="585">
                  <c:v>0.94</c:v>
                </c:pt>
                <c:pt idx="586">
                  <c:v>0.88</c:v>
                </c:pt>
                <c:pt idx="587">
                  <c:v>0.82</c:v>
                </c:pt>
                <c:pt idx="588">
                  <c:v>0.77</c:v>
                </c:pt>
                <c:pt idx="589">
                  <c:v>0.73</c:v>
                </c:pt>
                <c:pt idx="590">
                  <c:v>0.7</c:v>
                </c:pt>
                <c:pt idx="591">
                  <c:v>0.66</c:v>
                </c:pt>
                <c:pt idx="592">
                  <c:v>0.62</c:v>
                </c:pt>
                <c:pt idx="593">
                  <c:v>0.6</c:v>
                </c:pt>
                <c:pt idx="594">
                  <c:v>0.57999999999999996</c:v>
                </c:pt>
                <c:pt idx="595">
                  <c:v>0.56000000000000005</c:v>
                </c:pt>
                <c:pt idx="596">
                  <c:v>0.54</c:v>
                </c:pt>
                <c:pt idx="597">
                  <c:v>0.52</c:v>
                </c:pt>
                <c:pt idx="598">
                  <c:v>0.5</c:v>
                </c:pt>
                <c:pt idx="599">
                  <c:v>0.48</c:v>
                </c:pt>
                <c:pt idx="600">
                  <c:v>0.46</c:v>
                </c:pt>
                <c:pt idx="601">
                  <c:v>0.44</c:v>
                </c:pt>
                <c:pt idx="602">
                  <c:v>0.42</c:v>
                </c:pt>
                <c:pt idx="603">
                  <c:v>0.4</c:v>
                </c:pt>
                <c:pt idx="604">
                  <c:v>0.38</c:v>
                </c:pt>
                <c:pt idx="605">
                  <c:v>0.37</c:v>
                </c:pt>
                <c:pt idx="606">
                  <c:v>0.35</c:v>
                </c:pt>
                <c:pt idx="607">
                  <c:v>0.33</c:v>
                </c:pt>
                <c:pt idx="608">
                  <c:v>0.31</c:v>
                </c:pt>
                <c:pt idx="609">
                  <c:v>0.3</c:v>
                </c:pt>
                <c:pt idx="610">
                  <c:v>0.28000000000000003</c:v>
                </c:pt>
                <c:pt idx="611">
                  <c:v>0.26</c:v>
                </c:pt>
                <c:pt idx="612">
                  <c:v>0.24</c:v>
                </c:pt>
                <c:pt idx="613">
                  <c:v>0.22</c:v>
                </c:pt>
                <c:pt idx="614">
                  <c:v>0.2</c:v>
                </c:pt>
                <c:pt idx="615">
                  <c:v>0.19</c:v>
                </c:pt>
                <c:pt idx="616">
                  <c:v>0.16</c:v>
                </c:pt>
                <c:pt idx="617">
                  <c:v>0.14000000000000001</c:v>
                </c:pt>
                <c:pt idx="618">
                  <c:v>0.13</c:v>
                </c:pt>
                <c:pt idx="619">
                  <c:v>0.12</c:v>
                </c:pt>
                <c:pt idx="620">
                  <c:v>0.11</c:v>
                </c:pt>
                <c:pt idx="621">
                  <c:v>0.09</c:v>
                </c:pt>
                <c:pt idx="622">
                  <c:v>0.09</c:v>
                </c:pt>
                <c:pt idx="623">
                  <c:v>0.09</c:v>
                </c:pt>
                <c:pt idx="624">
                  <c:v>0.09</c:v>
                </c:pt>
                <c:pt idx="625">
                  <c:v>0.08</c:v>
                </c:pt>
                <c:pt idx="626">
                  <c:v>0.08</c:v>
                </c:pt>
                <c:pt idx="627">
                  <c:v>0.08</c:v>
                </c:pt>
                <c:pt idx="628">
                  <c:v>0.08</c:v>
                </c:pt>
                <c:pt idx="629">
                  <c:v>0.08</c:v>
                </c:pt>
                <c:pt idx="630">
                  <c:v>0.08</c:v>
                </c:pt>
                <c:pt idx="631">
                  <c:v>0.08</c:v>
                </c:pt>
                <c:pt idx="632">
                  <c:v>0.08</c:v>
                </c:pt>
                <c:pt idx="633">
                  <c:v>0.08</c:v>
                </c:pt>
                <c:pt idx="634">
                  <c:v>0.08</c:v>
                </c:pt>
                <c:pt idx="635">
                  <c:v>0.08</c:v>
                </c:pt>
                <c:pt idx="636">
                  <c:v>0.08</c:v>
                </c:pt>
                <c:pt idx="637">
                  <c:v>0.08</c:v>
                </c:pt>
                <c:pt idx="638">
                  <c:v>7.0000000000000007E-2</c:v>
                </c:pt>
                <c:pt idx="639">
                  <c:v>7.0000000000000007E-2</c:v>
                </c:pt>
                <c:pt idx="640">
                  <c:v>7.0000000000000007E-2</c:v>
                </c:pt>
                <c:pt idx="641">
                  <c:v>7.0000000000000007E-2</c:v>
                </c:pt>
                <c:pt idx="642">
                  <c:v>7.0000000000000007E-2</c:v>
                </c:pt>
                <c:pt idx="643">
                  <c:v>7.0000000000000007E-2</c:v>
                </c:pt>
                <c:pt idx="644">
                  <c:v>7.0000000000000007E-2</c:v>
                </c:pt>
                <c:pt idx="645">
                  <c:v>7.0000000000000007E-2</c:v>
                </c:pt>
                <c:pt idx="646">
                  <c:v>7.0000000000000007E-2</c:v>
                </c:pt>
                <c:pt idx="647">
                  <c:v>7.0000000000000007E-2</c:v>
                </c:pt>
                <c:pt idx="648">
                  <c:v>7.0000000000000007E-2</c:v>
                </c:pt>
                <c:pt idx="649">
                  <c:v>7.0000000000000007E-2</c:v>
                </c:pt>
                <c:pt idx="650">
                  <c:v>7.0000000000000007E-2</c:v>
                </c:pt>
                <c:pt idx="651">
                  <c:v>7.0000000000000007E-2</c:v>
                </c:pt>
                <c:pt idx="652">
                  <c:v>0.06</c:v>
                </c:pt>
                <c:pt idx="653">
                  <c:v>0.06</c:v>
                </c:pt>
                <c:pt idx="654">
                  <c:v>0.06</c:v>
                </c:pt>
                <c:pt idx="655">
                  <c:v>0.06</c:v>
                </c:pt>
                <c:pt idx="656">
                  <c:v>0.06</c:v>
                </c:pt>
                <c:pt idx="657">
                  <c:v>0.06</c:v>
                </c:pt>
                <c:pt idx="658">
                  <c:v>0.06</c:v>
                </c:pt>
                <c:pt idx="659">
                  <c:v>0.06</c:v>
                </c:pt>
                <c:pt idx="660">
                  <c:v>0.06</c:v>
                </c:pt>
                <c:pt idx="661">
                  <c:v>0.06</c:v>
                </c:pt>
                <c:pt idx="662">
                  <c:v>0.05</c:v>
                </c:pt>
                <c:pt idx="663">
                  <c:v>0.05</c:v>
                </c:pt>
                <c:pt idx="664">
                  <c:v>0.05</c:v>
                </c:pt>
                <c:pt idx="665">
                  <c:v>0.05</c:v>
                </c:pt>
                <c:pt idx="666">
                  <c:v>0.05</c:v>
                </c:pt>
                <c:pt idx="667">
                  <c:v>0.05</c:v>
                </c:pt>
                <c:pt idx="668">
                  <c:v>0.05</c:v>
                </c:pt>
                <c:pt idx="669">
                  <c:v>0.05</c:v>
                </c:pt>
                <c:pt idx="670">
                  <c:v>0.05</c:v>
                </c:pt>
                <c:pt idx="671">
                  <c:v>0.04</c:v>
                </c:pt>
                <c:pt idx="672">
                  <c:v>0.04</c:v>
                </c:pt>
                <c:pt idx="673">
                  <c:v>0.04</c:v>
                </c:pt>
                <c:pt idx="674">
                  <c:v>0.04</c:v>
                </c:pt>
                <c:pt idx="675">
                  <c:v>0.04</c:v>
                </c:pt>
                <c:pt idx="676">
                  <c:v>0.04</c:v>
                </c:pt>
                <c:pt idx="677">
                  <c:v>0.04</c:v>
                </c:pt>
                <c:pt idx="678">
                  <c:v>0.04</c:v>
                </c:pt>
                <c:pt idx="679">
                  <c:v>0.04</c:v>
                </c:pt>
                <c:pt idx="680">
                  <c:v>0.04</c:v>
                </c:pt>
                <c:pt idx="681">
                  <c:v>0.03</c:v>
                </c:pt>
                <c:pt idx="682">
                  <c:v>0.03</c:v>
                </c:pt>
                <c:pt idx="683">
                  <c:v>0.03</c:v>
                </c:pt>
                <c:pt idx="684">
                  <c:v>0.03</c:v>
                </c:pt>
                <c:pt idx="685">
                  <c:v>0.03</c:v>
                </c:pt>
                <c:pt idx="686">
                  <c:v>0.03</c:v>
                </c:pt>
                <c:pt idx="687">
                  <c:v>0.03</c:v>
                </c:pt>
                <c:pt idx="688">
                  <c:v>0.03</c:v>
                </c:pt>
                <c:pt idx="689">
                  <c:v>0.03</c:v>
                </c:pt>
                <c:pt idx="690">
                  <c:v>0.03</c:v>
                </c:pt>
                <c:pt idx="691">
                  <c:v>0.03</c:v>
                </c:pt>
                <c:pt idx="692">
                  <c:v>0.03</c:v>
                </c:pt>
                <c:pt idx="693">
                  <c:v>0.02</c:v>
                </c:pt>
                <c:pt idx="694">
                  <c:v>0.02</c:v>
                </c:pt>
                <c:pt idx="695">
                  <c:v>0.02</c:v>
                </c:pt>
                <c:pt idx="696">
                  <c:v>0.02</c:v>
                </c:pt>
                <c:pt idx="697">
                  <c:v>0.02</c:v>
                </c:pt>
                <c:pt idx="698">
                  <c:v>0.02</c:v>
                </c:pt>
                <c:pt idx="699">
                  <c:v>0.02</c:v>
                </c:pt>
                <c:pt idx="700">
                  <c:v>0.02</c:v>
                </c:pt>
                <c:pt idx="701">
                  <c:v>0.02</c:v>
                </c:pt>
                <c:pt idx="702">
                  <c:v>0.02</c:v>
                </c:pt>
                <c:pt idx="703">
                  <c:v>0.02</c:v>
                </c:pt>
                <c:pt idx="704">
                  <c:v>0.02</c:v>
                </c:pt>
                <c:pt idx="705">
                  <c:v>0.02</c:v>
                </c:pt>
                <c:pt idx="706">
                  <c:v>0.01</c:v>
                </c:pt>
                <c:pt idx="707">
                  <c:v>0.01</c:v>
                </c:pt>
                <c:pt idx="708">
                  <c:v>0.01</c:v>
                </c:pt>
                <c:pt idx="709">
                  <c:v>0.01</c:v>
                </c:pt>
                <c:pt idx="710">
                  <c:v>0.01</c:v>
                </c:pt>
                <c:pt idx="711">
                  <c:v>0.01</c:v>
                </c:pt>
                <c:pt idx="712">
                  <c:v>0.01</c:v>
                </c:pt>
                <c:pt idx="713">
                  <c:v>0.01</c:v>
                </c:pt>
                <c:pt idx="714">
                  <c:v>0.01</c:v>
                </c:pt>
                <c:pt idx="715">
                  <c:v>0.01</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0-D57F-44A6-85DB-F4AFCEADD5A7}"/>
            </c:ext>
          </c:extLst>
        </c:ser>
        <c:ser>
          <c:idx val="1"/>
          <c:order val="1"/>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'Task 3'!$A$2:$A$362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3'!$E$2:$E$362</c:f>
              <c:numCache>
                <c:formatCode>General</c:formatCode>
                <c:ptCount val="361"/>
                <c:pt idx="0">
                  <c:v>0.03</c:v>
                </c:pt>
                <c:pt idx="1">
                  <c:v>0.02</c:v>
                </c:pt>
                <c:pt idx="2">
                  <c:v>0.02</c:v>
                </c:pt>
                <c:pt idx="3">
                  <c:v>0.02</c:v>
                </c:pt>
                <c:pt idx="4">
                  <c:v>0.01</c:v>
                </c:pt>
                <c:pt idx="5">
                  <c:v>0.01</c:v>
                </c:pt>
                <c:pt idx="6">
                  <c:v>0</c:v>
                </c:pt>
                <c:pt idx="7">
                  <c:v>0</c:v>
                </c:pt>
                <c:pt idx="8">
                  <c:v>-0.01</c:v>
                </c:pt>
                <c:pt idx="9">
                  <c:v>-0.01</c:v>
                </c:pt>
                <c:pt idx="10">
                  <c:v>-0.02</c:v>
                </c:pt>
                <c:pt idx="11">
                  <c:v>-0.02</c:v>
                </c:pt>
                <c:pt idx="12">
                  <c:v>-0.03</c:v>
                </c:pt>
                <c:pt idx="13">
                  <c:v>-0.03</c:v>
                </c:pt>
                <c:pt idx="14">
                  <c:v>-0.04</c:v>
                </c:pt>
                <c:pt idx="15">
                  <c:v>-0.04</c:v>
                </c:pt>
                <c:pt idx="16">
                  <c:v>-0.05</c:v>
                </c:pt>
                <c:pt idx="17">
                  <c:v>-0.05</c:v>
                </c:pt>
                <c:pt idx="18">
                  <c:v>-0.06</c:v>
                </c:pt>
                <c:pt idx="19">
                  <c:v>-0.06</c:v>
                </c:pt>
                <c:pt idx="20">
                  <c:v>-7.0000000000000007E-2</c:v>
                </c:pt>
                <c:pt idx="21">
                  <c:v>-7.0000000000000007E-2</c:v>
                </c:pt>
                <c:pt idx="22">
                  <c:v>-0.08</c:v>
                </c:pt>
                <c:pt idx="23">
                  <c:v>-0.08</c:v>
                </c:pt>
                <c:pt idx="24">
                  <c:v>-0.09</c:v>
                </c:pt>
                <c:pt idx="25">
                  <c:v>-0.09</c:v>
                </c:pt>
                <c:pt idx="26">
                  <c:v>-0.1</c:v>
                </c:pt>
                <c:pt idx="27">
                  <c:v>-0.1</c:v>
                </c:pt>
                <c:pt idx="28">
                  <c:v>-0.1</c:v>
                </c:pt>
                <c:pt idx="29">
                  <c:v>-0.11</c:v>
                </c:pt>
                <c:pt idx="30">
                  <c:v>-0.11</c:v>
                </c:pt>
                <c:pt idx="31">
                  <c:v>-0.12</c:v>
                </c:pt>
                <c:pt idx="32">
                  <c:v>-0.12</c:v>
                </c:pt>
                <c:pt idx="33">
                  <c:v>-0.13</c:v>
                </c:pt>
                <c:pt idx="34">
                  <c:v>-0.13</c:v>
                </c:pt>
                <c:pt idx="35">
                  <c:v>-0.14000000000000001</c:v>
                </c:pt>
                <c:pt idx="36">
                  <c:v>-0.14000000000000001</c:v>
                </c:pt>
                <c:pt idx="37">
                  <c:v>-0.15</c:v>
                </c:pt>
                <c:pt idx="38">
                  <c:v>-0.15</c:v>
                </c:pt>
                <c:pt idx="39">
                  <c:v>-0.15</c:v>
                </c:pt>
                <c:pt idx="40">
                  <c:v>-0.15</c:v>
                </c:pt>
                <c:pt idx="41">
                  <c:v>-0.16</c:v>
                </c:pt>
                <c:pt idx="42">
                  <c:v>-0.16</c:v>
                </c:pt>
                <c:pt idx="43">
                  <c:v>-0.16</c:v>
                </c:pt>
                <c:pt idx="44">
                  <c:v>-0.17</c:v>
                </c:pt>
                <c:pt idx="45">
                  <c:v>-0.17</c:v>
                </c:pt>
                <c:pt idx="46">
                  <c:v>-0.17</c:v>
                </c:pt>
                <c:pt idx="47">
                  <c:v>-0.17</c:v>
                </c:pt>
                <c:pt idx="48">
                  <c:v>-0.18</c:v>
                </c:pt>
                <c:pt idx="49">
                  <c:v>-0.18</c:v>
                </c:pt>
                <c:pt idx="50">
                  <c:v>-0.18</c:v>
                </c:pt>
                <c:pt idx="51">
                  <c:v>-0.18</c:v>
                </c:pt>
                <c:pt idx="52">
                  <c:v>-0.18</c:v>
                </c:pt>
                <c:pt idx="53">
                  <c:v>-0.18</c:v>
                </c:pt>
                <c:pt idx="54">
                  <c:v>-0.19</c:v>
                </c:pt>
                <c:pt idx="55">
                  <c:v>-0.19</c:v>
                </c:pt>
                <c:pt idx="56">
                  <c:v>-0.19</c:v>
                </c:pt>
                <c:pt idx="57">
                  <c:v>-0.19</c:v>
                </c:pt>
                <c:pt idx="58">
                  <c:v>-0.19</c:v>
                </c:pt>
                <c:pt idx="59">
                  <c:v>-0.19</c:v>
                </c:pt>
                <c:pt idx="60">
                  <c:v>-0.19</c:v>
                </c:pt>
                <c:pt idx="61">
                  <c:v>-0.18</c:v>
                </c:pt>
                <c:pt idx="62">
                  <c:v>-0.15</c:v>
                </c:pt>
                <c:pt idx="63">
                  <c:v>-0.14000000000000001</c:v>
                </c:pt>
                <c:pt idx="64">
                  <c:v>-0.14000000000000001</c:v>
                </c:pt>
                <c:pt idx="65">
                  <c:v>-0.14000000000000001</c:v>
                </c:pt>
                <c:pt idx="66">
                  <c:v>-0.14000000000000001</c:v>
                </c:pt>
                <c:pt idx="67">
                  <c:v>-0.14000000000000001</c:v>
                </c:pt>
                <c:pt idx="68">
                  <c:v>-0.14000000000000001</c:v>
                </c:pt>
                <c:pt idx="69">
                  <c:v>-0.13</c:v>
                </c:pt>
                <c:pt idx="70">
                  <c:v>-0.13</c:v>
                </c:pt>
                <c:pt idx="71">
                  <c:v>-0.13</c:v>
                </c:pt>
                <c:pt idx="72">
                  <c:v>-0.13</c:v>
                </c:pt>
                <c:pt idx="73">
                  <c:v>-0.13</c:v>
                </c:pt>
                <c:pt idx="74">
                  <c:v>-0.13</c:v>
                </c:pt>
                <c:pt idx="75">
                  <c:v>-0.13</c:v>
                </c:pt>
                <c:pt idx="76">
                  <c:v>-0.13</c:v>
                </c:pt>
                <c:pt idx="77">
                  <c:v>-0.13</c:v>
                </c:pt>
                <c:pt idx="78">
                  <c:v>-0.13</c:v>
                </c:pt>
                <c:pt idx="79">
                  <c:v>-0.13</c:v>
                </c:pt>
                <c:pt idx="80">
                  <c:v>-0.13</c:v>
                </c:pt>
                <c:pt idx="81">
                  <c:v>-0.13</c:v>
                </c:pt>
                <c:pt idx="82">
                  <c:v>-0.13</c:v>
                </c:pt>
                <c:pt idx="83">
                  <c:v>-0.13</c:v>
                </c:pt>
                <c:pt idx="84">
                  <c:v>-0.12</c:v>
                </c:pt>
                <c:pt idx="85">
                  <c:v>-0.12</c:v>
                </c:pt>
                <c:pt idx="86">
                  <c:v>-0.12</c:v>
                </c:pt>
                <c:pt idx="87">
                  <c:v>-0.12</c:v>
                </c:pt>
                <c:pt idx="88">
                  <c:v>-0.1</c:v>
                </c:pt>
                <c:pt idx="89">
                  <c:v>-0.1</c:v>
                </c:pt>
                <c:pt idx="90">
                  <c:v>-0.09</c:v>
                </c:pt>
                <c:pt idx="91">
                  <c:v>-0.09</c:v>
                </c:pt>
                <c:pt idx="92">
                  <c:v>-0.08</c:v>
                </c:pt>
                <c:pt idx="93">
                  <c:v>-0.08</c:v>
                </c:pt>
                <c:pt idx="94">
                  <c:v>-0.08</c:v>
                </c:pt>
                <c:pt idx="95">
                  <c:v>-7.0000000000000007E-2</c:v>
                </c:pt>
                <c:pt idx="96">
                  <c:v>-7.0000000000000007E-2</c:v>
                </c:pt>
                <c:pt idx="97">
                  <c:v>-7.0000000000000007E-2</c:v>
                </c:pt>
                <c:pt idx="98">
                  <c:v>-7.0000000000000007E-2</c:v>
                </c:pt>
                <c:pt idx="99">
                  <c:v>-7.0000000000000007E-2</c:v>
                </c:pt>
                <c:pt idx="100">
                  <c:v>-0.06</c:v>
                </c:pt>
                <c:pt idx="101">
                  <c:v>-0.06</c:v>
                </c:pt>
                <c:pt idx="102">
                  <c:v>-0.06</c:v>
                </c:pt>
                <c:pt idx="103">
                  <c:v>-0.06</c:v>
                </c:pt>
                <c:pt idx="104">
                  <c:v>-0.06</c:v>
                </c:pt>
                <c:pt idx="105">
                  <c:v>-0.05</c:v>
                </c:pt>
                <c:pt idx="106">
                  <c:v>-0.05</c:v>
                </c:pt>
                <c:pt idx="107">
                  <c:v>-0.04</c:v>
                </c:pt>
                <c:pt idx="108">
                  <c:v>-0.02</c:v>
                </c:pt>
                <c:pt idx="109">
                  <c:v>-0.01</c:v>
                </c:pt>
                <c:pt idx="110">
                  <c:v>0.01</c:v>
                </c:pt>
                <c:pt idx="111">
                  <c:v>0.03</c:v>
                </c:pt>
                <c:pt idx="112">
                  <c:v>0.04</c:v>
                </c:pt>
                <c:pt idx="113">
                  <c:v>7.0000000000000007E-2</c:v>
                </c:pt>
                <c:pt idx="114">
                  <c:v>0.09</c:v>
                </c:pt>
                <c:pt idx="115">
                  <c:v>0.1</c:v>
                </c:pt>
                <c:pt idx="116">
                  <c:v>0.12</c:v>
                </c:pt>
                <c:pt idx="117">
                  <c:v>0.14000000000000001</c:v>
                </c:pt>
                <c:pt idx="118">
                  <c:v>0.16</c:v>
                </c:pt>
                <c:pt idx="119">
                  <c:v>0.18</c:v>
                </c:pt>
                <c:pt idx="120">
                  <c:v>0.2</c:v>
                </c:pt>
                <c:pt idx="121">
                  <c:v>0.22</c:v>
                </c:pt>
                <c:pt idx="122">
                  <c:v>0.24</c:v>
                </c:pt>
                <c:pt idx="123">
                  <c:v>0.26</c:v>
                </c:pt>
                <c:pt idx="124">
                  <c:v>0.28000000000000003</c:v>
                </c:pt>
                <c:pt idx="125">
                  <c:v>0.3</c:v>
                </c:pt>
                <c:pt idx="126">
                  <c:v>0.32</c:v>
                </c:pt>
                <c:pt idx="127">
                  <c:v>0.34</c:v>
                </c:pt>
                <c:pt idx="128">
                  <c:v>0.36</c:v>
                </c:pt>
                <c:pt idx="129">
                  <c:v>0.38</c:v>
                </c:pt>
                <c:pt idx="130">
                  <c:v>0.4</c:v>
                </c:pt>
                <c:pt idx="131">
                  <c:v>0.42</c:v>
                </c:pt>
                <c:pt idx="132">
                  <c:v>0.46</c:v>
                </c:pt>
                <c:pt idx="133">
                  <c:v>0.49</c:v>
                </c:pt>
                <c:pt idx="134">
                  <c:v>0.53</c:v>
                </c:pt>
                <c:pt idx="135">
                  <c:v>0.56999999999999995</c:v>
                </c:pt>
                <c:pt idx="136">
                  <c:v>0.62</c:v>
                </c:pt>
                <c:pt idx="137">
                  <c:v>0.68</c:v>
                </c:pt>
                <c:pt idx="138">
                  <c:v>0.74</c:v>
                </c:pt>
                <c:pt idx="139">
                  <c:v>0.8</c:v>
                </c:pt>
                <c:pt idx="140">
                  <c:v>0.87</c:v>
                </c:pt>
                <c:pt idx="141">
                  <c:v>0.93</c:v>
                </c:pt>
                <c:pt idx="142">
                  <c:v>1.01</c:v>
                </c:pt>
                <c:pt idx="143">
                  <c:v>1.0900000000000001</c:v>
                </c:pt>
                <c:pt idx="144">
                  <c:v>1.19</c:v>
                </c:pt>
                <c:pt idx="145">
                  <c:v>1.3</c:v>
                </c:pt>
                <c:pt idx="146">
                  <c:v>1.39</c:v>
                </c:pt>
                <c:pt idx="147">
                  <c:v>1.49</c:v>
                </c:pt>
                <c:pt idx="148">
                  <c:v>1.59</c:v>
                </c:pt>
                <c:pt idx="149">
                  <c:v>1.71</c:v>
                </c:pt>
                <c:pt idx="150">
                  <c:v>1.82</c:v>
                </c:pt>
                <c:pt idx="151">
                  <c:v>1.95</c:v>
                </c:pt>
                <c:pt idx="152">
                  <c:v>2.09</c:v>
                </c:pt>
                <c:pt idx="153">
                  <c:v>2.23</c:v>
                </c:pt>
                <c:pt idx="154">
                  <c:v>2.37</c:v>
                </c:pt>
                <c:pt idx="155">
                  <c:v>2.54</c:v>
                </c:pt>
                <c:pt idx="156">
                  <c:v>2.7</c:v>
                </c:pt>
                <c:pt idx="157">
                  <c:v>2.86</c:v>
                </c:pt>
                <c:pt idx="158">
                  <c:v>3.05</c:v>
                </c:pt>
                <c:pt idx="159">
                  <c:v>3.22</c:v>
                </c:pt>
                <c:pt idx="160">
                  <c:v>3.41</c:v>
                </c:pt>
                <c:pt idx="161">
                  <c:v>3.62</c:v>
                </c:pt>
                <c:pt idx="162">
                  <c:v>3.82</c:v>
                </c:pt>
                <c:pt idx="163">
                  <c:v>4.03</c:v>
                </c:pt>
                <c:pt idx="164">
                  <c:v>4.25</c:v>
                </c:pt>
                <c:pt idx="165">
                  <c:v>4.49</c:v>
                </c:pt>
                <c:pt idx="166">
                  <c:v>4.71</c:v>
                </c:pt>
                <c:pt idx="167">
                  <c:v>4.9800000000000004</c:v>
                </c:pt>
                <c:pt idx="168">
                  <c:v>5.24</c:v>
                </c:pt>
                <c:pt idx="169">
                  <c:v>5.49</c:v>
                </c:pt>
                <c:pt idx="170">
                  <c:v>5.75</c:v>
                </c:pt>
                <c:pt idx="171">
                  <c:v>6.01</c:v>
                </c:pt>
                <c:pt idx="172">
                  <c:v>6.31</c:v>
                </c:pt>
                <c:pt idx="173">
                  <c:v>6.57</c:v>
                </c:pt>
                <c:pt idx="174">
                  <c:v>6.85</c:v>
                </c:pt>
                <c:pt idx="175">
                  <c:v>7.1</c:v>
                </c:pt>
                <c:pt idx="176">
                  <c:v>7.38</c:v>
                </c:pt>
                <c:pt idx="177">
                  <c:v>7.6</c:v>
                </c:pt>
                <c:pt idx="178">
                  <c:v>7.82</c:v>
                </c:pt>
                <c:pt idx="179">
                  <c:v>8</c:v>
                </c:pt>
                <c:pt idx="180">
                  <c:v>8.09</c:v>
                </c:pt>
                <c:pt idx="181">
                  <c:v>8.14</c:v>
                </c:pt>
                <c:pt idx="182">
                  <c:v>8.16</c:v>
                </c:pt>
                <c:pt idx="183">
                  <c:v>8.15</c:v>
                </c:pt>
                <c:pt idx="184">
                  <c:v>8.09</c:v>
                </c:pt>
                <c:pt idx="185">
                  <c:v>7.98</c:v>
                </c:pt>
                <c:pt idx="186">
                  <c:v>7.81</c:v>
                </c:pt>
                <c:pt idx="187">
                  <c:v>7.6</c:v>
                </c:pt>
                <c:pt idx="188">
                  <c:v>7.33</c:v>
                </c:pt>
                <c:pt idx="189">
                  <c:v>7.05</c:v>
                </c:pt>
                <c:pt idx="190">
                  <c:v>6.8</c:v>
                </c:pt>
                <c:pt idx="191">
                  <c:v>6.52</c:v>
                </c:pt>
                <c:pt idx="192">
                  <c:v>6.27</c:v>
                </c:pt>
                <c:pt idx="193">
                  <c:v>5.96</c:v>
                </c:pt>
                <c:pt idx="194">
                  <c:v>5.69</c:v>
                </c:pt>
                <c:pt idx="195">
                  <c:v>5.41</c:v>
                </c:pt>
                <c:pt idx="196">
                  <c:v>5.1100000000000003</c:v>
                </c:pt>
                <c:pt idx="197">
                  <c:v>4.8499999999999996</c:v>
                </c:pt>
                <c:pt idx="198">
                  <c:v>4.62</c:v>
                </c:pt>
                <c:pt idx="199">
                  <c:v>4.3899999999999997</c:v>
                </c:pt>
                <c:pt idx="200">
                  <c:v>4.1500000000000004</c:v>
                </c:pt>
                <c:pt idx="201">
                  <c:v>3.92</c:v>
                </c:pt>
                <c:pt idx="202">
                  <c:v>3.74</c:v>
                </c:pt>
                <c:pt idx="203">
                  <c:v>3.53</c:v>
                </c:pt>
                <c:pt idx="204">
                  <c:v>3.34</c:v>
                </c:pt>
                <c:pt idx="205">
                  <c:v>3.15</c:v>
                </c:pt>
                <c:pt idx="206">
                  <c:v>2.99</c:v>
                </c:pt>
                <c:pt idx="207">
                  <c:v>2.81</c:v>
                </c:pt>
                <c:pt idx="208">
                  <c:v>2.65</c:v>
                </c:pt>
                <c:pt idx="209">
                  <c:v>2.4900000000000002</c:v>
                </c:pt>
                <c:pt idx="210">
                  <c:v>2.35</c:v>
                </c:pt>
                <c:pt idx="211">
                  <c:v>2.2000000000000002</c:v>
                </c:pt>
                <c:pt idx="212">
                  <c:v>2.06</c:v>
                </c:pt>
                <c:pt idx="213">
                  <c:v>1.95</c:v>
                </c:pt>
                <c:pt idx="214">
                  <c:v>1.84</c:v>
                </c:pt>
                <c:pt idx="215">
                  <c:v>1.71</c:v>
                </c:pt>
                <c:pt idx="216">
                  <c:v>1.62</c:v>
                </c:pt>
                <c:pt idx="217">
                  <c:v>1.51</c:v>
                </c:pt>
                <c:pt idx="218">
                  <c:v>1.41</c:v>
                </c:pt>
                <c:pt idx="219">
                  <c:v>1.32</c:v>
                </c:pt>
                <c:pt idx="220">
                  <c:v>1.23</c:v>
                </c:pt>
                <c:pt idx="221">
                  <c:v>1.1499999999999999</c:v>
                </c:pt>
                <c:pt idx="222">
                  <c:v>1.06</c:v>
                </c:pt>
                <c:pt idx="223">
                  <c:v>1</c:v>
                </c:pt>
                <c:pt idx="224">
                  <c:v>0.94</c:v>
                </c:pt>
                <c:pt idx="225">
                  <c:v>0.88</c:v>
                </c:pt>
                <c:pt idx="226">
                  <c:v>0.82</c:v>
                </c:pt>
                <c:pt idx="227">
                  <c:v>0.77</c:v>
                </c:pt>
                <c:pt idx="228">
                  <c:v>0.73</c:v>
                </c:pt>
                <c:pt idx="229">
                  <c:v>0.7</c:v>
                </c:pt>
                <c:pt idx="230">
                  <c:v>0.66</c:v>
                </c:pt>
                <c:pt idx="231">
                  <c:v>0.62</c:v>
                </c:pt>
                <c:pt idx="232">
                  <c:v>0.6</c:v>
                </c:pt>
                <c:pt idx="233">
                  <c:v>0.57999999999999996</c:v>
                </c:pt>
                <c:pt idx="234">
                  <c:v>0.56000000000000005</c:v>
                </c:pt>
                <c:pt idx="235">
                  <c:v>0.54</c:v>
                </c:pt>
                <c:pt idx="236">
                  <c:v>0.52</c:v>
                </c:pt>
                <c:pt idx="237">
                  <c:v>0.5</c:v>
                </c:pt>
                <c:pt idx="238">
                  <c:v>0.48</c:v>
                </c:pt>
                <c:pt idx="239">
                  <c:v>0.46</c:v>
                </c:pt>
                <c:pt idx="240">
                  <c:v>0.44</c:v>
                </c:pt>
                <c:pt idx="241">
                  <c:v>0.42</c:v>
                </c:pt>
                <c:pt idx="242">
                  <c:v>0.4</c:v>
                </c:pt>
                <c:pt idx="243">
                  <c:v>0.38</c:v>
                </c:pt>
                <c:pt idx="244">
                  <c:v>0.37</c:v>
                </c:pt>
                <c:pt idx="245">
                  <c:v>0.35</c:v>
                </c:pt>
                <c:pt idx="246">
                  <c:v>0.33</c:v>
                </c:pt>
                <c:pt idx="247">
                  <c:v>0.31</c:v>
                </c:pt>
                <c:pt idx="248">
                  <c:v>0.3</c:v>
                </c:pt>
                <c:pt idx="249">
                  <c:v>0.28000000000000003</c:v>
                </c:pt>
                <c:pt idx="250">
                  <c:v>0.26</c:v>
                </c:pt>
                <c:pt idx="251">
                  <c:v>0.24</c:v>
                </c:pt>
                <c:pt idx="252">
                  <c:v>0.22</c:v>
                </c:pt>
                <c:pt idx="253">
                  <c:v>0.2</c:v>
                </c:pt>
                <c:pt idx="254">
                  <c:v>0.19</c:v>
                </c:pt>
                <c:pt idx="255">
                  <c:v>0.16</c:v>
                </c:pt>
                <c:pt idx="256">
                  <c:v>0.14000000000000001</c:v>
                </c:pt>
                <c:pt idx="257">
                  <c:v>0.13</c:v>
                </c:pt>
                <c:pt idx="258">
                  <c:v>0.12</c:v>
                </c:pt>
                <c:pt idx="259">
                  <c:v>0.11</c:v>
                </c:pt>
                <c:pt idx="260">
                  <c:v>0.09</c:v>
                </c:pt>
                <c:pt idx="261">
                  <c:v>0.09</c:v>
                </c:pt>
                <c:pt idx="262">
                  <c:v>0.09</c:v>
                </c:pt>
                <c:pt idx="263">
                  <c:v>0.09</c:v>
                </c:pt>
                <c:pt idx="264">
                  <c:v>0.08</c:v>
                </c:pt>
                <c:pt idx="265">
                  <c:v>0.08</c:v>
                </c:pt>
                <c:pt idx="266">
                  <c:v>0.08</c:v>
                </c:pt>
                <c:pt idx="267">
                  <c:v>0.08</c:v>
                </c:pt>
                <c:pt idx="268">
                  <c:v>0.08</c:v>
                </c:pt>
                <c:pt idx="269">
                  <c:v>0.08</c:v>
                </c:pt>
                <c:pt idx="270">
                  <c:v>0.08</c:v>
                </c:pt>
                <c:pt idx="271">
                  <c:v>0.08</c:v>
                </c:pt>
                <c:pt idx="272">
                  <c:v>0.08</c:v>
                </c:pt>
                <c:pt idx="273">
                  <c:v>0.08</c:v>
                </c:pt>
                <c:pt idx="274">
                  <c:v>0.08</c:v>
                </c:pt>
                <c:pt idx="275">
                  <c:v>0.08</c:v>
                </c:pt>
                <c:pt idx="276">
                  <c:v>0.08</c:v>
                </c:pt>
                <c:pt idx="277">
                  <c:v>7.0000000000000007E-2</c:v>
                </c:pt>
                <c:pt idx="278">
                  <c:v>7.0000000000000007E-2</c:v>
                </c:pt>
                <c:pt idx="279">
                  <c:v>7.0000000000000007E-2</c:v>
                </c:pt>
                <c:pt idx="280">
                  <c:v>7.0000000000000007E-2</c:v>
                </c:pt>
                <c:pt idx="281">
                  <c:v>7.0000000000000007E-2</c:v>
                </c:pt>
                <c:pt idx="282">
                  <c:v>7.0000000000000007E-2</c:v>
                </c:pt>
                <c:pt idx="283">
                  <c:v>7.0000000000000007E-2</c:v>
                </c:pt>
                <c:pt idx="284">
                  <c:v>7.0000000000000007E-2</c:v>
                </c:pt>
                <c:pt idx="285">
                  <c:v>7.0000000000000007E-2</c:v>
                </c:pt>
                <c:pt idx="286">
                  <c:v>7.0000000000000007E-2</c:v>
                </c:pt>
                <c:pt idx="287">
                  <c:v>7.0000000000000007E-2</c:v>
                </c:pt>
                <c:pt idx="288">
                  <c:v>7.0000000000000007E-2</c:v>
                </c:pt>
                <c:pt idx="289">
                  <c:v>7.0000000000000007E-2</c:v>
                </c:pt>
                <c:pt idx="290">
                  <c:v>7.0000000000000007E-2</c:v>
                </c:pt>
                <c:pt idx="291">
                  <c:v>0.06</c:v>
                </c:pt>
                <c:pt idx="292">
                  <c:v>0.06</c:v>
                </c:pt>
                <c:pt idx="293">
                  <c:v>0.06</c:v>
                </c:pt>
                <c:pt idx="294">
                  <c:v>0.06</c:v>
                </c:pt>
                <c:pt idx="295">
                  <c:v>0.06</c:v>
                </c:pt>
                <c:pt idx="296">
                  <c:v>0.06</c:v>
                </c:pt>
                <c:pt idx="297">
                  <c:v>0.06</c:v>
                </c:pt>
                <c:pt idx="298">
                  <c:v>0.06</c:v>
                </c:pt>
                <c:pt idx="299">
                  <c:v>0.06</c:v>
                </c:pt>
                <c:pt idx="300">
                  <c:v>0.06</c:v>
                </c:pt>
                <c:pt idx="301">
                  <c:v>0.05</c:v>
                </c:pt>
                <c:pt idx="302">
                  <c:v>0.05</c:v>
                </c:pt>
                <c:pt idx="303">
                  <c:v>0.05</c:v>
                </c:pt>
                <c:pt idx="304">
                  <c:v>0.05</c:v>
                </c:pt>
                <c:pt idx="305">
                  <c:v>0.05</c:v>
                </c:pt>
                <c:pt idx="306">
                  <c:v>0.05</c:v>
                </c:pt>
                <c:pt idx="307">
                  <c:v>0.05</c:v>
                </c:pt>
                <c:pt idx="308">
                  <c:v>0.05</c:v>
                </c:pt>
                <c:pt idx="309">
                  <c:v>0.05</c:v>
                </c:pt>
                <c:pt idx="310">
                  <c:v>0.04</c:v>
                </c:pt>
                <c:pt idx="311">
                  <c:v>0.04</c:v>
                </c:pt>
                <c:pt idx="312">
                  <c:v>0.04</c:v>
                </c:pt>
                <c:pt idx="313">
                  <c:v>0.04</c:v>
                </c:pt>
                <c:pt idx="314">
                  <c:v>0.04</c:v>
                </c:pt>
                <c:pt idx="315">
                  <c:v>0.04</c:v>
                </c:pt>
                <c:pt idx="316">
                  <c:v>0.04</c:v>
                </c:pt>
                <c:pt idx="317">
                  <c:v>0.04</c:v>
                </c:pt>
                <c:pt idx="318">
                  <c:v>0.04</c:v>
                </c:pt>
                <c:pt idx="319">
                  <c:v>0.04</c:v>
                </c:pt>
                <c:pt idx="320">
                  <c:v>0.03</c:v>
                </c:pt>
                <c:pt idx="321">
                  <c:v>0.03</c:v>
                </c:pt>
                <c:pt idx="322">
                  <c:v>0.03</c:v>
                </c:pt>
                <c:pt idx="323">
                  <c:v>0.03</c:v>
                </c:pt>
                <c:pt idx="324">
                  <c:v>0.03</c:v>
                </c:pt>
                <c:pt idx="325">
                  <c:v>0.03</c:v>
                </c:pt>
                <c:pt idx="326">
                  <c:v>0.03</c:v>
                </c:pt>
                <c:pt idx="327">
                  <c:v>0.03</c:v>
                </c:pt>
                <c:pt idx="328">
                  <c:v>0.03</c:v>
                </c:pt>
                <c:pt idx="329">
                  <c:v>0.03</c:v>
                </c:pt>
                <c:pt idx="330">
                  <c:v>0.03</c:v>
                </c:pt>
                <c:pt idx="331">
                  <c:v>0.03</c:v>
                </c:pt>
                <c:pt idx="332">
                  <c:v>0.02</c:v>
                </c:pt>
                <c:pt idx="333">
                  <c:v>0.02</c:v>
                </c:pt>
                <c:pt idx="334">
                  <c:v>0.02</c:v>
                </c:pt>
                <c:pt idx="335">
                  <c:v>0.02</c:v>
                </c:pt>
                <c:pt idx="336">
                  <c:v>0.02</c:v>
                </c:pt>
                <c:pt idx="337">
                  <c:v>0.02</c:v>
                </c:pt>
                <c:pt idx="338">
                  <c:v>0.02</c:v>
                </c:pt>
                <c:pt idx="339">
                  <c:v>0.02</c:v>
                </c:pt>
                <c:pt idx="340">
                  <c:v>0.02</c:v>
                </c:pt>
                <c:pt idx="341">
                  <c:v>0.02</c:v>
                </c:pt>
                <c:pt idx="342">
                  <c:v>0.02</c:v>
                </c:pt>
                <c:pt idx="343">
                  <c:v>0.02</c:v>
                </c:pt>
                <c:pt idx="344">
                  <c:v>0.02</c:v>
                </c:pt>
                <c:pt idx="345">
                  <c:v>0.01</c:v>
                </c:pt>
                <c:pt idx="346">
                  <c:v>0.01</c:v>
                </c:pt>
                <c:pt idx="347">
                  <c:v>0.01</c:v>
                </c:pt>
                <c:pt idx="348">
                  <c:v>0.01</c:v>
                </c:pt>
                <c:pt idx="349">
                  <c:v>0.01</c:v>
                </c:pt>
                <c:pt idx="350">
                  <c:v>0.01</c:v>
                </c:pt>
                <c:pt idx="351">
                  <c:v>0.01</c:v>
                </c:pt>
                <c:pt idx="352">
                  <c:v>0.01</c:v>
                </c:pt>
                <c:pt idx="353">
                  <c:v>0.01</c:v>
                </c:pt>
                <c:pt idx="354">
                  <c:v>0.01</c:v>
                </c:pt>
                <c:pt idx="355">
                  <c:v>0</c:v>
                </c:pt>
                <c:pt idx="356">
                  <c:v>0</c:v>
                </c:pt>
                <c:pt idx="357">
                  <c:v>0</c:v>
                </c:pt>
                <c:pt idx="358">
                  <c:v>0</c:v>
                </c:pt>
                <c:pt idx="359">
                  <c:v>0</c:v>
                </c:pt>
                <c:pt idx="360">
                  <c:v>0</c:v>
                </c:pt>
              </c:numCache>
            </c:numRef>
          </c:yVal>
          <c:smooth val="1"/>
          <c:extLst>
            <c:ext xmlns:c16="http://schemas.microsoft.com/office/drawing/2014/chart" uri="{C3380CC4-5D6E-409C-BE32-E72D297353CC}">
              <c16:uniqueId val="{00000000-2A81-44E8-8F93-9664A5B459E3}"/>
            </c:ext>
          </c:extLst>
        </c:ser>
        <c:dLbls>
          <c:showLegendKey val="0"/>
          <c:showVal val="0"/>
          <c:showCatName val="0"/>
          <c:showSerName val="0"/>
          <c:showPercent val="0"/>
          <c:showBubbleSize val="0"/>
        </c:dLbls>
        <c:axId val="937370831"/>
        <c:axId val="937362671"/>
      </c:scatterChart>
      <c:valAx>
        <c:axId val="9373708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7362671"/>
        <c:crosses val="autoZero"/>
        <c:crossBetween val="midCat"/>
      </c:valAx>
      <c:valAx>
        <c:axId val="9373626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Inlet position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73708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3'!$A$2:$A$362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3'!$G$2:$G$362</c:f>
              <c:numCache>
                <c:formatCode>General</c:formatCode>
                <c:ptCount val="361"/>
                <c:pt idx="0">
                  <c:v>0</c:v>
                </c:pt>
                <c:pt idx="1">
                  <c:v>0</c:v>
                </c:pt>
                <c:pt idx="2">
                  <c:v>0</c:v>
                </c:pt>
                <c:pt idx="3">
                  <c:v>0</c:v>
                </c:pt>
                <c:pt idx="4">
                  <c:v>-0.01</c:v>
                </c:pt>
                <c:pt idx="5">
                  <c:v>239.99</c:v>
                </c:pt>
                <c:pt idx="6">
                  <c:v>239.99</c:v>
                </c:pt>
                <c:pt idx="7">
                  <c:v>239.99</c:v>
                </c:pt>
                <c:pt idx="8">
                  <c:v>239.99</c:v>
                </c:pt>
                <c:pt idx="9">
                  <c:v>239.98</c:v>
                </c:pt>
                <c:pt idx="10">
                  <c:v>479.98</c:v>
                </c:pt>
                <c:pt idx="11">
                  <c:v>479.98</c:v>
                </c:pt>
                <c:pt idx="12">
                  <c:v>479.98</c:v>
                </c:pt>
                <c:pt idx="13">
                  <c:v>479.98</c:v>
                </c:pt>
                <c:pt idx="14">
                  <c:v>479.98</c:v>
                </c:pt>
                <c:pt idx="15">
                  <c:v>479.97</c:v>
                </c:pt>
                <c:pt idx="16">
                  <c:v>719.97</c:v>
                </c:pt>
                <c:pt idx="17">
                  <c:v>719.97</c:v>
                </c:pt>
                <c:pt idx="18">
                  <c:v>719.97</c:v>
                </c:pt>
                <c:pt idx="19">
                  <c:v>719.97</c:v>
                </c:pt>
                <c:pt idx="20">
                  <c:v>719.96</c:v>
                </c:pt>
                <c:pt idx="21">
                  <c:v>959.96</c:v>
                </c:pt>
                <c:pt idx="22">
                  <c:v>959.96</c:v>
                </c:pt>
                <c:pt idx="23">
                  <c:v>959.96</c:v>
                </c:pt>
                <c:pt idx="24">
                  <c:v>959.96</c:v>
                </c:pt>
                <c:pt idx="25">
                  <c:v>959.96</c:v>
                </c:pt>
                <c:pt idx="26">
                  <c:v>959.96</c:v>
                </c:pt>
                <c:pt idx="27">
                  <c:v>959.95</c:v>
                </c:pt>
                <c:pt idx="28">
                  <c:v>1199.95</c:v>
                </c:pt>
                <c:pt idx="29">
                  <c:v>1199.95</c:v>
                </c:pt>
                <c:pt idx="30">
                  <c:v>1199.95</c:v>
                </c:pt>
                <c:pt idx="31">
                  <c:v>1199.95</c:v>
                </c:pt>
                <c:pt idx="32">
                  <c:v>1199.95</c:v>
                </c:pt>
                <c:pt idx="33">
                  <c:v>1199.94</c:v>
                </c:pt>
                <c:pt idx="34">
                  <c:v>1439.94</c:v>
                </c:pt>
                <c:pt idx="35">
                  <c:v>1439.94</c:v>
                </c:pt>
                <c:pt idx="36">
                  <c:v>1439.94</c:v>
                </c:pt>
                <c:pt idx="37">
                  <c:v>1439.94</c:v>
                </c:pt>
                <c:pt idx="38">
                  <c:v>1439.94</c:v>
                </c:pt>
                <c:pt idx="39">
                  <c:v>1439.93</c:v>
                </c:pt>
                <c:pt idx="40">
                  <c:v>1679.9300000000003</c:v>
                </c:pt>
                <c:pt idx="41">
                  <c:v>1679.9300000000003</c:v>
                </c:pt>
                <c:pt idx="42">
                  <c:v>1679.9300000000003</c:v>
                </c:pt>
                <c:pt idx="43">
                  <c:v>1679.9300000000003</c:v>
                </c:pt>
                <c:pt idx="44">
                  <c:v>1679.9200000000003</c:v>
                </c:pt>
                <c:pt idx="45">
                  <c:v>1919.92</c:v>
                </c:pt>
                <c:pt idx="46">
                  <c:v>1919.92</c:v>
                </c:pt>
                <c:pt idx="47">
                  <c:v>1919.92</c:v>
                </c:pt>
                <c:pt idx="48">
                  <c:v>1919.92</c:v>
                </c:pt>
                <c:pt idx="49">
                  <c:v>1919.91</c:v>
                </c:pt>
                <c:pt idx="50">
                  <c:v>2159.91</c:v>
                </c:pt>
                <c:pt idx="51">
                  <c:v>2159.91</c:v>
                </c:pt>
                <c:pt idx="52">
                  <c:v>2159.91</c:v>
                </c:pt>
                <c:pt idx="53">
                  <c:v>2159.91</c:v>
                </c:pt>
                <c:pt idx="54">
                  <c:v>2159.91</c:v>
                </c:pt>
                <c:pt idx="55">
                  <c:v>2159.9</c:v>
                </c:pt>
                <c:pt idx="56">
                  <c:v>2399.9</c:v>
                </c:pt>
                <c:pt idx="57">
                  <c:v>2399.9</c:v>
                </c:pt>
                <c:pt idx="58">
                  <c:v>2399.9</c:v>
                </c:pt>
                <c:pt idx="59">
                  <c:v>2399.9</c:v>
                </c:pt>
                <c:pt idx="60">
                  <c:v>2399.9</c:v>
                </c:pt>
                <c:pt idx="61">
                  <c:v>2399.9</c:v>
                </c:pt>
                <c:pt idx="62">
                  <c:v>2399.89</c:v>
                </c:pt>
                <c:pt idx="63">
                  <c:v>2639.89</c:v>
                </c:pt>
                <c:pt idx="64">
                  <c:v>2639.89</c:v>
                </c:pt>
                <c:pt idx="65">
                  <c:v>2639.89</c:v>
                </c:pt>
                <c:pt idx="66">
                  <c:v>2639.89</c:v>
                </c:pt>
                <c:pt idx="67">
                  <c:v>2639.89</c:v>
                </c:pt>
                <c:pt idx="68">
                  <c:v>2639.89</c:v>
                </c:pt>
                <c:pt idx="69">
                  <c:v>2639.88</c:v>
                </c:pt>
                <c:pt idx="70">
                  <c:v>2879.88</c:v>
                </c:pt>
                <c:pt idx="71">
                  <c:v>2879.88</c:v>
                </c:pt>
                <c:pt idx="72">
                  <c:v>2879.88</c:v>
                </c:pt>
                <c:pt idx="73">
                  <c:v>2879.88</c:v>
                </c:pt>
                <c:pt idx="74">
                  <c:v>2879.88</c:v>
                </c:pt>
                <c:pt idx="75">
                  <c:v>2879.88</c:v>
                </c:pt>
                <c:pt idx="76">
                  <c:v>2879.88</c:v>
                </c:pt>
                <c:pt idx="77">
                  <c:v>2879.88</c:v>
                </c:pt>
                <c:pt idx="78">
                  <c:v>2879.88</c:v>
                </c:pt>
                <c:pt idx="79">
                  <c:v>2879.87</c:v>
                </c:pt>
                <c:pt idx="80">
                  <c:v>3119.87</c:v>
                </c:pt>
                <c:pt idx="81">
                  <c:v>3119.87</c:v>
                </c:pt>
                <c:pt idx="82">
                  <c:v>3119.87</c:v>
                </c:pt>
                <c:pt idx="83">
                  <c:v>3119.87</c:v>
                </c:pt>
                <c:pt idx="84">
                  <c:v>3119.87</c:v>
                </c:pt>
                <c:pt idx="85">
                  <c:v>3119.87</c:v>
                </c:pt>
                <c:pt idx="86">
                  <c:v>3119.87</c:v>
                </c:pt>
                <c:pt idx="87">
                  <c:v>3119.87</c:v>
                </c:pt>
                <c:pt idx="88">
                  <c:v>3119.87</c:v>
                </c:pt>
                <c:pt idx="89">
                  <c:v>3119.87</c:v>
                </c:pt>
                <c:pt idx="90">
                  <c:v>3119.87</c:v>
                </c:pt>
                <c:pt idx="91">
                  <c:v>3119.87</c:v>
                </c:pt>
                <c:pt idx="92">
                  <c:v>3119.87</c:v>
                </c:pt>
                <c:pt idx="93">
                  <c:v>3119.88</c:v>
                </c:pt>
                <c:pt idx="94">
                  <c:v>2879.88</c:v>
                </c:pt>
                <c:pt idx="95">
                  <c:v>2879.89</c:v>
                </c:pt>
                <c:pt idx="96">
                  <c:v>2639.9</c:v>
                </c:pt>
                <c:pt idx="97">
                  <c:v>2399.92</c:v>
                </c:pt>
                <c:pt idx="98">
                  <c:v>1919.93</c:v>
                </c:pt>
                <c:pt idx="99">
                  <c:v>1679.9500000000003</c:v>
                </c:pt>
                <c:pt idx="100">
                  <c:v>1199.97</c:v>
                </c:pt>
                <c:pt idx="101">
                  <c:v>719.98</c:v>
                </c:pt>
                <c:pt idx="102">
                  <c:v>480</c:v>
                </c:pt>
                <c:pt idx="103">
                  <c:v>0.02</c:v>
                </c:pt>
                <c:pt idx="104">
                  <c:v>-479.96</c:v>
                </c:pt>
                <c:pt idx="105">
                  <c:v>-959.94</c:v>
                </c:pt>
                <c:pt idx="106">
                  <c:v>-1439.92</c:v>
                </c:pt>
                <c:pt idx="107">
                  <c:v>-1919.9</c:v>
                </c:pt>
                <c:pt idx="108">
                  <c:v>-2399.89</c:v>
                </c:pt>
                <c:pt idx="109">
                  <c:v>-2639.87</c:v>
                </c:pt>
                <c:pt idx="110">
                  <c:v>-3119.85</c:v>
                </c:pt>
                <c:pt idx="111">
                  <c:v>-3599.83</c:v>
                </c:pt>
                <c:pt idx="112">
                  <c:v>-4079.8100000000004</c:v>
                </c:pt>
                <c:pt idx="113">
                  <c:v>-4559.8</c:v>
                </c:pt>
                <c:pt idx="114">
                  <c:v>-4799.7700000000004</c:v>
                </c:pt>
                <c:pt idx="115">
                  <c:v>-5519.75</c:v>
                </c:pt>
                <c:pt idx="116">
                  <c:v>-5999.74</c:v>
                </c:pt>
                <c:pt idx="117">
                  <c:v>-6239.72</c:v>
                </c:pt>
                <c:pt idx="118">
                  <c:v>-6719.7000000000007</c:v>
                </c:pt>
                <c:pt idx="119">
                  <c:v>-7199.68</c:v>
                </c:pt>
                <c:pt idx="120">
                  <c:v>-7679.66</c:v>
                </c:pt>
                <c:pt idx="121">
                  <c:v>-8159.6400000000012</c:v>
                </c:pt>
                <c:pt idx="122">
                  <c:v>-8639.61</c:v>
                </c:pt>
                <c:pt idx="123">
                  <c:v>-9359.57</c:v>
                </c:pt>
                <c:pt idx="124">
                  <c:v>-10319.540000000001</c:v>
                </c:pt>
                <c:pt idx="125">
                  <c:v>-11039.49</c:v>
                </c:pt>
                <c:pt idx="126">
                  <c:v>-12239.45</c:v>
                </c:pt>
                <c:pt idx="127">
                  <c:v>-13199.400000000001</c:v>
                </c:pt>
                <c:pt idx="128">
                  <c:v>-14399.34</c:v>
                </c:pt>
                <c:pt idx="129">
                  <c:v>-15839.280000000002</c:v>
                </c:pt>
                <c:pt idx="130">
                  <c:v>-17279.22</c:v>
                </c:pt>
                <c:pt idx="131">
                  <c:v>-18719.16</c:v>
                </c:pt>
                <c:pt idx="132">
                  <c:v>-20159.07</c:v>
                </c:pt>
                <c:pt idx="133">
                  <c:v>-22319.010000000002</c:v>
                </c:pt>
                <c:pt idx="134">
                  <c:v>-23758.93</c:v>
                </c:pt>
                <c:pt idx="135">
                  <c:v>-25678.840000000004</c:v>
                </c:pt>
                <c:pt idx="136">
                  <c:v>-27838.74</c:v>
                </c:pt>
                <c:pt idx="137">
                  <c:v>-30238.65</c:v>
                </c:pt>
                <c:pt idx="138">
                  <c:v>-32398.550000000003</c:v>
                </c:pt>
                <c:pt idx="139">
                  <c:v>-34798.44</c:v>
                </c:pt>
                <c:pt idx="140">
                  <c:v>-37438.32</c:v>
                </c:pt>
                <c:pt idx="141">
                  <c:v>-40318.199999999997</c:v>
                </c:pt>
                <c:pt idx="142">
                  <c:v>-43198.07</c:v>
                </c:pt>
                <c:pt idx="143">
                  <c:v>-46317.96</c:v>
                </c:pt>
                <c:pt idx="144">
                  <c:v>-48957.82</c:v>
                </c:pt>
                <c:pt idx="145">
                  <c:v>-52317.69000000001</c:v>
                </c:pt>
                <c:pt idx="146">
                  <c:v>-55437.54</c:v>
                </c:pt>
                <c:pt idx="147">
                  <c:v>-59037.4</c:v>
                </c:pt>
                <c:pt idx="148">
                  <c:v>-62397.220000000008</c:v>
                </c:pt>
                <c:pt idx="149">
                  <c:v>-66717.06</c:v>
                </c:pt>
                <c:pt idx="150">
                  <c:v>-70556.89</c:v>
                </c:pt>
                <c:pt idx="151">
                  <c:v>-74636.72</c:v>
                </c:pt>
                <c:pt idx="152">
                  <c:v>-78716.52</c:v>
                </c:pt>
                <c:pt idx="153">
                  <c:v>-83516.31</c:v>
                </c:pt>
                <c:pt idx="154">
                  <c:v>-88556.14</c:v>
                </c:pt>
                <c:pt idx="155">
                  <c:v>-92635.94</c:v>
                </c:pt>
                <c:pt idx="156">
                  <c:v>-97435.71</c:v>
                </c:pt>
                <c:pt idx="157">
                  <c:v>-102955.47</c:v>
                </c:pt>
                <c:pt idx="158">
                  <c:v>-108715.26000000001</c:v>
                </c:pt>
                <c:pt idx="159">
                  <c:v>-113755.00000000001</c:v>
                </c:pt>
                <c:pt idx="160">
                  <c:v>-119994.79</c:v>
                </c:pt>
                <c:pt idx="161">
                  <c:v>-125034.55</c:v>
                </c:pt>
                <c:pt idx="162">
                  <c:v>-130794.19000000002</c:v>
                </c:pt>
                <c:pt idx="163">
                  <c:v>-139434.01</c:v>
                </c:pt>
                <c:pt idx="164">
                  <c:v>-143753.69</c:v>
                </c:pt>
                <c:pt idx="165">
                  <c:v>-151433.46</c:v>
                </c:pt>
                <c:pt idx="166">
                  <c:v>-156953.15</c:v>
                </c:pt>
                <c:pt idx="167">
                  <c:v>-164392.89000000001</c:v>
                </c:pt>
                <c:pt idx="168">
                  <c:v>-170632.61</c:v>
                </c:pt>
                <c:pt idx="169">
                  <c:v>-177352.31</c:v>
                </c:pt>
                <c:pt idx="170">
                  <c:v>-184552.05000000002</c:v>
                </c:pt>
                <c:pt idx="171">
                  <c:v>-190791.8</c:v>
                </c:pt>
                <c:pt idx="172">
                  <c:v>-196791.52</c:v>
                </c:pt>
                <c:pt idx="173">
                  <c:v>-203511.32000000004</c:v>
                </c:pt>
                <c:pt idx="174">
                  <c:v>-208311.12</c:v>
                </c:pt>
                <c:pt idx="175">
                  <c:v>-213110.99000000002</c:v>
                </c:pt>
                <c:pt idx="176">
                  <c:v>-216230.9</c:v>
                </c:pt>
                <c:pt idx="177">
                  <c:v>-218390.86</c:v>
                </c:pt>
                <c:pt idx="178">
                  <c:v>-219350.86000000002</c:v>
                </c:pt>
                <c:pt idx="179">
                  <c:v>-219350.90000000002</c:v>
                </c:pt>
                <c:pt idx="180">
                  <c:v>-218390.98</c:v>
                </c:pt>
                <c:pt idx="181">
                  <c:v>-216471.15</c:v>
                </c:pt>
                <c:pt idx="182">
                  <c:v>-212391.34</c:v>
                </c:pt>
                <c:pt idx="183">
                  <c:v>-207831.63</c:v>
                </c:pt>
                <c:pt idx="184">
                  <c:v>-200871.88</c:v>
                </c:pt>
                <c:pt idx="185">
                  <c:v>-194872.19</c:v>
                </c:pt>
                <c:pt idx="186">
                  <c:v>-187432.5</c:v>
                </c:pt>
                <c:pt idx="187">
                  <c:v>-179992.85</c:v>
                </c:pt>
                <c:pt idx="188">
                  <c:v>-171593.17</c:v>
                </c:pt>
                <c:pt idx="189">
                  <c:v>-163913.51999999999</c:v>
                </c:pt>
                <c:pt idx="190">
                  <c:v>-155513.86000000002</c:v>
                </c:pt>
                <c:pt idx="191">
                  <c:v>-147354.18</c:v>
                </c:pt>
                <c:pt idx="192">
                  <c:v>-139674.47</c:v>
                </c:pt>
                <c:pt idx="193">
                  <c:v>-132714.75</c:v>
                </c:pt>
                <c:pt idx="194">
                  <c:v>-125995.06</c:v>
                </c:pt>
                <c:pt idx="195">
                  <c:v>-118555.34000000001</c:v>
                </c:pt>
                <c:pt idx="196">
                  <c:v>-111835.59</c:v>
                </c:pt>
                <c:pt idx="197">
                  <c:v>-105835.81</c:v>
                </c:pt>
                <c:pt idx="198">
                  <c:v>-100556.07000000002</c:v>
                </c:pt>
                <c:pt idx="199">
                  <c:v>-94316.27</c:v>
                </c:pt>
                <c:pt idx="200">
                  <c:v>-89516.5</c:v>
                </c:pt>
                <c:pt idx="201">
                  <c:v>-83996.71</c:v>
                </c:pt>
                <c:pt idx="202">
                  <c:v>-78956.899999999994</c:v>
                </c:pt>
                <c:pt idx="203">
                  <c:v>-74397.119999999995</c:v>
                </c:pt>
                <c:pt idx="204">
                  <c:v>-69117.27</c:v>
                </c:pt>
                <c:pt idx="205">
                  <c:v>-65517.46</c:v>
                </c:pt>
                <c:pt idx="206">
                  <c:v>-60957.61</c:v>
                </c:pt>
                <c:pt idx="207">
                  <c:v>-57357.760000000009</c:v>
                </c:pt>
                <c:pt idx="208">
                  <c:v>-53757.920000000006</c:v>
                </c:pt>
                <c:pt idx="209">
                  <c:v>-49918.06</c:v>
                </c:pt>
                <c:pt idx="210">
                  <c:v>-46558.2</c:v>
                </c:pt>
                <c:pt idx="211">
                  <c:v>-43198.33</c:v>
                </c:pt>
                <c:pt idx="212">
                  <c:v>-40078.44</c:v>
                </c:pt>
                <c:pt idx="213">
                  <c:v>-37438.54</c:v>
                </c:pt>
                <c:pt idx="214">
                  <c:v>-35038.65</c:v>
                </c:pt>
                <c:pt idx="215">
                  <c:v>-32398.740000000005</c:v>
                </c:pt>
                <c:pt idx="216">
                  <c:v>-30238.84</c:v>
                </c:pt>
                <c:pt idx="217">
                  <c:v>-27838.94</c:v>
                </c:pt>
                <c:pt idx="218">
                  <c:v>-25439.000000000004</c:v>
                </c:pt>
                <c:pt idx="219">
                  <c:v>-23999.08</c:v>
                </c:pt>
                <c:pt idx="220">
                  <c:v>-22079.14</c:v>
                </c:pt>
                <c:pt idx="221">
                  <c:v>-20639.21</c:v>
                </c:pt>
                <c:pt idx="222">
                  <c:v>-18959.27</c:v>
                </c:pt>
                <c:pt idx="223">
                  <c:v>-17519.32</c:v>
                </c:pt>
                <c:pt idx="224">
                  <c:v>-16319.360000000002</c:v>
                </c:pt>
                <c:pt idx="225">
                  <c:v>-15359.41</c:v>
                </c:pt>
                <c:pt idx="226">
                  <c:v>-14159.45</c:v>
                </c:pt>
                <c:pt idx="227">
                  <c:v>-13199.480000000001</c:v>
                </c:pt>
                <c:pt idx="228">
                  <c:v>-12479.51</c:v>
                </c:pt>
                <c:pt idx="229">
                  <c:v>-11759.53</c:v>
                </c:pt>
                <c:pt idx="230">
                  <c:v>-11279.55</c:v>
                </c:pt>
                <c:pt idx="231">
                  <c:v>-10799.57</c:v>
                </c:pt>
                <c:pt idx="232">
                  <c:v>-10319.59</c:v>
                </c:pt>
                <c:pt idx="233">
                  <c:v>-9839.6</c:v>
                </c:pt>
                <c:pt idx="234">
                  <c:v>-9599.6200000000008</c:v>
                </c:pt>
                <c:pt idx="235">
                  <c:v>-9119.64</c:v>
                </c:pt>
                <c:pt idx="236">
                  <c:v>-8639.66</c:v>
                </c:pt>
                <c:pt idx="237">
                  <c:v>-8159.670000000001</c:v>
                </c:pt>
                <c:pt idx="238">
                  <c:v>-7919.6900000000005</c:v>
                </c:pt>
                <c:pt idx="239">
                  <c:v>-7439.71</c:v>
                </c:pt>
                <c:pt idx="240">
                  <c:v>-6959.73</c:v>
                </c:pt>
                <c:pt idx="241">
                  <c:v>-6479.7400000000007</c:v>
                </c:pt>
                <c:pt idx="242">
                  <c:v>-6239.76</c:v>
                </c:pt>
                <c:pt idx="243">
                  <c:v>-5759.78</c:v>
                </c:pt>
                <c:pt idx="244">
                  <c:v>-5279.79</c:v>
                </c:pt>
                <c:pt idx="245">
                  <c:v>-5039.8100000000004</c:v>
                </c:pt>
                <c:pt idx="246">
                  <c:v>-4559.83</c:v>
                </c:pt>
                <c:pt idx="247">
                  <c:v>-4079.8400000000006</c:v>
                </c:pt>
                <c:pt idx="248">
                  <c:v>-3839.85</c:v>
                </c:pt>
                <c:pt idx="249">
                  <c:v>-3599.87</c:v>
                </c:pt>
                <c:pt idx="250">
                  <c:v>-3119.88</c:v>
                </c:pt>
                <c:pt idx="251">
                  <c:v>-2879.88</c:v>
                </c:pt>
                <c:pt idx="252">
                  <c:v>-2879.89</c:v>
                </c:pt>
                <c:pt idx="253">
                  <c:v>-2639.89</c:v>
                </c:pt>
                <c:pt idx="254">
                  <c:v>-2639.9</c:v>
                </c:pt>
                <c:pt idx="255">
                  <c:v>-2399.9</c:v>
                </c:pt>
                <c:pt idx="256">
                  <c:v>-2399.9</c:v>
                </c:pt>
                <c:pt idx="257">
                  <c:v>-2399.9</c:v>
                </c:pt>
                <c:pt idx="258">
                  <c:v>-2399.9</c:v>
                </c:pt>
                <c:pt idx="259">
                  <c:v>-2399.9</c:v>
                </c:pt>
                <c:pt idx="260">
                  <c:v>-2399.9</c:v>
                </c:pt>
                <c:pt idx="261">
                  <c:v>-2399.9</c:v>
                </c:pt>
                <c:pt idx="262">
                  <c:v>-2399.9</c:v>
                </c:pt>
                <c:pt idx="263">
                  <c:v>-2399.9</c:v>
                </c:pt>
                <c:pt idx="264">
                  <c:v>-2399.9</c:v>
                </c:pt>
                <c:pt idx="265">
                  <c:v>-2399.9</c:v>
                </c:pt>
                <c:pt idx="266">
                  <c:v>-2399.9</c:v>
                </c:pt>
                <c:pt idx="267">
                  <c:v>-2399.9</c:v>
                </c:pt>
                <c:pt idx="268">
                  <c:v>-2399.9</c:v>
                </c:pt>
                <c:pt idx="269">
                  <c:v>-2399.9</c:v>
                </c:pt>
                <c:pt idx="270">
                  <c:v>-2399.9</c:v>
                </c:pt>
                <c:pt idx="271">
                  <c:v>-2399.9</c:v>
                </c:pt>
                <c:pt idx="272">
                  <c:v>-2399.9</c:v>
                </c:pt>
                <c:pt idx="273">
                  <c:v>-2399.9</c:v>
                </c:pt>
                <c:pt idx="274">
                  <c:v>-2399.9</c:v>
                </c:pt>
                <c:pt idx="275">
                  <c:v>-2399.9</c:v>
                </c:pt>
                <c:pt idx="276">
                  <c:v>-2399.9</c:v>
                </c:pt>
                <c:pt idx="277">
                  <c:v>-2399.9</c:v>
                </c:pt>
                <c:pt idx="278">
                  <c:v>-2399.9</c:v>
                </c:pt>
                <c:pt idx="279">
                  <c:v>-2399.9</c:v>
                </c:pt>
                <c:pt idx="280">
                  <c:v>-2399.9</c:v>
                </c:pt>
                <c:pt idx="281">
                  <c:v>-2399.9</c:v>
                </c:pt>
                <c:pt idx="282">
                  <c:v>-2399.9</c:v>
                </c:pt>
                <c:pt idx="283">
                  <c:v>-2399.9</c:v>
                </c:pt>
                <c:pt idx="284">
                  <c:v>-2399.9</c:v>
                </c:pt>
                <c:pt idx="285">
                  <c:v>-2399.9</c:v>
                </c:pt>
                <c:pt idx="286">
                  <c:v>-2399.9</c:v>
                </c:pt>
                <c:pt idx="287">
                  <c:v>-2399.9</c:v>
                </c:pt>
                <c:pt idx="288">
                  <c:v>-2399.9</c:v>
                </c:pt>
                <c:pt idx="289">
                  <c:v>-2399.9</c:v>
                </c:pt>
                <c:pt idx="290">
                  <c:v>-2399.9</c:v>
                </c:pt>
                <c:pt idx="291">
                  <c:v>-2399.9</c:v>
                </c:pt>
                <c:pt idx="292">
                  <c:v>-2399.9</c:v>
                </c:pt>
                <c:pt idx="293">
                  <c:v>-2399.9</c:v>
                </c:pt>
                <c:pt idx="294">
                  <c:v>-2399.9</c:v>
                </c:pt>
                <c:pt idx="295">
                  <c:v>-2399.9</c:v>
                </c:pt>
                <c:pt idx="296">
                  <c:v>-2399.9</c:v>
                </c:pt>
                <c:pt idx="297">
                  <c:v>-2399.9</c:v>
                </c:pt>
                <c:pt idx="298">
                  <c:v>-2399.9</c:v>
                </c:pt>
                <c:pt idx="299">
                  <c:v>-2399.9</c:v>
                </c:pt>
                <c:pt idx="300">
                  <c:v>-2399.91</c:v>
                </c:pt>
                <c:pt idx="301">
                  <c:v>-2159.91</c:v>
                </c:pt>
                <c:pt idx="302">
                  <c:v>-2159.91</c:v>
                </c:pt>
                <c:pt idx="303">
                  <c:v>-2159.91</c:v>
                </c:pt>
                <c:pt idx="304">
                  <c:v>-2159.91</c:v>
                </c:pt>
                <c:pt idx="305">
                  <c:v>-2159.91</c:v>
                </c:pt>
                <c:pt idx="306">
                  <c:v>-2159.91</c:v>
                </c:pt>
                <c:pt idx="307">
                  <c:v>-2159.91</c:v>
                </c:pt>
                <c:pt idx="308">
                  <c:v>-2159.91</c:v>
                </c:pt>
                <c:pt idx="309">
                  <c:v>-2159.91</c:v>
                </c:pt>
                <c:pt idx="310">
                  <c:v>-2159.91</c:v>
                </c:pt>
                <c:pt idx="311">
                  <c:v>-2159.91</c:v>
                </c:pt>
                <c:pt idx="312">
                  <c:v>-2159.91</c:v>
                </c:pt>
                <c:pt idx="313">
                  <c:v>-2159.91</c:v>
                </c:pt>
                <c:pt idx="314">
                  <c:v>-2159.91</c:v>
                </c:pt>
                <c:pt idx="315">
                  <c:v>-2159.91</c:v>
                </c:pt>
                <c:pt idx="316">
                  <c:v>-2159.91</c:v>
                </c:pt>
                <c:pt idx="317">
                  <c:v>-2159.91</c:v>
                </c:pt>
                <c:pt idx="318">
                  <c:v>-2159.92</c:v>
                </c:pt>
                <c:pt idx="319">
                  <c:v>-1919.92</c:v>
                </c:pt>
                <c:pt idx="320">
                  <c:v>-1919.92</c:v>
                </c:pt>
                <c:pt idx="321">
                  <c:v>-1919.92</c:v>
                </c:pt>
                <c:pt idx="322">
                  <c:v>-1919.92</c:v>
                </c:pt>
                <c:pt idx="323">
                  <c:v>-1919.92</c:v>
                </c:pt>
                <c:pt idx="324">
                  <c:v>-1919.92</c:v>
                </c:pt>
                <c:pt idx="325">
                  <c:v>-1919.92</c:v>
                </c:pt>
                <c:pt idx="326">
                  <c:v>-1919.92</c:v>
                </c:pt>
                <c:pt idx="327">
                  <c:v>-1919.92</c:v>
                </c:pt>
                <c:pt idx="328">
                  <c:v>-1919.92</c:v>
                </c:pt>
                <c:pt idx="329">
                  <c:v>-1919.93</c:v>
                </c:pt>
                <c:pt idx="330">
                  <c:v>-1679.9300000000003</c:v>
                </c:pt>
                <c:pt idx="331">
                  <c:v>-1679.9300000000003</c:v>
                </c:pt>
                <c:pt idx="332">
                  <c:v>-1679.9300000000003</c:v>
                </c:pt>
                <c:pt idx="333">
                  <c:v>-1679.9300000000003</c:v>
                </c:pt>
                <c:pt idx="334">
                  <c:v>-1679.9300000000003</c:v>
                </c:pt>
                <c:pt idx="335">
                  <c:v>-1679.9300000000003</c:v>
                </c:pt>
                <c:pt idx="336">
                  <c:v>-1679.9300000000003</c:v>
                </c:pt>
                <c:pt idx="337">
                  <c:v>-1679.9300000000003</c:v>
                </c:pt>
                <c:pt idx="338">
                  <c:v>-1679.9300000000003</c:v>
                </c:pt>
                <c:pt idx="339">
                  <c:v>-1679.9300000000003</c:v>
                </c:pt>
                <c:pt idx="340">
                  <c:v>-1679.9300000000003</c:v>
                </c:pt>
                <c:pt idx="341">
                  <c:v>-1679.9400000000003</c:v>
                </c:pt>
                <c:pt idx="342">
                  <c:v>-1439.94</c:v>
                </c:pt>
                <c:pt idx="343">
                  <c:v>-1439.94</c:v>
                </c:pt>
                <c:pt idx="344">
                  <c:v>-1439.94</c:v>
                </c:pt>
                <c:pt idx="345">
                  <c:v>-1439.94</c:v>
                </c:pt>
                <c:pt idx="346">
                  <c:v>-1439.94</c:v>
                </c:pt>
                <c:pt idx="347">
                  <c:v>-1439.95</c:v>
                </c:pt>
                <c:pt idx="348">
                  <c:v>-1199.95</c:v>
                </c:pt>
                <c:pt idx="349">
                  <c:v>-1199.95</c:v>
                </c:pt>
                <c:pt idx="350">
                  <c:v>-1199.95</c:v>
                </c:pt>
                <c:pt idx="351">
                  <c:v>-1199.95</c:v>
                </c:pt>
                <c:pt idx="352">
                  <c:v>-1199.95</c:v>
                </c:pt>
                <c:pt idx="353">
                  <c:v>-1199.96</c:v>
                </c:pt>
                <c:pt idx="354">
                  <c:v>-959.96</c:v>
                </c:pt>
                <c:pt idx="355">
                  <c:v>-959.96</c:v>
                </c:pt>
                <c:pt idx="356">
                  <c:v>-959.96</c:v>
                </c:pt>
                <c:pt idx="357">
                  <c:v>-959.96</c:v>
                </c:pt>
                <c:pt idx="358">
                  <c:v>-959.96</c:v>
                </c:pt>
                <c:pt idx="359">
                  <c:v>-959.97</c:v>
                </c:pt>
                <c:pt idx="360">
                  <c:v>-719.97</c:v>
                </c:pt>
              </c:numCache>
            </c:numRef>
          </c:yVal>
          <c:smooth val="0"/>
          <c:extLst>
            <c:ext xmlns:c16="http://schemas.microsoft.com/office/drawing/2014/chart" uri="{C3380CC4-5D6E-409C-BE32-E72D297353CC}">
              <c16:uniqueId val="{00000000-62C6-450F-98BA-83F4D6AE9E6F}"/>
            </c:ext>
          </c:extLst>
        </c:ser>
        <c:dLbls>
          <c:showLegendKey val="0"/>
          <c:showVal val="0"/>
          <c:showCatName val="0"/>
          <c:showSerName val="0"/>
          <c:showPercent val="0"/>
          <c:showBubbleSize val="0"/>
        </c:dLbls>
        <c:axId val="1005347247"/>
        <c:axId val="1082309503"/>
      </c:scatterChart>
      <c:valAx>
        <c:axId val="100534724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2309503"/>
        <c:crosses val="autoZero"/>
        <c:crossBetween val="midCat"/>
      </c:valAx>
      <c:valAx>
        <c:axId val="10823095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velocity</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53472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3'!$A$2:$A$362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3'!$H$2:$H$362</c:f>
              <c:numCache>
                <c:formatCode>General</c:formatCode>
                <c:ptCount val="361"/>
                <c:pt idx="0">
                  <c:v>0</c:v>
                </c:pt>
                <c:pt idx="1">
                  <c:v>0</c:v>
                </c:pt>
                <c:pt idx="2">
                  <c:v>0</c:v>
                </c:pt>
                <c:pt idx="3">
                  <c:v>0</c:v>
                </c:pt>
                <c:pt idx="4">
                  <c:v>-0.01</c:v>
                </c:pt>
                <c:pt idx="5">
                  <c:v>479.99</c:v>
                </c:pt>
                <c:pt idx="6">
                  <c:v>-5759520.0099999998</c:v>
                </c:pt>
                <c:pt idx="7">
                  <c:v>-5759520.0099999998</c:v>
                </c:pt>
                <c:pt idx="8">
                  <c:v>-5759520.0099999998</c:v>
                </c:pt>
                <c:pt idx="9">
                  <c:v>-5759520.0199999996</c:v>
                </c:pt>
                <c:pt idx="10">
                  <c:v>-5759040.0199999996</c:v>
                </c:pt>
                <c:pt idx="11">
                  <c:v>-11519040.02</c:v>
                </c:pt>
                <c:pt idx="12">
                  <c:v>-11519040.02</c:v>
                </c:pt>
                <c:pt idx="13">
                  <c:v>-11519040.02</c:v>
                </c:pt>
                <c:pt idx="14">
                  <c:v>-11519040.02</c:v>
                </c:pt>
                <c:pt idx="15">
                  <c:v>-11519040.029999999</c:v>
                </c:pt>
                <c:pt idx="16">
                  <c:v>-11518560.030000001</c:v>
                </c:pt>
                <c:pt idx="17">
                  <c:v>-17278560.030000001</c:v>
                </c:pt>
                <c:pt idx="18">
                  <c:v>-17278560.030000001</c:v>
                </c:pt>
                <c:pt idx="19">
                  <c:v>-17278560.030000001</c:v>
                </c:pt>
                <c:pt idx="20">
                  <c:v>-17278560.039999999</c:v>
                </c:pt>
                <c:pt idx="21">
                  <c:v>-17278080.039999999</c:v>
                </c:pt>
                <c:pt idx="22">
                  <c:v>-23038080.039999999</c:v>
                </c:pt>
                <c:pt idx="23">
                  <c:v>-23038080.039999999</c:v>
                </c:pt>
                <c:pt idx="24">
                  <c:v>-23038080.039999999</c:v>
                </c:pt>
                <c:pt idx="25">
                  <c:v>-23038080.039999999</c:v>
                </c:pt>
                <c:pt idx="26">
                  <c:v>-23038080.039999999</c:v>
                </c:pt>
                <c:pt idx="27">
                  <c:v>-23038080.050000001</c:v>
                </c:pt>
                <c:pt idx="28">
                  <c:v>-23037600.050000001</c:v>
                </c:pt>
                <c:pt idx="29">
                  <c:v>-28797600.050000004</c:v>
                </c:pt>
                <c:pt idx="30">
                  <c:v>-28797600.050000004</c:v>
                </c:pt>
                <c:pt idx="31">
                  <c:v>-28797600.050000004</c:v>
                </c:pt>
                <c:pt idx="32">
                  <c:v>-28797600.050000004</c:v>
                </c:pt>
                <c:pt idx="33">
                  <c:v>-28797600.060000002</c:v>
                </c:pt>
                <c:pt idx="34">
                  <c:v>-28797120.060000002</c:v>
                </c:pt>
                <c:pt idx="35">
                  <c:v>-34557120.060000002</c:v>
                </c:pt>
                <c:pt idx="36">
                  <c:v>-34557120.060000002</c:v>
                </c:pt>
                <c:pt idx="37">
                  <c:v>-34557120.060000002</c:v>
                </c:pt>
                <c:pt idx="38">
                  <c:v>-34557120.060000002</c:v>
                </c:pt>
                <c:pt idx="39">
                  <c:v>-34557120.07</c:v>
                </c:pt>
                <c:pt idx="40">
                  <c:v>-34556640.07</c:v>
                </c:pt>
                <c:pt idx="41">
                  <c:v>-40316640.070000008</c:v>
                </c:pt>
                <c:pt idx="42">
                  <c:v>-40316640.070000008</c:v>
                </c:pt>
                <c:pt idx="43">
                  <c:v>-40316640.070000008</c:v>
                </c:pt>
                <c:pt idx="44">
                  <c:v>-40316640.080000006</c:v>
                </c:pt>
                <c:pt idx="45">
                  <c:v>-40316160.080000006</c:v>
                </c:pt>
                <c:pt idx="46">
                  <c:v>-46076160.079999998</c:v>
                </c:pt>
                <c:pt idx="47">
                  <c:v>-46076160.079999998</c:v>
                </c:pt>
                <c:pt idx="48">
                  <c:v>-46076160.079999998</c:v>
                </c:pt>
                <c:pt idx="49">
                  <c:v>-46076160.090000004</c:v>
                </c:pt>
                <c:pt idx="50">
                  <c:v>-46075680.090000004</c:v>
                </c:pt>
                <c:pt idx="51">
                  <c:v>-51835680.090000004</c:v>
                </c:pt>
                <c:pt idx="52">
                  <c:v>-51835680.090000004</c:v>
                </c:pt>
                <c:pt idx="53">
                  <c:v>-51835680.090000004</c:v>
                </c:pt>
                <c:pt idx="54">
                  <c:v>-51835680.090000004</c:v>
                </c:pt>
                <c:pt idx="55">
                  <c:v>-51835680.100000001</c:v>
                </c:pt>
                <c:pt idx="56">
                  <c:v>-51835200.100000009</c:v>
                </c:pt>
                <c:pt idx="57">
                  <c:v>-57595200.100000009</c:v>
                </c:pt>
                <c:pt idx="58">
                  <c:v>-57595200.100000009</c:v>
                </c:pt>
                <c:pt idx="59">
                  <c:v>-57595200.100000009</c:v>
                </c:pt>
                <c:pt idx="60">
                  <c:v>-57595200.100000009</c:v>
                </c:pt>
                <c:pt idx="61">
                  <c:v>-57595200.100000009</c:v>
                </c:pt>
                <c:pt idx="62">
                  <c:v>-57595200.110000007</c:v>
                </c:pt>
                <c:pt idx="63">
                  <c:v>-57594720.109999999</c:v>
                </c:pt>
                <c:pt idx="64">
                  <c:v>-63354720.109999999</c:v>
                </c:pt>
                <c:pt idx="65">
                  <c:v>-63354720.109999999</c:v>
                </c:pt>
                <c:pt idx="66">
                  <c:v>-63354720.109999999</c:v>
                </c:pt>
                <c:pt idx="67">
                  <c:v>-63354720.109999999</c:v>
                </c:pt>
                <c:pt idx="68">
                  <c:v>-63354720.109999999</c:v>
                </c:pt>
                <c:pt idx="69">
                  <c:v>-63354720.119999997</c:v>
                </c:pt>
                <c:pt idx="70">
                  <c:v>-63354240.120000005</c:v>
                </c:pt>
                <c:pt idx="71">
                  <c:v>-69114240.120000005</c:v>
                </c:pt>
                <c:pt idx="72">
                  <c:v>-69114240.120000005</c:v>
                </c:pt>
                <c:pt idx="73">
                  <c:v>-69114240.120000005</c:v>
                </c:pt>
                <c:pt idx="74">
                  <c:v>-69114240.120000005</c:v>
                </c:pt>
                <c:pt idx="75">
                  <c:v>-69114240.120000005</c:v>
                </c:pt>
                <c:pt idx="76">
                  <c:v>-69114240.120000005</c:v>
                </c:pt>
                <c:pt idx="77">
                  <c:v>-69114240.120000005</c:v>
                </c:pt>
                <c:pt idx="78">
                  <c:v>-69114240.120000005</c:v>
                </c:pt>
                <c:pt idx="79">
                  <c:v>-69114240.129999995</c:v>
                </c:pt>
                <c:pt idx="80">
                  <c:v>-69113760.129999995</c:v>
                </c:pt>
                <c:pt idx="81">
                  <c:v>-74873760.129999995</c:v>
                </c:pt>
                <c:pt idx="82">
                  <c:v>-74873760.129999995</c:v>
                </c:pt>
                <c:pt idx="83">
                  <c:v>-74873760.129999995</c:v>
                </c:pt>
                <c:pt idx="84">
                  <c:v>-74873760.129999995</c:v>
                </c:pt>
                <c:pt idx="85">
                  <c:v>-74873760.129999995</c:v>
                </c:pt>
                <c:pt idx="86">
                  <c:v>-74873760.129999995</c:v>
                </c:pt>
                <c:pt idx="87">
                  <c:v>-74873760.129999995</c:v>
                </c:pt>
                <c:pt idx="88">
                  <c:v>-74873760.129999995</c:v>
                </c:pt>
                <c:pt idx="89">
                  <c:v>-74873760.129999995</c:v>
                </c:pt>
                <c:pt idx="90">
                  <c:v>-74873760.129999995</c:v>
                </c:pt>
                <c:pt idx="91">
                  <c:v>-74873760.129999995</c:v>
                </c:pt>
                <c:pt idx="92">
                  <c:v>-74873760.129999995</c:v>
                </c:pt>
                <c:pt idx="93">
                  <c:v>-74873760.120000005</c:v>
                </c:pt>
                <c:pt idx="94">
                  <c:v>-74874240.120000005</c:v>
                </c:pt>
                <c:pt idx="95">
                  <c:v>-69114240.109999999</c:v>
                </c:pt>
                <c:pt idx="96">
                  <c:v>-69114720.099999994</c:v>
                </c:pt>
                <c:pt idx="97">
                  <c:v>-63355200.080000006</c:v>
                </c:pt>
                <c:pt idx="98">
                  <c:v>-57596160.07</c:v>
                </c:pt>
                <c:pt idx="99">
                  <c:v>-46076640.049999997</c:v>
                </c:pt>
                <c:pt idx="100">
                  <c:v>-40317600.030000009</c:v>
                </c:pt>
                <c:pt idx="101">
                  <c:v>-28798560.02</c:v>
                </c:pt>
                <c:pt idx="102">
                  <c:v>-17279040</c:v>
                </c:pt>
                <c:pt idx="103">
                  <c:v>-11519999.98</c:v>
                </c:pt>
                <c:pt idx="104">
                  <c:v>-959.96</c:v>
                </c:pt>
                <c:pt idx="105">
                  <c:v>11518080.060000001</c:v>
                </c:pt>
                <c:pt idx="106">
                  <c:v>23037120.080000002</c:v>
                </c:pt>
                <c:pt idx="107">
                  <c:v>34556160.100000001</c:v>
                </c:pt>
                <c:pt idx="108">
                  <c:v>46075200.109999999</c:v>
                </c:pt>
                <c:pt idx="109">
                  <c:v>57594720.130000003</c:v>
                </c:pt>
                <c:pt idx="110">
                  <c:v>63353760.149999999</c:v>
                </c:pt>
                <c:pt idx="111">
                  <c:v>74872800.170000002</c:v>
                </c:pt>
                <c:pt idx="112">
                  <c:v>86391840.189999998</c:v>
                </c:pt>
                <c:pt idx="113">
                  <c:v>97910880.200000018</c:v>
                </c:pt>
                <c:pt idx="114">
                  <c:v>109430400.23000002</c:v>
                </c:pt>
                <c:pt idx="115">
                  <c:v>115188960.25000001</c:v>
                </c:pt>
                <c:pt idx="116">
                  <c:v>132468000.26000001</c:v>
                </c:pt>
                <c:pt idx="117">
                  <c:v>143987520.28</c:v>
                </c:pt>
                <c:pt idx="118">
                  <c:v>149746560.30000001</c:v>
                </c:pt>
                <c:pt idx="119">
                  <c:v>161265600.32000002</c:v>
                </c:pt>
                <c:pt idx="120">
                  <c:v>172784640.34</c:v>
                </c:pt>
                <c:pt idx="121">
                  <c:v>184303680.36000001</c:v>
                </c:pt>
                <c:pt idx="122">
                  <c:v>195822720.39000002</c:v>
                </c:pt>
                <c:pt idx="123">
                  <c:v>207341280.43000004</c:v>
                </c:pt>
                <c:pt idx="124">
                  <c:v>224619360.46000001</c:v>
                </c:pt>
                <c:pt idx="125">
                  <c:v>247657920.51000002</c:v>
                </c:pt>
                <c:pt idx="126">
                  <c:v>264935520.55000001</c:v>
                </c:pt>
                <c:pt idx="127">
                  <c:v>293733600.60000002</c:v>
                </c:pt>
                <c:pt idx="128">
                  <c:v>316771200.66000009</c:v>
                </c:pt>
                <c:pt idx="129">
                  <c:v>345568320.72000003</c:v>
                </c:pt>
                <c:pt idx="130">
                  <c:v>380125440.78000003</c:v>
                </c:pt>
                <c:pt idx="131">
                  <c:v>414682560.84000003</c:v>
                </c:pt>
                <c:pt idx="132">
                  <c:v>449239680.93000001</c:v>
                </c:pt>
                <c:pt idx="133">
                  <c:v>483795360.99000001</c:v>
                </c:pt>
                <c:pt idx="134">
                  <c:v>535632481.07000005</c:v>
                </c:pt>
                <c:pt idx="135">
                  <c:v>570188641.15999997</c:v>
                </c:pt>
                <c:pt idx="136">
                  <c:v>616264321.26000011</c:v>
                </c:pt>
                <c:pt idx="137">
                  <c:v>668099521.35000014</c:v>
                </c:pt>
                <c:pt idx="138">
                  <c:v>725695201.45000005</c:v>
                </c:pt>
                <c:pt idx="139">
                  <c:v>777530401.56000006</c:v>
                </c:pt>
                <c:pt idx="140">
                  <c:v>835125121.68000007</c:v>
                </c:pt>
                <c:pt idx="141">
                  <c:v>898479361.79999995</c:v>
                </c:pt>
                <c:pt idx="142">
                  <c:v>967593601.92999995</c:v>
                </c:pt>
                <c:pt idx="143">
                  <c:v>1036707362.04</c:v>
                </c:pt>
                <c:pt idx="144">
                  <c:v>1111582082.1800001</c:v>
                </c:pt>
                <c:pt idx="145">
                  <c:v>1174935362.3099999</c:v>
                </c:pt>
                <c:pt idx="146">
                  <c:v>1255569122.4600003</c:v>
                </c:pt>
                <c:pt idx="147">
                  <c:v>1330441922.5999999</c:v>
                </c:pt>
                <c:pt idx="148">
                  <c:v>1416835202.78</c:v>
                </c:pt>
                <c:pt idx="149">
                  <c:v>1497466562.9400003</c:v>
                </c:pt>
                <c:pt idx="150">
                  <c:v>1601138883.1099999</c:v>
                </c:pt>
                <c:pt idx="151">
                  <c:v>1693290723.28</c:v>
                </c:pt>
                <c:pt idx="152">
                  <c:v>1791202563.48</c:v>
                </c:pt>
                <c:pt idx="153">
                  <c:v>1889112963.6900003</c:v>
                </c:pt>
                <c:pt idx="154">
                  <c:v>2004302883.8599999</c:v>
                </c:pt>
                <c:pt idx="155">
                  <c:v>2125254724.0599999</c:v>
                </c:pt>
                <c:pt idx="156">
                  <c:v>2223165124.29</c:v>
                </c:pt>
                <c:pt idx="157">
                  <c:v>2338354084.5300002</c:v>
                </c:pt>
                <c:pt idx="158">
                  <c:v>2470822564.7399998</c:v>
                </c:pt>
                <c:pt idx="159">
                  <c:v>2609052485.0000005</c:v>
                </c:pt>
                <c:pt idx="160">
                  <c:v>2730000005.2100005</c:v>
                </c:pt>
                <c:pt idx="161">
                  <c:v>2879749925.4499998</c:v>
                </c:pt>
                <c:pt idx="162">
                  <c:v>3000698405.8099999</c:v>
                </c:pt>
                <c:pt idx="163">
                  <c:v>3138921125.9900002</c:v>
                </c:pt>
                <c:pt idx="164">
                  <c:v>3346272486.3100004</c:v>
                </c:pt>
                <c:pt idx="165">
                  <c:v>3449937126.54</c:v>
                </c:pt>
                <c:pt idx="166">
                  <c:v>3634246086.8499999</c:v>
                </c:pt>
                <c:pt idx="167">
                  <c:v>3766711207.1100001</c:v>
                </c:pt>
                <c:pt idx="168">
                  <c:v>3945258727.3900003</c:v>
                </c:pt>
                <c:pt idx="169">
                  <c:v>4095005287.6900001</c:v>
                </c:pt>
                <c:pt idx="170">
                  <c:v>4256270887.9499998</c:v>
                </c:pt>
                <c:pt idx="171">
                  <c:v>4429058408.2000008</c:v>
                </c:pt>
                <c:pt idx="172">
                  <c:v>4578806408.4799995</c:v>
                </c:pt>
                <c:pt idx="173">
                  <c:v>4722792968.6800003</c:v>
                </c:pt>
                <c:pt idx="174">
                  <c:v>4884063368.8800011</c:v>
                </c:pt>
                <c:pt idx="175">
                  <c:v>4999253769.0100002</c:v>
                </c:pt>
                <c:pt idx="176">
                  <c:v>5114447529.1000013</c:v>
                </c:pt>
                <c:pt idx="177">
                  <c:v>5189323209.1400003</c:v>
                </c:pt>
                <c:pt idx="178">
                  <c:v>5241161289.1400003</c:v>
                </c:pt>
                <c:pt idx="179">
                  <c:v>5264201289.1000013</c:v>
                </c:pt>
                <c:pt idx="180">
                  <c:v>5264203209.0200014</c:v>
                </c:pt>
                <c:pt idx="181">
                  <c:v>5241167048.8500004</c:v>
                </c:pt>
                <c:pt idx="182">
                  <c:v>5195095208.6599998</c:v>
                </c:pt>
                <c:pt idx="183">
                  <c:v>5097184328.3699999</c:v>
                </c:pt>
                <c:pt idx="184">
                  <c:v>4987758248.1199999</c:v>
                </c:pt>
                <c:pt idx="185">
                  <c:v>4820730247.8100004</c:v>
                </c:pt>
                <c:pt idx="186">
                  <c:v>4676745127.5</c:v>
                </c:pt>
                <c:pt idx="187">
                  <c:v>4498200007.1499996</c:v>
                </c:pt>
                <c:pt idx="188">
                  <c:v>4319656806.8299999</c:v>
                </c:pt>
                <c:pt idx="189">
                  <c:v>4118072166.4800005</c:v>
                </c:pt>
                <c:pt idx="190">
                  <c:v>3933768966.1399999</c:v>
                </c:pt>
                <c:pt idx="191">
                  <c:v>3732185285.8200006</c:v>
                </c:pt>
                <c:pt idx="192">
                  <c:v>3536360645.5300002</c:v>
                </c:pt>
                <c:pt idx="193">
                  <c:v>3352054565.25</c:v>
                </c:pt>
                <c:pt idx="194">
                  <c:v>3185028004.9400001</c:v>
                </c:pt>
                <c:pt idx="195">
                  <c:v>3023762884.6599998</c:v>
                </c:pt>
                <c:pt idx="196">
                  <c:v>2845216324.4100003</c:v>
                </c:pt>
                <c:pt idx="197">
                  <c:v>2683948324.1900001</c:v>
                </c:pt>
                <c:pt idx="198">
                  <c:v>2539958883.9299998</c:v>
                </c:pt>
                <c:pt idx="199">
                  <c:v>2413251363.7300005</c:v>
                </c:pt>
                <c:pt idx="200">
                  <c:v>2263500963.5</c:v>
                </c:pt>
                <c:pt idx="201">
                  <c:v>2148312003.29</c:v>
                </c:pt>
                <c:pt idx="202">
                  <c:v>2015842083.1000001</c:v>
                </c:pt>
                <c:pt idx="203">
                  <c:v>1894891202.8800001</c:v>
                </c:pt>
                <c:pt idx="204">
                  <c:v>1785461762.73</c:v>
                </c:pt>
                <c:pt idx="205">
                  <c:v>1658748962.5400002</c:v>
                </c:pt>
                <c:pt idx="206">
                  <c:v>1572358082.3900001</c:v>
                </c:pt>
                <c:pt idx="207">
                  <c:v>1462925282.24</c:v>
                </c:pt>
                <c:pt idx="208">
                  <c:v>1376532482.0800002</c:v>
                </c:pt>
                <c:pt idx="209">
                  <c:v>1290140161.9400003</c:v>
                </c:pt>
                <c:pt idx="210">
                  <c:v>1197986881.8</c:v>
                </c:pt>
                <c:pt idx="211">
                  <c:v>1117353601.6700001</c:v>
                </c:pt>
                <c:pt idx="212">
                  <c:v>1036719841.5600001</c:v>
                </c:pt>
                <c:pt idx="213">
                  <c:v>961845121.46000016</c:v>
                </c:pt>
                <c:pt idx="214">
                  <c:v>898489921.35000002</c:v>
                </c:pt>
                <c:pt idx="215">
                  <c:v>840895201.26000011</c:v>
                </c:pt>
                <c:pt idx="216">
                  <c:v>777539521.16000009</c:v>
                </c:pt>
                <c:pt idx="217">
                  <c:v>725704321.05999994</c:v>
                </c:pt>
                <c:pt idx="218">
                  <c:v>668109121</c:v>
                </c:pt>
                <c:pt idx="219">
                  <c:v>610512000.92000008</c:v>
                </c:pt>
                <c:pt idx="220">
                  <c:v>575955840.86000013</c:v>
                </c:pt>
                <c:pt idx="221">
                  <c:v>529878720.79000002</c:v>
                </c:pt>
                <c:pt idx="222">
                  <c:v>495322080.73000002</c:v>
                </c:pt>
                <c:pt idx="223">
                  <c:v>455004960.68000001</c:v>
                </c:pt>
                <c:pt idx="224">
                  <c:v>420447360.63999999</c:v>
                </c:pt>
                <c:pt idx="225">
                  <c:v>391649280.59000003</c:v>
                </c:pt>
                <c:pt idx="226">
                  <c:v>368611680.55000001</c:v>
                </c:pt>
                <c:pt idx="227">
                  <c:v>339813600.51999998</c:v>
                </c:pt>
                <c:pt idx="228">
                  <c:v>316775040.49000007</c:v>
                </c:pt>
                <c:pt idx="229">
                  <c:v>299496480.47000003</c:v>
                </c:pt>
                <c:pt idx="230">
                  <c:v>282217440.44999999</c:v>
                </c:pt>
                <c:pt idx="231">
                  <c:v>270698400.43000001</c:v>
                </c:pt>
                <c:pt idx="232">
                  <c:v>259179360.41</c:v>
                </c:pt>
                <c:pt idx="233">
                  <c:v>247660320.40000001</c:v>
                </c:pt>
                <c:pt idx="234">
                  <c:v>236140800.38000003</c:v>
                </c:pt>
                <c:pt idx="235">
                  <c:v>230381760.36000004</c:v>
                </c:pt>
                <c:pt idx="236">
                  <c:v>218862720.34</c:v>
                </c:pt>
                <c:pt idx="237">
                  <c:v>207343680.33000001</c:v>
                </c:pt>
                <c:pt idx="238">
                  <c:v>195824160.31000003</c:v>
                </c:pt>
                <c:pt idx="239">
                  <c:v>190065120.29000002</c:v>
                </c:pt>
                <c:pt idx="240">
                  <c:v>178546080.27000001</c:v>
                </c:pt>
                <c:pt idx="241">
                  <c:v>167027040.25999999</c:v>
                </c:pt>
                <c:pt idx="242">
                  <c:v>155507520.24000004</c:v>
                </c:pt>
                <c:pt idx="243">
                  <c:v>149748480.22</c:v>
                </c:pt>
                <c:pt idx="244">
                  <c:v>138229440.21000001</c:v>
                </c:pt>
                <c:pt idx="245">
                  <c:v>126709920.19</c:v>
                </c:pt>
                <c:pt idx="246">
                  <c:v>120950880.17000002</c:v>
                </c:pt>
                <c:pt idx="247">
                  <c:v>109431840.16</c:v>
                </c:pt>
                <c:pt idx="248">
                  <c:v>97912320.150000021</c:v>
                </c:pt>
                <c:pt idx="249">
                  <c:v>92152800.129999995</c:v>
                </c:pt>
                <c:pt idx="250">
                  <c:v>86393760.120000005</c:v>
                </c:pt>
                <c:pt idx="251">
                  <c:v>74874240.120000005</c:v>
                </c:pt>
                <c:pt idx="252">
                  <c:v>69114240.109999999</c:v>
                </c:pt>
                <c:pt idx="253">
                  <c:v>69114720.109999999</c:v>
                </c:pt>
                <c:pt idx="254">
                  <c:v>63354720.100000001</c:v>
                </c:pt>
                <c:pt idx="255">
                  <c:v>63355200.100000009</c:v>
                </c:pt>
                <c:pt idx="256">
                  <c:v>57595200.100000009</c:v>
                </c:pt>
                <c:pt idx="257">
                  <c:v>57595200.100000009</c:v>
                </c:pt>
                <c:pt idx="258">
                  <c:v>57595200.100000009</c:v>
                </c:pt>
                <c:pt idx="259">
                  <c:v>57595200.100000009</c:v>
                </c:pt>
                <c:pt idx="260">
                  <c:v>57595200.100000009</c:v>
                </c:pt>
                <c:pt idx="261">
                  <c:v>57595200.100000009</c:v>
                </c:pt>
                <c:pt idx="262">
                  <c:v>57595200.100000009</c:v>
                </c:pt>
                <c:pt idx="263">
                  <c:v>57595200.100000009</c:v>
                </c:pt>
                <c:pt idx="264">
                  <c:v>57595200.100000009</c:v>
                </c:pt>
                <c:pt idx="265">
                  <c:v>57595200.100000009</c:v>
                </c:pt>
                <c:pt idx="266">
                  <c:v>57595200.100000009</c:v>
                </c:pt>
                <c:pt idx="267">
                  <c:v>57595200.100000009</c:v>
                </c:pt>
                <c:pt idx="268">
                  <c:v>57595200.100000009</c:v>
                </c:pt>
                <c:pt idx="269">
                  <c:v>57595200.100000009</c:v>
                </c:pt>
                <c:pt idx="270">
                  <c:v>57595200.100000009</c:v>
                </c:pt>
                <c:pt idx="271">
                  <c:v>57595200.100000009</c:v>
                </c:pt>
                <c:pt idx="272">
                  <c:v>57595200.100000009</c:v>
                </c:pt>
                <c:pt idx="273">
                  <c:v>57595200.100000009</c:v>
                </c:pt>
                <c:pt idx="274">
                  <c:v>57595200.100000009</c:v>
                </c:pt>
                <c:pt idx="275">
                  <c:v>57595200.100000009</c:v>
                </c:pt>
                <c:pt idx="276">
                  <c:v>57595200.100000009</c:v>
                </c:pt>
                <c:pt idx="277">
                  <c:v>57595200.100000009</c:v>
                </c:pt>
                <c:pt idx="278">
                  <c:v>57595200.100000009</c:v>
                </c:pt>
                <c:pt idx="279">
                  <c:v>57595200.100000009</c:v>
                </c:pt>
                <c:pt idx="280">
                  <c:v>57595200.100000009</c:v>
                </c:pt>
                <c:pt idx="281">
                  <c:v>57595200.100000009</c:v>
                </c:pt>
                <c:pt idx="282">
                  <c:v>57595200.100000009</c:v>
                </c:pt>
                <c:pt idx="283">
                  <c:v>57595200.100000009</c:v>
                </c:pt>
                <c:pt idx="284">
                  <c:v>57595200.100000009</c:v>
                </c:pt>
                <c:pt idx="285">
                  <c:v>57595200.100000009</c:v>
                </c:pt>
                <c:pt idx="286">
                  <c:v>57595200.100000009</c:v>
                </c:pt>
                <c:pt idx="287">
                  <c:v>57595200.100000009</c:v>
                </c:pt>
                <c:pt idx="288">
                  <c:v>57595200.100000009</c:v>
                </c:pt>
                <c:pt idx="289">
                  <c:v>57595200.100000009</c:v>
                </c:pt>
                <c:pt idx="290">
                  <c:v>57595200.100000009</c:v>
                </c:pt>
                <c:pt idx="291">
                  <c:v>57595200.100000009</c:v>
                </c:pt>
                <c:pt idx="292">
                  <c:v>57595200.100000009</c:v>
                </c:pt>
                <c:pt idx="293">
                  <c:v>57595200.100000009</c:v>
                </c:pt>
                <c:pt idx="294">
                  <c:v>57595200.100000009</c:v>
                </c:pt>
                <c:pt idx="295">
                  <c:v>57595200.100000009</c:v>
                </c:pt>
                <c:pt idx="296">
                  <c:v>57595200.100000009</c:v>
                </c:pt>
                <c:pt idx="297">
                  <c:v>57595200.100000009</c:v>
                </c:pt>
                <c:pt idx="298">
                  <c:v>57595200.100000009</c:v>
                </c:pt>
                <c:pt idx="299">
                  <c:v>57595200.100000009</c:v>
                </c:pt>
                <c:pt idx="300">
                  <c:v>57595200.090000011</c:v>
                </c:pt>
                <c:pt idx="301">
                  <c:v>57595680.090000004</c:v>
                </c:pt>
                <c:pt idx="302">
                  <c:v>51835680.090000004</c:v>
                </c:pt>
                <c:pt idx="303">
                  <c:v>51835680.090000004</c:v>
                </c:pt>
                <c:pt idx="304">
                  <c:v>51835680.090000004</c:v>
                </c:pt>
                <c:pt idx="305">
                  <c:v>51835680.090000004</c:v>
                </c:pt>
                <c:pt idx="306">
                  <c:v>51835680.090000004</c:v>
                </c:pt>
                <c:pt idx="307">
                  <c:v>51835680.090000004</c:v>
                </c:pt>
                <c:pt idx="308">
                  <c:v>51835680.090000004</c:v>
                </c:pt>
                <c:pt idx="309">
                  <c:v>51835680.090000004</c:v>
                </c:pt>
                <c:pt idx="310">
                  <c:v>51835680.090000004</c:v>
                </c:pt>
                <c:pt idx="311">
                  <c:v>51835680.090000004</c:v>
                </c:pt>
                <c:pt idx="312">
                  <c:v>51835680.090000004</c:v>
                </c:pt>
                <c:pt idx="313">
                  <c:v>51835680.090000004</c:v>
                </c:pt>
                <c:pt idx="314">
                  <c:v>51835680.090000004</c:v>
                </c:pt>
                <c:pt idx="315">
                  <c:v>51835680.090000004</c:v>
                </c:pt>
                <c:pt idx="316">
                  <c:v>51835680.090000004</c:v>
                </c:pt>
                <c:pt idx="317">
                  <c:v>51835680.090000004</c:v>
                </c:pt>
                <c:pt idx="318">
                  <c:v>51835680.079999998</c:v>
                </c:pt>
                <c:pt idx="319">
                  <c:v>51836160.079999998</c:v>
                </c:pt>
                <c:pt idx="320">
                  <c:v>46076160.079999998</c:v>
                </c:pt>
                <c:pt idx="321">
                  <c:v>46076160.079999998</c:v>
                </c:pt>
                <c:pt idx="322">
                  <c:v>46076160.079999998</c:v>
                </c:pt>
                <c:pt idx="323">
                  <c:v>46076160.079999998</c:v>
                </c:pt>
                <c:pt idx="324">
                  <c:v>46076160.079999998</c:v>
                </c:pt>
                <c:pt idx="325">
                  <c:v>46076160.079999998</c:v>
                </c:pt>
                <c:pt idx="326">
                  <c:v>46076160.079999998</c:v>
                </c:pt>
                <c:pt idx="327">
                  <c:v>46076160.079999998</c:v>
                </c:pt>
                <c:pt idx="328">
                  <c:v>46076160.079999998</c:v>
                </c:pt>
                <c:pt idx="329">
                  <c:v>46076160.07</c:v>
                </c:pt>
                <c:pt idx="330">
                  <c:v>46076640.07</c:v>
                </c:pt>
                <c:pt idx="331">
                  <c:v>40316640.070000008</c:v>
                </c:pt>
                <c:pt idx="332">
                  <c:v>40316640.070000008</c:v>
                </c:pt>
                <c:pt idx="333">
                  <c:v>40316640.070000008</c:v>
                </c:pt>
                <c:pt idx="334">
                  <c:v>40316640.070000008</c:v>
                </c:pt>
                <c:pt idx="335">
                  <c:v>40316640.070000008</c:v>
                </c:pt>
                <c:pt idx="336">
                  <c:v>40316640.070000008</c:v>
                </c:pt>
                <c:pt idx="337">
                  <c:v>40316640.070000008</c:v>
                </c:pt>
                <c:pt idx="338">
                  <c:v>40316640.070000008</c:v>
                </c:pt>
                <c:pt idx="339">
                  <c:v>40316640.070000008</c:v>
                </c:pt>
                <c:pt idx="340">
                  <c:v>40316640.070000008</c:v>
                </c:pt>
                <c:pt idx="341">
                  <c:v>40316640.06000001</c:v>
                </c:pt>
                <c:pt idx="342">
                  <c:v>40317120.06000001</c:v>
                </c:pt>
                <c:pt idx="343">
                  <c:v>34557120.060000002</c:v>
                </c:pt>
                <c:pt idx="344">
                  <c:v>34557120.060000002</c:v>
                </c:pt>
                <c:pt idx="345">
                  <c:v>34557120.060000002</c:v>
                </c:pt>
                <c:pt idx="346">
                  <c:v>34557120.060000002</c:v>
                </c:pt>
                <c:pt idx="347">
                  <c:v>34557120.049999997</c:v>
                </c:pt>
                <c:pt idx="348">
                  <c:v>34557600.049999997</c:v>
                </c:pt>
                <c:pt idx="349">
                  <c:v>28797600.050000004</c:v>
                </c:pt>
                <c:pt idx="350">
                  <c:v>28797600.050000004</c:v>
                </c:pt>
                <c:pt idx="351">
                  <c:v>28797600.050000004</c:v>
                </c:pt>
                <c:pt idx="352">
                  <c:v>28797600.050000004</c:v>
                </c:pt>
                <c:pt idx="353">
                  <c:v>28797600.040000003</c:v>
                </c:pt>
                <c:pt idx="354">
                  <c:v>28798080.039999999</c:v>
                </c:pt>
                <c:pt idx="355">
                  <c:v>23038080.039999999</c:v>
                </c:pt>
                <c:pt idx="356">
                  <c:v>23038080.039999999</c:v>
                </c:pt>
                <c:pt idx="357">
                  <c:v>23038080.039999999</c:v>
                </c:pt>
                <c:pt idx="358">
                  <c:v>23038080.039999999</c:v>
                </c:pt>
                <c:pt idx="359">
                  <c:v>23038080.030000001</c:v>
                </c:pt>
                <c:pt idx="360">
                  <c:v>23038560.030000001</c:v>
                </c:pt>
              </c:numCache>
            </c:numRef>
          </c:yVal>
          <c:smooth val="0"/>
          <c:extLst>
            <c:ext xmlns:c16="http://schemas.microsoft.com/office/drawing/2014/chart" uri="{C3380CC4-5D6E-409C-BE32-E72D297353CC}">
              <c16:uniqueId val="{00000000-75D6-470F-8F7D-5044E54ECDD8}"/>
            </c:ext>
          </c:extLst>
        </c:ser>
        <c:dLbls>
          <c:showLegendKey val="0"/>
          <c:showVal val="0"/>
          <c:showCatName val="0"/>
          <c:showSerName val="0"/>
          <c:showPercent val="0"/>
          <c:showBubbleSize val="0"/>
        </c:dLbls>
        <c:axId val="1290049312"/>
        <c:axId val="1290049792"/>
      </c:scatterChart>
      <c:valAx>
        <c:axId val="12900493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0049792"/>
        <c:crosses val="autoZero"/>
        <c:crossBetween val="midCat"/>
      </c:valAx>
      <c:valAx>
        <c:axId val="1290049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acceleration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004931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jerk</a:t>
            </a:r>
            <a:r>
              <a:rPr lang="en-GB" baseline="0"/>
              <a:t> inlet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3'!$A$2:$A$362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3'!$I$2:$I$362</c:f>
              <c:numCache>
                <c:formatCode>General</c:formatCode>
                <c:ptCount val="361"/>
                <c:pt idx="0">
                  <c:v>0</c:v>
                </c:pt>
                <c:pt idx="1">
                  <c:v>0</c:v>
                </c:pt>
                <c:pt idx="2">
                  <c:v>0</c:v>
                </c:pt>
                <c:pt idx="3">
                  <c:v>0</c:v>
                </c:pt>
                <c:pt idx="4">
                  <c:v>-0.01</c:v>
                </c:pt>
                <c:pt idx="5">
                  <c:v>719.99</c:v>
                </c:pt>
                <c:pt idx="6">
                  <c:v>-17279280.009999998</c:v>
                </c:pt>
                <c:pt idx="7">
                  <c:v>138222720719.98999</c:v>
                </c:pt>
                <c:pt idx="8">
                  <c:v>138222720719.98999</c:v>
                </c:pt>
                <c:pt idx="9">
                  <c:v>138222720719.98001</c:v>
                </c:pt>
                <c:pt idx="10">
                  <c:v>138222721439.98001</c:v>
                </c:pt>
                <c:pt idx="11">
                  <c:v>138205441439.98001</c:v>
                </c:pt>
                <c:pt idx="12">
                  <c:v>276445441439.97998</c:v>
                </c:pt>
                <c:pt idx="13">
                  <c:v>276445441439.97998</c:v>
                </c:pt>
                <c:pt idx="14">
                  <c:v>276445441439.97998</c:v>
                </c:pt>
                <c:pt idx="15">
                  <c:v>276445441439.96997</c:v>
                </c:pt>
                <c:pt idx="16">
                  <c:v>276445442159.96997</c:v>
                </c:pt>
                <c:pt idx="17">
                  <c:v>276428162159.97003</c:v>
                </c:pt>
                <c:pt idx="18">
                  <c:v>414668162159.97003</c:v>
                </c:pt>
                <c:pt idx="19">
                  <c:v>414668162159.97003</c:v>
                </c:pt>
                <c:pt idx="20">
                  <c:v>414668162159.96008</c:v>
                </c:pt>
                <c:pt idx="21">
                  <c:v>414668162879.96002</c:v>
                </c:pt>
                <c:pt idx="22">
                  <c:v>414650882879.96002</c:v>
                </c:pt>
                <c:pt idx="23">
                  <c:v>552890882879.95996</c:v>
                </c:pt>
                <c:pt idx="24">
                  <c:v>552890882879.95996</c:v>
                </c:pt>
                <c:pt idx="25">
                  <c:v>552890882879.95996</c:v>
                </c:pt>
                <c:pt idx="26">
                  <c:v>552890882879.95996</c:v>
                </c:pt>
                <c:pt idx="27">
                  <c:v>552890882879.94995</c:v>
                </c:pt>
                <c:pt idx="28">
                  <c:v>552890883599.94995</c:v>
                </c:pt>
                <c:pt idx="29">
                  <c:v>552873603599.94995</c:v>
                </c:pt>
                <c:pt idx="30">
                  <c:v>691113603599.95007</c:v>
                </c:pt>
                <c:pt idx="31">
                  <c:v>691113603599.95007</c:v>
                </c:pt>
                <c:pt idx="32">
                  <c:v>691113603599.95007</c:v>
                </c:pt>
                <c:pt idx="33">
                  <c:v>691113603599.94006</c:v>
                </c:pt>
                <c:pt idx="34">
                  <c:v>691113604319.94006</c:v>
                </c:pt>
                <c:pt idx="35">
                  <c:v>691096324319.94006</c:v>
                </c:pt>
                <c:pt idx="36">
                  <c:v>829336324319.94006</c:v>
                </c:pt>
                <c:pt idx="37">
                  <c:v>829336324319.94006</c:v>
                </c:pt>
                <c:pt idx="38">
                  <c:v>829336324319.94006</c:v>
                </c:pt>
                <c:pt idx="39">
                  <c:v>829336324319.93018</c:v>
                </c:pt>
                <c:pt idx="40">
                  <c:v>829336325039.93005</c:v>
                </c:pt>
                <c:pt idx="41">
                  <c:v>829319045039.93005</c:v>
                </c:pt>
                <c:pt idx="42">
                  <c:v>967559045039.9303</c:v>
                </c:pt>
                <c:pt idx="43">
                  <c:v>967559045039.9303</c:v>
                </c:pt>
                <c:pt idx="44">
                  <c:v>967559045039.92029</c:v>
                </c:pt>
                <c:pt idx="45">
                  <c:v>967559045759.92017</c:v>
                </c:pt>
                <c:pt idx="46">
                  <c:v>967541765759.92017</c:v>
                </c:pt>
                <c:pt idx="47">
                  <c:v>1105781765759.9199</c:v>
                </c:pt>
                <c:pt idx="48">
                  <c:v>1105781765759.9199</c:v>
                </c:pt>
                <c:pt idx="49">
                  <c:v>1105781765759.9099</c:v>
                </c:pt>
                <c:pt idx="50">
                  <c:v>1105781766479.9102</c:v>
                </c:pt>
                <c:pt idx="51">
                  <c:v>1105764486479.9102</c:v>
                </c:pt>
                <c:pt idx="52">
                  <c:v>1244004486479.9102</c:v>
                </c:pt>
                <c:pt idx="53">
                  <c:v>1244004486479.9102</c:v>
                </c:pt>
                <c:pt idx="54">
                  <c:v>1244004486479.9102</c:v>
                </c:pt>
                <c:pt idx="55">
                  <c:v>1244004486479.9001</c:v>
                </c:pt>
                <c:pt idx="56">
                  <c:v>1244004487199.8999</c:v>
                </c:pt>
                <c:pt idx="57">
                  <c:v>1243987207199.9001</c:v>
                </c:pt>
                <c:pt idx="58">
                  <c:v>1382227207199.9001</c:v>
                </c:pt>
                <c:pt idx="59">
                  <c:v>1382227207199.9001</c:v>
                </c:pt>
                <c:pt idx="60">
                  <c:v>1382227207199.9001</c:v>
                </c:pt>
                <c:pt idx="61">
                  <c:v>1382227207199.9001</c:v>
                </c:pt>
                <c:pt idx="62">
                  <c:v>1382227207199.8901</c:v>
                </c:pt>
                <c:pt idx="63">
                  <c:v>1382227207919.8901</c:v>
                </c:pt>
                <c:pt idx="64">
                  <c:v>1382209927919.8899</c:v>
                </c:pt>
                <c:pt idx="65">
                  <c:v>1520449927919.8899</c:v>
                </c:pt>
                <c:pt idx="66">
                  <c:v>1520449927919.8899</c:v>
                </c:pt>
                <c:pt idx="67">
                  <c:v>1520449927919.8899</c:v>
                </c:pt>
                <c:pt idx="68">
                  <c:v>1520449927919.8899</c:v>
                </c:pt>
                <c:pt idx="69">
                  <c:v>1520449927919.8799</c:v>
                </c:pt>
                <c:pt idx="70">
                  <c:v>1520449928639.8799</c:v>
                </c:pt>
                <c:pt idx="71">
                  <c:v>1520432648639.8801</c:v>
                </c:pt>
                <c:pt idx="72">
                  <c:v>1658672648639.8801</c:v>
                </c:pt>
                <c:pt idx="73">
                  <c:v>1658672648639.8801</c:v>
                </c:pt>
                <c:pt idx="74">
                  <c:v>1658672648639.8801</c:v>
                </c:pt>
                <c:pt idx="75">
                  <c:v>1658672648639.8801</c:v>
                </c:pt>
                <c:pt idx="76">
                  <c:v>1658672648639.8801</c:v>
                </c:pt>
                <c:pt idx="77">
                  <c:v>1658672648639.8801</c:v>
                </c:pt>
                <c:pt idx="78">
                  <c:v>1658672648639.8801</c:v>
                </c:pt>
                <c:pt idx="79">
                  <c:v>1658672648639.8704</c:v>
                </c:pt>
                <c:pt idx="80">
                  <c:v>1658672649359.8701</c:v>
                </c:pt>
                <c:pt idx="81">
                  <c:v>1658655369359.8701</c:v>
                </c:pt>
                <c:pt idx="82">
                  <c:v>1796895369359.8701</c:v>
                </c:pt>
                <c:pt idx="83">
                  <c:v>1796895369359.8701</c:v>
                </c:pt>
                <c:pt idx="84">
                  <c:v>1796895369359.8701</c:v>
                </c:pt>
                <c:pt idx="85">
                  <c:v>1796895369359.8701</c:v>
                </c:pt>
                <c:pt idx="86">
                  <c:v>1796895369359.8701</c:v>
                </c:pt>
                <c:pt idx="87">
                  <c:v>1796895369359.8701</c:v>
                </c:pt>
                <c:pt idx="88">
                  <c:v>1796895369359.8701</c:v>
                </c:pt>
                <c:pt idx="89">
                  <c:v>1796895369359.8701</c:v>
                </c:pt>
                <c:pt idx="90">
                  <c:v>1796895369359.8701</c:v>
                </c:pt>
                <c:pt idx="91">
                  <c:v>1796895369359.8701</c:v>
                </c:pt>
                <c:pt idx="92">
                  <c:v>1796895369359.8701</c:v>
                </c:pt>
                <c:pt idx="93">
                  <c:v>1796895369359.8799</c:v>
                </c:pt>
                <c:pt idx="94">
                  <c:v>1796895368639.8801</c:v>
                </c:pt>
                <c:pt idx="95">
                  <c:v>1796912648639.8901</c:v>
                </c:pt>
                <c:pt idx="96">
                  <c:v>1658672647919.8999</c:v>
                </c:pt>
                <c:pt idx="97">
                  <c:v>1658689927199.9199</c:v>
                </c:pt>
                <c:pt idx="98">
                  <c:v>1520467205759.9302</c:v>
                </c:pt>
                <c:pt idx="99">
                  <c:v>1382261765039.95</c:v>
                </c:pt>
                <c:pt idx="100">
                  <c:v>1105799043599.97</c:v>
                </c:pt>
                <c:pt idx="101">
                  <c:v>967593602159.98022</c:v>
                </c:pt>
                <c:pt idx="102">
                  <c:v>691148161440</c:v>
                </c:pt>
                <c:pt idx="103">
                  <c:v>414685440000.02002</c:v>
                </c:pt>
                <c:pt idx="104">
                  <c:v>276479998560.03998</c:v>
                </c:pt>
                <c:pt idx="105">
                  <c:v>34557120.060000002</c:v>
                </c:pt>
                <c:pt idx="106">
                  <c:v>-276410884319.91998</c:v>
                </c:pt>
                <c:pt idx="107">
                  <c:v>-552856325759.90015</c:v>
                </c:pt>
                <c:pt idx="108">
                  <c:v>-829301767199.89014</c:v>
                </c:pt>
                <c:pt idx="109">
                  <c:v>-1105747207919.8701</c:v>
                </c:pt>
                <c:pt idx="110">
                  <c:v>-1382209929359.8501</c:v>
                </c:pt>
                <c:pt idx="111">
                  <c:v>-1520415370799.8301</c:v>
                </c:pt>
                <c:pt idx="112">
                  <c:v>-1796860812239.8101</c:v>
                </c:pt>
                <c:pt idx="113">
                  <c:v>-2073306253679.8</c:v>
                </c:pt>
                <c:pt idx="114">
                  <c:v>-2349751694399.7705</c:v>
                </c:pt>
                <c:pt idx="115">
                  <c:v>-2626214416559.7505</c:v>
                </c:pt>
                <c:pt idx="116">
                  <c:v>-2764402577999.7407</c:v>
                </c:pt>
                <c:pt idx="117">
                  <c:v>-3179088018719.7202</c:v>
                </c:pt>
                <c:pt idx="118">
                  <c:v>-3455550740159.7002</c:v>
                </c:pt>
                <c:pt idx="119">
                  <c:v>-3593756181599.6807</c:v>
                </c:pt>
                <c:pt idx="120">
                  <c:v>-3870201623039.6606</c:v>
                </c:pt>
                <c:pt idx="121">
                  <c:v>-4146647064479.6401</c:v>
                </c:pt>
                <c:pt idx="122">
                  <c:v>-4423092505919.6113</c:v>
                </c:pt>
                <c:pt idx="123">
                  <c:v>-4699537948079.5713</c:v>
                </c:pt>
                <c:pt idx="124">
                  <c:v>-4975966110959.541</c:v>
                </c:pt>
                <c:pt idx="125">
                  <c:v>-5390616993119.4902</c:v>
                </c:pt>
                <c:pt idx="126">
                  <c:v>-5943525156719.4512</c:v>
                </c:pt>
                <c:pt idx="127">
                  <c:v>-6358158759599.4014</c:v>
                </c:pt>
                <c:pt idx="128">
                  <c:v>-7049289643199.3408</c:v>
                </c:pt>
                <c:pt idx="129">
                  <c:v>-7602163247519.2822</c:v>
                </c:pt>
                <c:pt idx="130">
                  <c:v>-8293259571839.2207</c:v>
                </c:pt>
                <c:pt idx="131">
                  <c:v>-9122595896159.1621</c:v>
                </c:pt>
                <c:pt idx="132">
                  <c:v>-9951932220479.0723</c:v>
                </c:pt>
                <c:pt idx="133">
                  <c:v>-10781268546959.01</c:v>
                </c:pt>
                <c:pt idx="134">
                  <c:v>-11610553031278.93</c:v>
                </c:pt>
                <c:pt idx="135">
                  <c:v>-12854609357038.842</c:v>
                </c:pt>
                <c:pt idx="136">
                  <c:v>-13683911123518.74</c:v>
                </c:pt>
                <c:pt idx="137">
                  <c:v>-14789675610718.654</c:v>
                </c:pt>
                <c:pt idx="138">
                  <c:v>-16033662817198.555</c:v>
                </c:pt>
                <c:pt idx="139">
                  <c:v>-17415907304398.441</c:v>
                </c:pt>
                <c:pt idx="140">
                  <c:v>-18659894512318.324</c:v>
                </c:pt>
                <c:pt idx="141">
                  <c:v>-20042104440958.203</c:v>
                </c:pt>
                <c:pt idx="142">
                  <c:v>-21562537089598.07</c:v>
                </c:pt>
                <c:pt idx="143">
                  <c:v>-23221209738957.961</c:v>
                </c:pt>
                <c:pt idx="144">
                  <c:v>-24879865106877.82</c:v>
                </c:pt>
                <c:pt idx="145">
                  <c:v>-26676795036957.695</c:v>
                </c:pt>
                <c:pt idx="146">
                  <c:v>-28197193126317.539</c:v>
                </c:pt>
                <c:pt idx="147">
                  <c:v>-30132328497117.406</c:v>
                </c:pt>
                <c:pt idx="148">
                  <c:v>-31929189307197.219</c:v>
                </c:pt>
                <c:pt idx="149">
                  <c:v>-34002547400157.059</c:v>
                </c:pt>
                <c:pt idx="150">
                  <c:v>-35937596371676.898</c:v>
                </c:pt>
                <c:pt idx="151">
                  <c:v>-38425639903916.719</c:v>
                </c:pt>
                <c:pt idx="152">
                  <c:v>-40637186156156.523</c:v>
                </c:pt>
                <c:pt idx="153">
                  <c:v>-42986972410556.313</c:v>
                </c:pt>
                <c:pt idx="154">
                  <c:v>-45336706825676.148</c:v>
                </c:pt>
                <c:pt idx="155">
                  <c:v>-48101143957915.938</c:v>
                </c:pt>
                <c:pt idx="156">
                  <c:v>-51003890212315.711</c:v>
                </c:pt>
                <c:pt idx="157">
                  <c:v>-53353624628875.469</c:v>
                </c:pt>
                <c:pt idx="158">
                  <c:v>-56118027206155.266</c:v>
                </c:pt>
                <c:pt idx="159">
                  <c:v>-59297132501275</c:v>
                </c:pt>
                <c:pt idx="160">
                  <c:v>-62614529639994.805</c:v>
                </c:pt>
                <c:pt idx="161">
                  <c:v>-65517120375114.563</c:v>
                </c:pt>
                <c:pt idx="162">
                  <c:v>-69110997512394.188</c:v>
                </c:pt>
                <c:pt idx="163">
                  <c:v>-72013622818314.016</c:v>
                </c:pt>
                <c:pt idx="164">
                  <c:v>-75330760751273.703</c:v>
                </c:pt>
                <c:pt idx="165">
                  <c:v>-80307089734313.469</c:v>
                </c:pt>
                <c:pt idx="166">
                  <c:v>-82794856790873.156</c:v>
                </c:pt>
                <c:pt idx="167">
                  <c:v>-87218139373192.891</c:v>
                </c:pt>
                <c:pt idx="168">
                  <c:v>-90397123711912.609</c:v>
                </c:pt>
                <c:pt idx="169">
                  <c:v>-94682114452072.328</c:v>
                </c:pt>
                <c:pt idx="170">
                  <c:v>-98275870633672.047</c:v>
                </c:pt>
                <c:pt idx="171">
                  <c:v>-102146072252391.8</c:v>
                </c:pt>
                <c:pt idx="172">
                  <c:v>-106292822990391.53</c:v>
                </c:pt>
                <c:pt idx="173">
                  <c:v>-109886631010551.31</c:v>
                </c:pt>
                <c:pt idx="174">
                  <c:v>-113342147184951.14</c:v>
                </c:pt>
                <c:pt idx="175">
                  <c:v>-117212521599351.02</c:v>
                </c:pt>
                <c:pt idx="176">
                  <c:v>-119976976008710.92</c:v>
                </c:pt>
                <c:pt idx="177">
                  <c:v>-122741551375190.89</c:v>
                </c:pt>
                <c:pt idx="178">
                  <c:v>-124538515858070.88</c:v>
                </c:pt>
                <c:pt idx="179">
                  <c:v>-125782606738070.92</c:v>
                </c:pt>
                <c:pt idx="180">
                  <c:v>-126335566735191.02</c:v>
                </c:pt>
                <c:pt idx="181">
                  <c:v>-126335635849431.19</c:v>
                </c:pt>
                <c:pt idx="182">
                  <c:v>-125782814077191.36</c:v>
                </c:pt>
                <c:pt idx="183">
                  <c:v>-124677187823511.63</c:v>
                </c:pt>
                <c:pt idx="184">
                  <c:v>-122327436122631.88</c:v>
                </c:pt>
                <c:pt idx="185">
                  <c:v>-119701377224632.19</c:v>
                </c:pt>
                <c:pt idx="186">
                  <c:v>-115692849202312.52</c:v>
                </c:pt>
                <c:pt idx="187">
                  <c:v>-112237384859992.84</c:v>
                </c:pt>
                <c:pt idx="188">
                  <c:v>-107952480514793.17</c:v>
                </c:pt>
                <c:pt idx="189">
                  <c:v>-103667645291753.52</c:v>
                </c:pt>
                <c:pt idx="190">
                  <c:v>-98829798226553.875</c:v>
                </c:pt>
                <c:pt idx="191">
                  <c:v>-94406723002074.188</c:v>
                </c:pt>
                <c:pt idx="192">
                  <c:v>-89568910499034.484</c:v>
                </c:pt>
                <c:pt idx="193">
                  <c:v>-84869303438154.766</c:v>
                </c:pt>
                <c:pt idx="194">
                  <c:v>-80446124537995.063</c:v>
                </c:pt>
                <c:pt idx="195">
                  <c:v>-76437648355675.344</c:v>
                </c:pt>
                <c:pt idx="196">
                  <c:v>-72567464015515.594</c:v>
                </c:pt>
                <c:pt idx="197">
                  <c:v>-68282507837515.82</c:v>
                </c:pt>
                <c:pt idx="198">
                  <c:v>-64412219821676.07</c:v>
                </c:pt>
                <c:pt idx="199">
                  <c:v>-60956599962956.273</c:v>
                </c:pt>
                <c:pt idx="200">
                  <c:v>-57915769228556.516</c:v>
                </c:pt>
                <c:pt idx="201">
                  <c:v>-54321874811996.711</c:v>
                </c:pt>
                <c:pt idx="202">
                  <c:v>-51557472236876.898</c:v>
                </c:pt>
                <c:pt idx="203">
                  <c:v>-48378315103197.125</c:v>
                </c:pt>
                <c:pt idx="204">
                  <c:v>-45475603407357.281</c:v>
                </c:pt>
                <c:pt idx="205">
                  <c:v>-42849423556557.461</c:v>
                </c:pt>
                <c:pt idx="206">
                  <c:v>-39808402742877.617</c:v>
                </c:pt>
                <c:pt idx="207">
                  <c:v>-37735131052077.758</c:v>
                </c:pt>
                <c:pt idx="208">
                  <c:v>-35108830241277.922</c:v>
                </c:pt>
                <c:pt idx="209">
                  <c:v>-33035489429758.063</c:v>
                </c:pt>
                <c:pt idx="210">
                  <c:v>-30962165899678.207</c:v>
                </c:pt>
                <c:pt idx="211">
                  <c:v>-28750567809598.328</c:v>
                </c:pt>
                <c:pt idx="212">
                  <c:v>-26815449720238.445</c:v>
                </c:pt>
                <c:pt idx="213">
                  <c:v>-24880314352318.543</c:v>
                </c:pt>
                <c:pt idx="214">
                  <c:v>-23083384425118.652</c:v>
                </c:pt>
                <c:pt idx="215">
                  <c:v>-21562917217198.738</c:v>
                </c:pt>
                <c:pt idx="216">
                  <c:v>-20180707290718.844</c:v>
                </c:pt>
                <c:pt idx="217">
                  <c:v>-18660222803518.945</c:v>
                </c:pt>
                <c:pt idx="218">
                  <c:v>-17416235596319</c:v>
                </c:pt>
                <c:pt idx="219">
                  <c:v>-16034008391999.08</c:v>
                </c:pt>
                <c:pt idx="220">
                  <c:v>-14651712066239.143</c:v>
                </c:pt>
                <c:pt idx="221">
                  <c:v>-13822410301919.215</c:v>
                </c:pt>
                <c:pt idx="222">
                  <c:v>-12716593976879.27</c:v>
                </c:pt>
                <c:pt idx="223">
                  <c:v>-11887274932559.32</c:v>
                </c:pt>
                <c:pt idx="224">
                  <c:v>-10919698608959.359</c:v>
                </c:pt>
                <c:pt idx="225">
                  <c:v>-10090345006079.41</c:v>
                </c:pt>
                <c:pt idx="226">
                  <c:v>-9399214122479.4512</c:v>
                </c:pt>
                <c:pt idx="227">
                  <c:v>-8846340519599.4805</c:v>
                </c:pt>
                <c:pt idx="228">
                  <c:v>-8155209637439.5098</c:v>
                </c:pt>
                <c:pt idx="229">
                  <c:v>-7602301475279.5322</c:v>
                </c:pt>
                <c:pt idx="230">
                  <c:v>-7187633313839.5508</c:v>
                </c:pt>
                <c:pt idx="231">
                  <c:v>-6772947872399.5703</c:v>
                </c:pt>
                <c:pt idx="232">
                  <c:v>-6496502430959.5898</c:v>
                </c:pt>
                <c:pt idx="233">
                  <c:v>-6220056989519.5996</c:v>
                </c:pt>
                <c:pt idx="234">
                  <c:v>-5943611548799.6201</c:v>
                </c:pt>
                <c:pt idx="235">
                  <c:v>-5667148827359.6406</c:v>
                </c:pt>
                <c:pt idx="236">
                  <c:v>-5528943385919.6611</c:v>
                </c:pt>
                <c:pt idx="237">
                  <c:v>-5252497944479.6699</c:v>
                </c:pt>
                <c:pt idx="238">
                  <c:v>-4976052503759.6904</c:v>
                </c:pt>
                <c:pt idx="239">
                  <c:v>-4699589782319.7109</c:v>
                </c:pt>
                <c:pt idx="240">
                  <c:v>-4561384340879.7314</c:v>
                </c:pt>
                <c:pt idx="241">
                  <c:v>-4284938899439.7407</c:v>
                </c:pt>
                <c:pt idx="242">
                  <c:v>-4008493458719.7598</c:v>
                </c:pt>
                <c:pt idx="243">
                  <c:v>-3732030737279.7808</c:v>
                </c:pt>
                <c:pt idx="244">
                  <c:v>-3593825295839.79</c:v>
                </c:pt>
                <c:pt idx="245">
                  <c:v>-3317379855119.8105</c:v>
                </c:pt>
                <c:pt idx="246">
                  <c:v>-3040917133679.8301</c:v>
                </c:pt>
                <c:pt idx="247">
                  <c:v>-2902711692239.8403</c:v>
                </c:pt>
                <c:pt idx="248">
                  <c:v>-2626266251519.8501</c:v>
                </c:pt>
                <c:pt idx="249">
                  <c:v>-2349803530799.8706</c:v>
                </c:pt>
                <c:pt idx="250">
                  <c:v>-2211580809359.8799</c:v>
                </c:pt>
                <c:pt idx="251">
                  <c:v>-2073375368639.8801</c:v>
                </c:pt>
                <c:pt idx="252">
                  <c:v>-1796912648639.8901</c:v>
                </c:pt>
                <c:pt idx="253">
                  <c:v>-1658672647919.8899</c:v>
                </c:pt>
                <c:pt idx="254">
                  <c:v>-1658689927919.8999</c:v>
                </c:pt>
                <c:pt idx="255">
                  <c:v>-1520449927199.8999</c:v>
                </c:pt>
                <c:pt idx="256">
                  <c:v>-1520467207199.9001</c:v>
                </c:pt>
                <c:pt idx="257">
                  <c:v>-1382227207199.9001</c:v>
                </c:pt>
                <c:pt idx="258">
                  <c:v>-1382227207199.9001</c:v>
                </c:pt>
                <c:pt idx="259">
                  <c:v>-1382227207199.9001</c:v>
                </c:pt>
                <c:pt idx="260">
                  <c:v>-1382227207199.9001</c:v>
                </c:pt>
                <c:pt idx="261">
                  <c:v>-1382227207199.9001</c:v>
                </c:pt>
                <c:pt idx="262">
                  <c:v>-1382227207199.9001</c:v>
                </c:pt>
                <c:pt idx="263">
                  <c:v>-1382227207199.9001</c:v>
                </c:pt>
                <c:pt idx="264">
                  <c:v>-1382227207199.9001</c:v>
                </c:pt>
                <c:pt idx="265">
                  <c:v>-1382227207199.9001</c:v>
                </c:pt>
                <c:pt idx="266">
                  <c:v>-1382227207199.9001</c:v>
                </c:pt>
                <c:pt idx="267">
                  <c:v>-1382227207199.9001</c:v>
                </c:pt>
                <c:pt idx="268">
                  <c:v>-1382227207199.9001</c:v>
                </c:pt>
                <c:pt idx="269">
                  <c:v>-1382227207199.9001</c:v>
                </c:pt>
                <c:pt idx="270">
                  <c:v>-1382227207199.9001</c:v>
                </c:pt>
                <c:pt idx="271">
                  <c:v>-1382227207199.9001</c:v>
                </c:pt>
                <c:pt idx="272">
                  <c:v>-1382227207199.9001</c:v>
                </c:pt>
                <c:pt idx="273">
                  <c:v>-1382227207199.9001</c:v>
                </c:pt>
                <c:pt idx="274">
                  <c:v>-1382227207199.9001</c:v>
                </c:pt>
                <c:pt idx="275">
                  <c:v>-1382227207199.9001</c:v>
                </c:pt>
                <c:pt idx="276">
                  <c:v>-1382227207199.9001</c:v>
                </c:pt>
                <c:pt idx="277">
                  <c:v>-1382227207199.9001</c:v>
                </c:pt>
                <c:pt idx="278">
                  <c:v>-1382227207199.9001</c:v>
                </c:pt>
                <c:pt idx="279">
                  <c:v>-1382227207199.9001</c:v>
                </c:pt>
                <c:pt idx="280">
                  <c:v>-1382227207199.9001</c:v>
                </c:pt>
                <c:pt idx="281">
                  <c:v>-1382227207199.9001</c:v>
                </c:pt>
                <c:pt idx="282">
                  <c:v>-1382227207199.9001</c:v>
                </c:pt>
                <c:pt idx="283">
                  <c:v>-1382227207199.9001</c:v>
                </c:pt>
                <c:pt idx="284">
                  <c:v>-1382227207199.9001</c:v>
                </c:pt>
                <c:pt idx="285">
                  <c:v>-1382227207199.9001</c:v>
                </c:pt>
                <c:pt idx="286">
                  <c:v>-1382227207199.9001</c:v>
                </c:pt>
                <c:pt idx="287">
                  <c:v>-1382227207199.9001</c:v>
                </c:pt>
                <c:pt idx="288">
                  <c:v>-1382227207199.9001</c:v>
                </c:pt>
                <c:pt idx="289">
                  <c:v>-1382227207199.9001</c:v>
                </c:pt>
                <c:pt idx="290">
                  <c:v>-1382227207199.9001</c:v>
                </c:pt>
                <c:pt idx="291">
                  <c:v>-1382227207199.9001</c:v>
                </c:pt>
                <c:pt idx="292">
                  <c:v>-1382227207199.9001</c:v>
                </c:pt>
                <c:pt idx="293">
                  <c:v>-1382227207199.9001</c:v>
                </c:pt>
                <c:pt idx="294">
                  <c:v>-1382227207199.9001</c:v>
                </c:pt>
                <c:pt idx="295">
                  <c:v>-1382227207199.9001</c:v>
                </c:pt>
                <c:pt idx="296">
                  <c:v>-1382227207199.9001</c:v>
                </c:pt>
                <c:pt idx="297">
                  <c:v>-1382227207199.9001</c:v>
                </c:pt>
                <c:pt idx="298">
                  <c:v>-1382227207199.9001</c:v>
                </c:pt>
                <c:pt idx="299">
                  <c:v>-1382227207199.9001</c:v>
                </c:pt>
                <c:pt idx="300">
                  <c:v>-1382227207199.9102</c:v>
                </c:pt>
                <c:pt idx="301">
                  <c:v>-1382227206479.9102</c:v>
                </c:pt>
                <c:pt idx="302">
                  <c:v>-1382244486479.9102</c:v>
                </c:pt>
                <c:pt idx="303">
                  <c:v>-1244004486479.9102</c:v>
                </c:pt>
                <c:pt idx="304">
                  <c:v>-1244004486479.9102</c:v>
                </c:pt>
                <c:pt idx="305">
                  <c:v>-1244004486479.9102</c:v>
                </c:pt>
                <c:pt idx="306">
                  <c:v>-1244004486479.9102</c:v>
                </c:pt>
                <c:pt idx="307">
                  <c:v>-1244004486479.9102</c:v>
                </c:pt>
                <c:pt idx="308">
                  <c:v>-1244004486479.9102</c:v>
                </c:pt>
                <c:pt idx="309">
                  <c:v>-1244004486479.9102</c:v>
                </c:pt>
                <c:pt idx="310">
                  <c:v>-1244004486479.9102</c:v>
                </c:pt>
                <c:pt idx="311">
                  <c:v>-1244004486479.9102</c:v>
                </c:pt>
                <c:pt idx="312">
                  <c:v>-1244004486479.9102</c:v>
                </c:pt>
                <c:pt idx="313">
                  <c:v>-1244004486479.9102</c:v>
                </c:pt>
                <c:pt idx="314">
                  <c:v>-1244004486479.9102</c:v>
                </c:pt>
                <c:pt idx="315">
                  <c:v>-1244004486479.9102</c:v>
                </c:pt>
                <c:pt idx="316">
                  <c:v>-1244004486479.9102</c:v>
                </c:pt>
                <c:pt idx="317">
                  <c:v>-1244004486479.9102</c:v>
                </c:pt>
                <c:pt idx="318">
                  <c:v>-1244004486479.9202</c:v>
                </c:pt>
                <c:pt idx="319">
                  <c:v>-1244004485759.9199</c:v>
                </c:pt>
                <c:pt idx="320">
                  <c:v>-1244021765759.9199</c:v>
                </c:pt>
                <c:pt idx="321">
                  <c:v>-1105781765759.9199</c:v>
                </c:pt>
                <c:pt idx="322">
                  <c:v>-1105781765759.9199</c:v>
                </c:pt>
                <c:pt idx="323">
                  <c:v>-1105781765759.9199</c:v>
                </c:pt>
                <c:pt idx="324">
                  <c:v>-1105781765759.9199</c:v>
                </c:pt>
                <c:pt idx="325">
                  <c:v>-1105781765759.9199</c:v>
                </c:pt>
                <c:pt idx="326">
                  <c:v>-1105781765759.9199</c:v>
                </c:pt>
                <c:pt idx="327">
                  <c:v>-1105781765759.9199</c:v>
                </c:pt>
                <c:pt idx="328">
                  <c:v>-1105781765759.9199</c:v>
                </c:pt>
                <c:pt idx="329">
                  <c:v>-1105781765759.9299</c:v>
                </c:pt>
                <c:pt idx="330">
                  <c:v>-1105781765039.9299</c:v>
                </c:pt>
                <c:pt idx="331">
                  <c:v>-1105799045039.9299</c:v>
                </c:pt>
                <c:pt idx="332">
                  <c:v>-967559045039.9303</c:v>
                </c:pt>
                <c:pt idx="333">
                  <c:v>-967559045039.9303</c:v>
                </c:pt>
                <c:pt idx="334">
                  <c:v>-967559045039.9303</c:v>
                </c:pt>
                <c:pt idx="335">
                  <c:v>-967559045039.9303</c:v>
                </c:pt>
                <c:pt idx="336">
                  <c:v>-967559045039.9303</c:v>
                </c:pt>
                <c:pt idx="337">
                  <c:v>-967559045039.9303</c:v>
                </c:pt>
                <c:pt idx="338">
                  <c:v>-967559045039.9303</c:v>
                </c:pt>
                <c:pt idx="339">
                  <c:v>-967559045039.9303</c:v>
                </c:pt>
                <c:pt idx="340">
                  <c:v>-967559045039.9303</c:v>
                </c:pt>
                <c:pt idx="341">
                  <c:v>-967559045039.94019</c:v>
                </c:pt>
                <c:pt idx="342">
                  <c:v>-967559044319.94019</c:v>
                </c:pt>
                <c:pt idx="343">
                  <c:v>-967576324319.94019</c:v>
                </c:pt>
                <c:pt idx="344">
                  <c:v>-829336324319.94006</c:v>
                </c:pt>
                <c:pt idx="345">
                  <c:v>-829336324319.94006</c:v>
                </c:pt>
                <c:pt idx="346">
                  <c:v>-829336324319.94006</c:v>
                </c:pt>
                <c:pt idx="347">
                  <c:v>-829336324319.95007</c:v>
                </c:pt>
                <c:pt idx="348">
                  <c:v>-829336323599.94995</c:v>
                </c:pt>
                <c:pt idx="349">
                  <c:v>-829353603599.94995</c:v>
                </c:pt>
                <c:pt idx="350">
                  <c:v>-691113603599.95007</c:v>
                </c:pt>
                <c:pt idx="351">
                  <c:v>-691113603599.95007</c:v>
                </c:pt>
                <c:pt idx="352">
                  <c:v>-691113603599.95007</c:v>
                </c:pt>
                <c:pt idx="353">
                  <c:v>-691113603599.96008</c:v>
                </c:pt>
                <c:pt idx="354">
                  <c:v>-691113602879.96008</c:v>
                </c:pt>
                <c:pt idx="355">
                  <c:v>-691130882879.95996</c:v>
                </c:pt>
                <c:pt idx="356">
                  <c:v>-552890882879.95996</c:v>
                </c:pt>
                <c:pt idx="357">
                  <c:v>-552890882879.95996</c:v>
                </c:pt>
                <c:pt idx="358">
                  <c:v>-552890882879.95996</c:v>
                </c:pt>
                <c:pt idx="359">
                  <c:v>-552890882879.96997</c:v>
                </c:pt>
                <c:pt idx="360">
                  <c:v>-552890882159.96997</c:v>
                </c:pt>
              </c:numCache>
            </c:numRef>
          </c:yVal>
          <c:smooth val="0"/>
          <c:extLst>
            <c:ext xmlns:c16="http://schemas.microsoft.com/office/drawing/2014/chart" uri="{C3380CC4-5D6E-409C-BE32-E72D297353CC}">
              <c16:uniqueId val="{00000000-3AD2-496E-9771-B3D466F6BA33}"/>
            </c:ext>
          </c:extLst>
        </c:ser>
        <c:dLbls>
          <c:showLegendKey val="0"/>
          <c:showVal val="0"/>
          <c:showCatName val="0"/>
          <c:showSerName val="0"/>
          <c:showPercent val="0"/>
          <c:showBubbleSize val="0"/>
        </c:dLbls>
        <c:axId val="1290067552"/>
        <c:axId val="1290060832"/>
      </c:scatterChart>
      <c:valAx>
        <c:axId val="12900675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0060832"/>
        <c:crosses val="autoZero"/>
        <c:crossBetween val="midCat"/>
      </c:valAx>
      <c:valAx>
        <c:axId val="12900608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00675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valve lift vs piston position</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3'!$C$2:$C$362</c:f>
              <c:numCache>
                <c:formatCode>General</c:formatCode>
                <c:ptCount val="361"/>
                <c:pt idx="0">
                  <c:v>0</c:v>
                </c:pt>
                <c:pt idx="1">
                  <c:v>0</c:v>
                </c:pt>
                <c:pt idx="2">
                  <c:v>0</c:v>
                </c:pt>
                <c:pt idx="3">
                  <c:v>0</c:v>
                </c:pt>
                <c:pt idx="4">
                  <c:v>-0.01</c:v>
                </c:pt>
                <c:pt idx="5">
                  <c:v>-0.01</c:v>
                </c:pt>
                <c:pt idx="6">
                  <c:v>-0.01</c:v>
                </c:pt>
                <c:pt idx="7">
                  <c:v>-0.01</c:v>
                </c:pt>
                <c:pt idx="8">
                  <c:v>-0.01</c:v>
                </c:pt>
                <c:pt idx="9">
                  <c:v>-0.02</c:v>
                </c:pt>
                <c:pt idx="10">
                  <c:v>-0.02</c:v>
                </c:pt>
                <c:pt idx="11">
                  <c:v>-0.02</c:v>
                </c:pt>
                <c:pt idx="12">
                  <c:v>-0.02</c:v>
                </c:pt>
                <c:pt idx="13">
                  <c:v>-0.02</c:v>
                </c:pt>
                <c:pt idx="14">
                  <c:v>-0.02</c:v>
                </c:pt>
                <c:pt idx="15">
                  <c:v>-0.03</c:v>
                </c:pt>
                <c:pt idx="16">
                  <c:v>-0.03</c:v>
                </c:pt>
                <c:pt idx="17">
                  <c:v>-0.03</c:v>
                </c:pt>
                <c:pt idx="18">
                  <c:v>-0.03</c:v>
                </c:pt>
                <c:pt idx="19">
                  <c:v>-0.03</c:v>
                </c:pt>
                <c:pt idx="20">
                  <c:v>-0.04</c:v>
                </c:pt>
                <c:pt idx="21">
                  <c:v>-0.04</c:v>
                </c:pt>
                <c:pt idx="22">
                  <c:v>-0.04</c:v>
                </c:pt>
                <c:pt idx="23">
                  <c:v>-0.04</c:v>
                </c:pt>
                <c:pt idx="24">
                  <c:v>-0.04</c:v>
                </c:pt>
                <c:pt idx="25">
                  <c:v>-0.04</c:v>
                </c:pt>
                <c:pt idx="26">
                  <c:v>-0.04</c:v>
                </c:pt>
                <c:pt idx="27">
                  <c:v>-0.05</c:v>
                </c:pt>
                <c:pt idx="28">
                  <c:v>-0.05</c:v>
                </c:pt>
                <c:pt idx="29">
                  <c:v>-0.05</c:v>
                </c:pt>
                <c:pt idx="30">
                  <c:v>-0.05</c:v>
                </c:pt>
                <c:pt idx="31">
                  <c:v>-0.05</c:v>
                </c:pt>
                <c:pt idx="32">
                  <c:v>-0.05</c:v>
                </c:pt>
                <c:pt idx="33">
                  <c:v>-0.06</c:v>
                </c:pt>
                <c:pt idx="34">
                  <c:v>-0.06</c:v>
                </c:pt>
                <c:pt idx="35">
                  <c:v>-0.06</c:v>
                </c:pt>
                <c:pt idx="36">
                  <c:v>-0.06</c:v>
                </c:pt>
                <c:pt idx="37">
                  <c:v>-0.06</c:v>
                </c:pt>
                <c:pt idx="38">
                  <c:v>-0.06</c:v>
                </c:pt>
                <c:pt idx="39">
                  <c:v>-7.0000000000000007E-2</c:v>
                </c:pt>
                <c:pt idx="40">
                  <c:v>-7.0000000000000007E-2</c:v>
                </c:pt>
                <c:pt idx="41">
                  <c:v>-7.0000000000000007E-2</c:v>
                </c:pt>
                <c:pt idx="42">
                  <c:v>-7.0000000000000007E-2</c:v>
                </c:pt>
                <c:pt idx="43">
                  <c:v>-7.0000000000000007E-2</c:v>
                </c:pt>
                <c:pt idx="44">
                  <c:v>-0.08</c:v>
                </c:pt>
                <c:pt idx="45">
                  <c:v>-0.08</c:v>
                </c:pt>
                <c:pt idx="46">
                  <c:v>-0.08</c:v>
                </c:pt>
                <c:pt idx="47">
                  <c:v>-0.08</c:v>
                </c:pt>
                <c:pt idx="48">
                  <c:v>-0.08</c:v>
                </c:pt>
                <c:pt idx="49">
                  <c:v>-0.09</c:v>
                </c:pt>
                <c:pt idx="50">
                  <c:v>-0.09</c:v>
                </c:pt>
                <c:pt idx="51">
                  <c:v>-0.09</c:v>
                </c:pt>
                <c:pt idx="52">
                  <c:v>-0.09</c:v>
                </c:pt>
                <c:pt idx="53">
                  <c:v>-0.09</c:v>
                </c:pt>
                <c:pt idx="54">
                  <c:v>-0.09</c:v>
                </c:pt>
                <c:pt idx="55">
                  <c:v>-0.1</c:v>
                </c:pt>
                <c:pt idx="56">
                  <c:v>-0.1</c:v>
                </c:pt>
                <c:pt idx="57">
                  <c:v>-0.1</c:v>
                </c:pt>
                <c:pt idx="58">
                  <c:v>-0.1</c:v>
                </c:pt>
                <c:pt idx="59">
                  <c:v>-0.1</c:v>
                </c:pt>
                <c:pt idx="60">
                  <c:v>-0.1</c:v>
                </c:pt>
                <c:pt idx="61">
                  <c:v>-0.1</c:v>
                </c:pt>
                <c:pt idx="62">
                  <c:v>-0.11</c:v>
                </c:pt>
                <c:pt idx="63">
                  <c:v>-0.11</c:v>
                </c:pt>
                <c:pt idx="64">
                  <c:v>-0.11</c:v>
                </c:pt>
                <c:pt idx="65">
                  <c:v>-0.11</c:v>
                </c:pt>
                <c:pt idx="66">
                  <c:v>-0.11</c:v>
                </c:pt>
                <c:pt idx="67">
                  <c:v>-0.11</c:v>
                </c:pt>
                <c:pt idx="68">
                  <c:v>-0.11</c:v>
                </c:pt>
                <c:pt idx="69">
                  <c:v>-0.12</c:v>
                </c:pt>
                <c:pt idx="70">
                  <c:v>-0.12</c:v>
                </c:pt>
                <c:pt idx="71">
                  <c:v>-0.12</c:v>
                </c:pt>
                <c:pt idx="72">
                  <c:v>-0.12</c:v>
                </c:pt>
                <c:pt idx="73">
                  <c:v>-0.12</c:v>
                </c:pt>
                <c:pt idx="74">
                  <c:v>-0.12</c:v>
                </c:pt>
                <c:pt idx="75">
                  <c:v>-0.12</c:v>
                </c:pt>
                <c:pt idx="76">
                  <c:v>-0.12</c:v>
                </c:pt>
                <c:pt idx="77">
                  <c:v>-0.12</c:v>
                </c:pt>
                <c:pt idx="78">
                  <c:v>-0.12</c:v>
                </c:pt>
                <c:pt idx="79">
                  <c:v>-0.13</c:v>
                </c:pt>
                <c:pt idx="80">
                  <c:v>-0.13</c:v>
                </c:pt>
                <c:pt idx="81">
                  <c:v>-0.13</c:v>
                </c:pt>
                <c:pt idx="82">
                  <c:v>-0.13</c:v>
                </c:pt>
                <c:pt idx="83">
                  <c:v>-0.13</c:v>
                </c:pt>
                <c:pt idx="84">
                  <c:v>-0.13</c:v>
                </c:pt>
                <c:pt idx="85">
                  <c:v>-0.13</c:v>
                </c:pt>
                <c:pt idx="86">
                  <c:v>-0.13</c:v>
                </c:pt>
                <c:pt idx="87">
                  <c:v>-0.13</c:v>
                </c:pt>
                <c:pt idx="88">
                  <c:v>-0.13</c:v>
                </c:pt>
                <c:pt idx="89">
                  <c:v>-0.13</c:v>
                </c:pt>
                <c:pt idx="90">
                  <c:v>-0.13</c:v>
                </c:pt>
                <c:pt idx="91">
                  <c:v>-0.13</c:v>
                </c:pt>
                <c:pt idx="92">
                  <c:v>-0.13</c:v>
                </c:pt>
                <c:pt idx="93">
                  <c:v>-0.12</c:v>
                </c:pt>
                <c:pt idx="94">
                  <c:v>-0.12</c:v>
                </c:pt>
                <c:pt idx="95">
                  <c:v>-0.11</c:v>
                </c:pt>
                <c:pt idx="96">
                  <c:v>-0.1</c:v>
                </c:pt>
                <c:pt idx="97">
                  <c:v>-0.08</c:v>
                </c:pt>
                <c:pt idx="98">
                  <c:v>-7.0000000000000007E-2</c:v>
                </c:pt>
                <c:pt idx="99">
                  <c:v>-0.05</c:v>
                </c:pt>
                <c:pt idx="100">
                  <c:v>-0.03</c:v>
                </c:pt>
                <c:pt idx="101">
                  <c:v>-0.02</c:v>
                </c:pt>
                <c:pt idx="102">
                  <c:v>0</c:v>
                </c:pt>
                <c:pt idx="103">
                  <c:v>0.02</c:v>
                </c:pt>
                <c:pt idx="104">
                  <c:v>0.04</c:v>
                </c:pt>
                <c:pt idx="105">
                  <c:v>0.06</c:v>
                </c:pt>
                <c:pt idx="106">
                  <c:v>0.08</c:v>
                </c:pt>
                <c:pt idx="107">
                  <c:v>0.1</c:v>
                </c:pt>
                <c:pt idx="108">
                  <c:v>0.11</c:v>
                </c:pt>
                <c:pt idx="109">
                  <c:v>0.13</c:v>
                </c:pt>
                <c:pt idx="110">
                  <c:v>0.15</c:v>
                </c:pt>
                <c:pt idx="111">
                  <c:v>0.17</c:v>
                </c:pt>
                <c:pt idx="112">
                  <c:v>0.19</c:v>
                </c:pt>
                <c:pt idx="113">
                  <c:v>0.2</c:v>
                </c:pt>
                <c:pt idx="114">
                  <c:v>0.23</c:v>
                </c:pt>
                <c:pt idx="115">
                  <c:v>0.25</c:v>
                </c:pt>
                <c:pt idx="116">
                  <c:v>0.26</c:v>
                </c:pt>
                <c:pt idx="117">
                  <c:v>0.28000000000000003</c:v>
                </c:pt>
                <c:pt idx="118">
                  <c:v>0.3</c:v>
                </c:pt>
                <c:pt idx="119">
                  <c:v>0.32</c:v>
                </c:pt>
                <c:pt idx="120">
                  <c:v>0.34</c:v>
                </c:pt>
                <c:pt idx="121">
                  <c:v>0.36</c:v>
                </c:pt>
                <c:pt idx="122">
                  <c:v>0.39</c:v>
                </c:pt>
                <c:pt idx="123">
                  <c:v>0.43</c:v>
                </c:pt>
                <c:pt idx="124">
                  <c:v>0.46</c:v>
                </c:pt>
                <c:pt idx="125">
                  <c:v>0.51</c:v>
                </c:pt>
                <c:pt idx="126">
                  <c:v>0.55000000000000004</c:v>
                </c:pt>
                <c:pt idx="127">
                  <c:v>0.6</c:v>
                </c:pt>
                <c:pt idx="128">
                  <c:v>0.66</c:v>
                </c:pt>
                <c:pt idx="129">
                  <c:v>0.72</c:v>
                </c:pt>
                <c:pt idx="130">
                  <c:v>0.78</c:v>
                </c:pt>
                <c:pt idx="131">
                  <c:v>0.84</c:v>
                </c:pt>
                <c:pt idx="132">
                  <c:v>0.93</c:v>
                </c:pt>
                <c:pt idx="133">
                  <c:v>0.99</c:v>
                </c:pt>
                <c:pt idx="134">
                  <c:v>1.07</c:v>
                </c:pt>
                <c:pt idx="135">
                  <c:v>1.1599999999999999</c:v>
                </c:pt>
                <c:pt idx="136">
                  <c:v>1.26</c:v>
                </c:pt>
                <c:pt idx="137">
                  <c:v>1.35</c:v>
                </c:pt>
                <c:pt idx="138">
                  <c:v>1.45</c:v>
                </c:pt>
                <c:pt idx="139">
                  <c:v>1.56</c:v>
                </c:pt>
                <c:pt idx="140">
                  <c:v>1.68</c:v>
                </c:pt>
                <c:pt idx="141">
                  <c:v>1.8</c:v>
                </c:pt>
                <c:pt idx="142">
                  <c:v>1.93</c:v>
                </c:pt>
                <c:pt idx="143">
                  <c:v>2.04</c:v>
                </c:pt>
                <c:pt idx="144">
                  <c:v>2.1800000000000002</c:v>
                </c:pt>
                <c:pt idx="145">
                  <c:v>2.31</c:v>
                </c:pt>
                <c:pt idx="146">
                  <c:v>2.46</c:v>
                </c:pt>
                <c:pt idx="147">
                  <c:v>2.6</c:v>
                </c:pt>
                <c:pt idx="148">
                  <c:v>2.78</c:v>
                </c:pt>
                <c:pt idx="149">
                  <c:v>2.94</c:v>
                </c:pt>
                <c:pt idx="150">
                  <c:v>3.11</c:v>
                </c:pt>
                <c:pt idx="151">
                  <c:v>3.28</c:v>
                </c:pt>
                <c:pt idx="152">
                  <c:v>3.48</c:v>
                </c:pt>
                <c:pt idx="153">
                  <c:v>3.69</c:v>
                </c:pt>
                <c:pt idx="154">
                  <c:v>3.86</c:v>
                </c:pt>
                <c:pt idx="155">
                  <c:v>4.0599999999999996</c:v>
                </c:pt>
                <c:pt idx="156">
                  <c:v>4.29</c:v>
                </c:pt>
                <c:pt idx="157">
                  <c:v>4.53</c:v>
                </c:pt>
                <c:pt idx="158">
                  <c:v>4.74</c:v>
                </c:pt>
                <c:pt idx="159">
                  <c:v>5</c:v>
                </c:pt>
                <c:pt idx="160">
                  <c:v>5.21</c:v>
                </c:pt>
                <c:pt idx="161">
                  <c:v>5.45</c:v>
                </c:pt>
                <c:pt idx="162">
                  <c:v>5.81</c:v>
                </c:pt>
                <c:pt idx="163">
                  <c:v>5.99</c:v>
                </c:pt>
                <c:pt idx="164">
                  <c:v>6.31</c:v>
                </c:pt>
                <c:pt idx="165">
                  <c:v>6.54</c:v>
                </c:pt>
                <c:pt idx="166">
                  <c:v>6.85</c:v>
                </c:pt>
                <c:pt idx="167">
                  <c:v>7.11</c:v>
                </c:pt>
                <c:pt idx="168">
                  <c:v>7.39</c:v>
                </c:pt>
                <c:pt idx="169">
                  <c:v>7.69</c:v>
                </c:pt>
                <c:pt idx="170">
                  <c:v>7.95</c:v>
                </c:pt>
                <c:pt idx="171">
                  <c:v>8.1999999999999993</c:v>
                </c:pt>
                <c:pt idx="172">
                  <c:v>8.48</c:v>
                </c:pt>
                <c:pt idx="173">
                  <c:v>8.68</c:v>
                </c:pt>
                <c:pt idx="174">
                  <c:v>8.8800000000000008</c:v>
                </c:pt>
                <c:pt idx="175">
                  <c:v>9.01</c:v>
                </c:pt>
                <c:pt idx="176">
                  <c:v>9.1</c:v>
                </c:pt>
                <c:pt idx="177">
                  <c:v>9.14</c:v>
                </c:pt>
                <c:pt idx="178">
                  <c:v>9.14</c:v>
                </c:pt>
                <c:pt idx="179">
                  <c:v>9.1</c:v>
                </c:pt>
                <c:pt idx="180">
                  <c:v>9.02</c:v>
                </c:pt>
                <c:pt idx="181">
                  <c:v>8.85</c:v>
                </c:pt>
                <c:pt idx="182">
                  <c:v>8.66</c:v>
                </c:pt>
                <c:pt idx="183">
                  <c:v>8.3699999999999992</c:v>
                </c:pt>
                <c:pt idx="184">
                  <c:v>8.1199999999999992</c:v>
                </c:pt>
                <c:pt idx="185">
                  <c:v>7.81</c:v>
                </c:pt>
                <c:pt idx="186">
                  <c:v>7.5</c:v>
                </c:pt>
                <c:pt idx="187">
                  <c:v>7.15</c:v>
                </c:pt>
                <c:pt idx="188">
                  <c:v>6.83</c:v>
                </c:pt>
                <c:pt idx="189">
                  <c:v>6.48</c:v>
                </c:pt>
                <c:pt idx="190">
                  <c:v>6.14</c:v>
                </c:pt>
                <c:pt idx="191">
                  <c:v>5.82</c:v>
                </c:pt>
                <c:pt idx="192">
                  <c:v>5.53</c:v>
                </c:pt>
                <c:pt idx="193">
                  <c:v>5.25</c:v>
                </c:pt>
                <c:pt idx="194">
                  <c:v>4.9400000000000004</c:v>
                </c:pt>
                <c:pt idx="195">
                  <c:v>4.66</c:v>
                </c:pt>
                <c:pt idx="196">
                  <c:v>4.41</c:v>
                </c:pt>
                <c:pt idx="197">
                  <c:v>4.1900000000000004</c:v>
                </c:pt>
                <c:pt idx="198">
                  <c:v>3.93</c:v>
                </c:pt>
                <c:pt idx="199">
                  <c:v>3.73</c:v>
                </c:pt>
                <c:pt idx="200">
                  <c:v>3.5</c:v>
                </c:pt>
                <c:pt idx="201">
                  <c:v>3.29</c:v>
                </c:pt>
                <c:pt idx="202">
                  <c:v>3.1</c:v>
                </c:pt>
                <c:pt idx="203">
                  <c:v>2.88</c:v>
                </c:pt>
                <c:pt idx="204">
                  <c:v>2.73</c:v>
                </c:pt>
                <c:pt idx="205">
                  <c:v>2.54</c:v>
                </c:pt>
                <c:pt idx="206">
                  <c:v>2.39</c:v>
                </c:pt>
                <c:pt idx="207">
                  <c:v>2.2400000000000002</c:v>
                </c:pt>
                <c:pt idx="208">
                  <c:v>2.08</c:v>
                </c:pt>
                <c:pt idx="209">
                  <c:v>1.94</c:v>
                </c:pt>
                <c:pt idx="210">
                  <c:v>1.8</c:v>
                </c:pt>
                <c:pt idx="211">
                  <c:v>1.67</c:v>
                </c:pt>
                <c:pt idx="212">
                  <c:v>1.56</c:v>
                </c:pt>
                <c:pt idx="213">
                  <c:v>1.46</c:v>
                </c:pt>
                <c:pt idx="214">
                  <c:v>1.35</c:v>
                </c:pt>
                <c:pt idx="215">
                  <c:v>1.26</c:v>
                </c:pt>
                <c:pt idx="216">
                  <c:v>1.1599999999999999</c:v>
                </c:pt>
                <c:pt idx="217">
                  <c:v>1.06</c:v>
                </c:pt>
                <c:pt idx="218">
                  <c:v>1</c:v>
                </c:pt>
                <c:pt idx="219">
                  <c:v>0.92</c:v>
                </c:pt>
                <c:pt idx="220">
                  <c:v>0.86</c:v>
                </c:pt>
                <c:pt idx="221">
                  <c:v>0.79</c:v>
                </c:pt>
                <c:pt idx="222">
                  <c:v>0.73</c:v>
                </c:pt>
                <c:pt idx="223">
                  <c:v>0.68</c:v>
                </c:pt>
                <c:pt idx="224">
                  <c:v>0.64</c:v>
                </c:pt>
                <c:pt idx="225">
                  <c:v>0.59</c:v>
                </c:pt>
                <c:pt idx="226">
                  <c:v>0.55000000000000004</c:v>
                </c:pt>
                <c:pt idx="227">
                  <c:v>0.52</c:v>
                </c:pt>
                <c:pt idx="228">
                  <c:v>0.49</c:v>
                </c:pt>
                <c:pt idx="229">
                  <c:v>0.47</c:v>
                </c:pt>
                <c:pt idx="230">
                  <c:v>0.45</c:v>
                </c:pt>
                <c:pt idx="231">
                  <c:v>0.43</c:v>
                </c:pt>
                <c:pt idx="232">
                  <c:v>0.41</c:v>
                </c:pt>
                <c:pt idx="233">
                  <c:v>0.4</c:v>
                </c:pt>
                <c:pt idx="234">
                  <c:v>0.38</c:v>
                </c:pt>
                <c:pt idx="235">
                  <c:v>0.36</c:v>
                </c:pt>
                <c:pt idx="236">
                  <c:v>0.34</c:v>
                </c:pt>
                <c:pt idx="237">
                  <c:v>0.33</c:v>
                </c:pt>
                <c:pt idx="238">
                  <c:v>0.31</c:v>
                </c:pt>
                <c:pt idx="239">
                  <c:v>0.28999999999999998</c:v>
                </c:pt>
                <c:pt idx="240">
                  <c:v>0.27</c:v>
                </c:pt>
                <c:pt idx="241">
                  <c:v>0.26</c:v>
                </c:pt>
                <c:pt idx="242">
                  <c:v>0.24</c:v>
                </c:pt>
                <c:pt idx="243">
                  <c:v>0.22</c:v>
                </c:pt>
                <c:pt idx="244">
                  <c:v>0.21</c:v>
                </c:pt>
                <c:pt idx="245">
                  <c:v>0.19</c:v>
                </c:pt>
                <c:pt idx="246">
                  <c:v>0.17</c:v>
                </c:pt>
                <c:pt idx="247">
                  <c:v>0.16</c:v>
                </c:pt>
                <c:pt idx="248">
                  <c:v>0.15</c:v>
                </c:pt>
                <c:pt idx="249">
                  <c:v>0.13</c:v>
                </c:pt>
                <c:pt idx="250">
                  <c:v>0.12</c:v>
                </c:pt>
                <c:pt idx="251">
                  <c:v>0.12</c:v>
                </c:pt>
                <c:pt idx="252">
                  <c:v>0.11</c:v>
                </c:pt>
                <c:pt idx="253">
                  <c:v>0.11</c:v>
                </c:pt>
                <c:pt idx="254">
                  <c:v>0.1</c:v>
                </c:pt>
                <c:pt idx="255">
                  <c:v>0.1</c:v>
                </c:pt>
                <c:pt idx="256">
                  <c:v>0.1</c:v>
                </c:pt>
                <c:pt idx="257">
                  <c:v>0.1</c:v>
                </c:pt>
                <c:pt idx="258">
                  <c:v>0.1</c:v>
                </c:pt>
                <c:pt idx="259">
                  <c:v>0.1</c:v>
                </c:pt>
                <c:pt idx="260">
                  <c:v>0.1</c:v>
                </c:pt>
                <c:pt idx="261">
                  <c:v>0.1</c:v>
                </c:pt>
                <c:pt idx="262">
                  <c:v>0.1</c:v>
                </c:pt>
                <c:pt idx="263">
                  <c:v>0.1</c:v>
                </c:pt>
                <c:pt idx="264">
                  <c:v>0.1</c:v>
                </c:pt>
                <c:pt idx="265">
                  <c:v>0.1</c:v>
                </c:pt>
                <c:pt idx="266">
                  <c:v>0.1</c:v>
                </c:pt>
                <c:pt idx="267">
                  <c:v>0.1</c:v>
                </c:pt>
                <c:pt idx="268">
                  <c:v>0.1</c:v>
                </c:pt>
                <c:pt idx="269">
                  <c:v>0.1</c:v>
                </c:pt>
                <c:pt idx="270">
                  <c:v>0.1</c:v>
                </c:pt>
                <c:pt idx="271">
                  <c:v>0.1</c:v>
                </c:pt>
                <c:pt idx="272">
                  <c:v>0.1</c:v>
                </c:pt>
                <c:pt idx="273">
                  <c:v>0.1</c:v>
                </c:pt>
                <c:pt idx="274">
                  <c:v>0.1</c:v>
                </c:pt>
                <c:pt idx="275">
                  <c:v>0.1</c:v>
                </c:pt>
                <c:pt idx="276">
                  <c:v>0.1</c:v>
                </c:pt>
                <c:pt idx="277">
                  <c:v>0.1</c:v>
                </c:pt>
                <c:pt idx="278">
                  <c:v>0.1</c:v>
                </c:pt>
                <c:pt idx="279">
                  <c:v>0.1</c:v>
                </c:pt>
                <c:pt idx="280">
                  <c:v>0.1</c:v>
                </c:pt>
                <c:pt idx="281">
                  <c:v>0.1</c:v>
                </c:pt>
                <c:pt idx="282">
                  <c:v>0.1</c:v>
                </c:pt>
                <c:pt idx="283">
                  <c:v>0.1</c:v>
                </c:pt>
                <c:pt idx="284">
                  <c:v>0.1</c:v>
                </c:pt>
                <c:pt idx="285">
                  <c:v>0.1</c:v>
                </c:pt>
                <c:pt idx="286">
                  <c:v>0.1</c:v>
                </c:pt>
                <c:pt idx="287">
                  <c:v>0.1</c:v>
                </c:pt>
                <c:pt idx="288">
                  <c:v>0.1</c:v>
                </c:pt>
                <c:pt idx="289">
                  <c:v>0.1</c:v>
                </c:pt>
                <c:pt idx="290">
                  <c:v>0.1</c:v>
                </c:pt>
                <c:pt idx="291">
                  <c:v>0.1</c:v>
                </c:pt>
                <c:pt idx="292">
                  <c:v>0.1</c:v>
                </c:pt>
                <c:pt idx="293">
                  <c:v>0.1</c:v>
                </c:pt>
                <c:pt idx="294">
                  <c:v>0.1</c:v>
                </c:pt>
                <c:pt idx="295">
                  <c:v>0.1</c:v>
                </c:pt>
                <c:pt idx="296">
                  <c:v>0.1</c:v>
                </c:pt>
                <c:pt idx="297">
                  <c:v>0.1</c:v>
                </c:pt>
                <c:pt idx="298">
                  <c:v>0.1</c:v>
                </c:pt>
                <c:pt idx="299">
                  <c:v>0.1</c:v>
                </c:pt>
                <c:pt idx="300">
                  <c:v>0.09</c:v>
                </c:pt>
                <c:pt idx="301">
                  <c:v>0.09</c:v>
                </c:pt>
                <c:pt idx="302">
                  <c:v>0.09</c:v>
                </c:pt>
                <c:pt idx="303">
                  <c:v>0.09</c:v>
                </c:pt>
                <c:pt idx="304">
                  <c:v>0.09</c:v>
                </c:pt>
                <c:pt idx="305">
                  <c:v>0.09</c:v>
                </c:pt>
                <c:pt idx="306">
                  <c:v>0.09</c:v>
                </c:pt>
                <c:pt idx="307">
                  <c:v>0.09</c:v>
                </c:pt>
                <c:pt idx="308">
                  <c:v>0.09</c:v>
                </c:pt>
                <c:pt idx="309">
                  <c:v>0.09</c:v>
                </c:pt>
                <c:pt idx="310">
                  <c:v>0.09</c:v>
                </c:pt>
                <c:pt idx="311">
                  <c:v>0.09</c:v>
                </c:pt>
                <c:pt idx="312">
                  <c:v>0.09</c:v>
                </c:pt>
                <c:pt idx="313">
                  <c:v>0.09</c:v>
                </c:pt>
                <c:pt idx="314">
                  <c:v>0.09</c:v>
                </c:pt>
                <c:pt idx="315">
                  <c:v>0.09</c:v>
                </c:pt>
                <c:pt idx="316">
                  <c:v>0.09</c:v>
                </c:pt>
                <c:pt idx="317">
                  <c:v>0.09</c:v>
                </c:pt>
                <c:pt idx="318">
                  <c:v>0.08</c:v>
                </c:pt>
                <c:pt idx="319">
                  <c:v>0.08</c:v>
                </c:pt>
                <c:pt idx="320">
                  <c:v>0.08</c:v>
                </c:pt>
                <c:pt idx="321">
                  <c:v>0.08</c:v>
                </c:pt>
                <c:pt idx="322">
                  <c:v>0.08</c:v>
                </c:pt>
                <c:pt idx="323">
                  <c:v>0.08</c:v>
                </c:pt>
                <c:pt idx="324">
                  <c:v>0.08</c:v>
                </c:pt>
                <c:pt idx="325">
                  <c:v>0.08</c:v>
                </c:pt>
                <c:pt idx="326">
                  <c:v>0.08</c:v>
                </c:pt>
                <c:pt idx="327">
                  <c:v>0.08</c:v>
                </c:pt>
                <c:pt idx="328">
                  <c:v>0.08</c:v>
                </c:pt>
                <c:pt idx="329">
                  <c:v>7.0000000000000007E-2</c:v>
                </c:pt>
                <c:pt idx="330">
                  <c:v>7.0000000000000007E-2</c:v>
                </c:pt>
                <c:pt idx="331">
                  <c:v>7.0000000000000007E-2</c:v>
                </c:pt>
                <c:pt idx="332">
                  <c:v>7.0000000000000007E-2</c:v>
                </c:pt>
                <c:pt idx="333">
                  <c:v>7.0000000000000007E-2</c:v>
                </c:pt>
                <c:pt idx="334">
                  <c:v>7.0000000000000007E-2</c:v>
                </c:pt>
                <c:pt idx="335">
                  <c:v>7.0000000000000007E-2</c:v>
                </c:pt>
                <c:pt idx="336">
                  <c:v>7.0000000000000007E-2</c:v>
                </c:pt>
                <c:pt idx="337">
                  <c:v>7.0000000000000007E-2</c:v>
                </c:pt>
                <c:pt idx="338">
                  <c:v>7.0000000000000007E-2</c:v>
                </c:pt>
                <c:pt idx="339">
                  <c:v>7.0000000000000007E-2</c:v>
                </c:pt>
                <c:pt idx="340">
                  <c:v>7.0000000000000007E-2</c:v>
                </c:pt>
                <c:pt idx="341">
                  <c:v>0.06</c:v>
                </c:pt>
                <c:pt idx="342">
                  <c:v>0.06</c:v>
                </c:pt>
                <c:pt idx="343">
                  <c:v>0.06</c:v>
                </c:pt>
                <c:pt idx="344">
                  <c:v>0.06</c:v>
                </c:pt>
                <c:pt idx="345">
                  <c:v>0.06</c:v>
                </c:pt>
                <c:pt idx="346">
                  <c:v>0.06</c:v>
                </c:pt>
                <c:pt idx="347">
                  <c:v>0.05</c:v>
                </c:pt>
                <c:pt idx="348">
                  <c:v>0.05</c:v>
                </c:pt>
                <c:pt idx="349">
                  <c:v>0.05</c:v>
                </c:pt>
                <c:pt idx="350">
                  <c:v>0.05</c:v>
                </c:pt>
                <c:pt idx="351">
                  <c:v>0.05</c:v>
                </c:pt>
                <c:pt idx="352">
                  <c:v>0.05</c:v>
                </c:pt>
                <c:pt idx="353">
                  <c:v>0.04</c:v>
                </c:pt>
                <c:pt idx="354">
                  <c:v>0.04</c:v>
                </c:pt>
                <c:pt idx="355">
                  <c:v>0.04</c:v>
                </c:pt>
                <c:pt idx="356">
                  <c:v>0.04</c:v>
                </c:pt>
                <c:pt idx="357">
                  <c:v>0.04</c:v>
                </c:pt>
                <c:pt idx="358">
                  <c:v>0.04</c:v>
                </c:pt>
                <c:pt idx="359">
                  <c:v>0.03</c:v>
                </c:pt>
                <c:pt idx="360">
                  <c:v>0.03</c:v>
                </c:pt>
              </c:numCache>
            </c:numRef>
          </c:xVal>
          <c:yVal>
            <c:numRef>
              <c:f>'Task 2'!$E$2:$E$362</c:f>
              <c:numCache>
                <c:formatCode>General</c:formatCode>
                <c:ptCount val="361"/>
                <c:pt idx="0">
                  <c:v>0</c:v>
                </c:pt>
                <c:pt idx="1">
                  <c:v>8.0000000000000002E-3</c:v>
                </c:pt>
                <c:pt idx="2">
                  <c:v>3.2000000000000001E-2</c:v>
                </c:pt>
                <c:pt idx="3">
                  <c:v>7.1999999999999995E-2</c:v>
                </c:pt>
                <c:pt idx="4">
                  <c:v>0.129</c:v>
                </c:pt>
                <c:pt idx="5">
                  <c:v>0.20100000000000001</c:v>
                </c:pt>
                <c:pt idx="6">
                  <c:v>0.28899999999999998</c:v>
                </c:pt>
                <c:pt idx="7">
                  <c:v>0.39300000000000002</c:v>
                </c:pt>
                <c:pt idx="8">
                  <c:v>0.51300000000000001</c:v>
                </c:pt>
                <c:pt idx="9">
                  <c:v>0.64900000000000002</c:v>
                </c:pt>
                <c:pt idx="10">
                  <c:v>0.80100000000000005</c:v>
                </c:pt>
                <c:pt idx="11">
                  <c:v>0.96799999999999997</c:v>
                </c:pt>
                <c:pt idx="12">
                  <c:v>1.151</c:v>
                </c:pt>
                <c:pt idx="13">
                  <c:v>1.349</c:v>
                </c:pt>
                <c:pt idx="14">
                  <c:v>1.5629999999999999</c:v>
                </c:pt>
                <c:pt idx="15">
                  <c:v>1.792</c:v>
                </c:pt>
                <c:pt idx="16">
                  <c:v>2.0369999999999999</c:v>
                </c:pt>
                <c:pt idx="17">
                  <c:v>2.2959999999999998</c:v>
                </c:pt>
                <c:pt idx="18">
                  <c:v>2.5710000000000002</c:v>
                </c:pt>
                <c:pt idx="19">
                  <c:v>2.86</c:v>
                </c:pt>
                <c:pt idx="20">
                  <c:v>3.1640000000000001</c:v>
                </c:pt>
                <c:pt idx="21">
                  <c:v>3.4820000000000002</c:v>
                </c:pt>
                <c:pt idx="22">
                  <c:v>3.8149999999999999</c:v>
                </c:pt>
                <c:pt idx="23">
                  <c:v>4.1619999999999999</c:v>
                </c:pt>
                <c:pt idx="24">
                  <c:v>4.5229999999999997</c:v>
                </c:pt>
                <c:pt idx="25">
                  <c:v>4.8970000000000002</c:v>
                </c:pt>
                <c:pt idx="26">
                  <c:v>5.2859999999999996</c:v>
                </c:pt>
                <c:pt idx="27">
                  <c:v>5.6879999999999997</c:v>
                </c:pt>
                <c:pt idx="28">
                  <c:v>6.1029999999999998</c:v>
                </c:pt>
                <c:pt idx="29">
                  <c:v>6.5309999999999997</c:v>
                </c:pt>
                <c:pt idx="30">
                  <c:v>6.9729999999999999</c:v>
                </c:pt>
                <c:pt idx="31">
                  <c:v>7.4260000000000002</c:v>
                </c:pt>
                <c:pt idx="32">
                  <c:v>7.8929999999999998</c:v>
                </c:pt>
                <c:pt idx="33">
                  <c:v>8.3710000000000004</c:v>
                </c:pt>
                <c:pt idx="34">
                  <c:v>8.8620000000000001</c:v>
                </c:pt>
                <c:pt idx="35">
                  <c:v>9.3640000000000008</c:v>
                </c:pt>
                <c:pt idx="36">
                  <c:v>9.8780000000000001</c:v>
                </c:pt>
                <c:pt idx="37">
                  <c:v>10.403</c:v>
                </c:pt>
                <c:pt idx="38">
                  <c:v>10.939</c:v>
                </c:pt>
                <c:pt idx="39">
                  <c:v>11.486000000000001</c:v>
                </c:pt>
                <c:pt idx="40">
                  <c:v>12.042999999999999</c:v>
                </c:pt>
                <c:pt idx="41">
                  <c:v>12.611000000000001</c:v>
                </c:pt>
                <c:pt idx="42">
                  <c:v>13.188000000000001</c:v>
                </c:pt>
                <c:pt idx="43">
                  <c:v>13.775</c:v>
                </c:pt>
                <c:pt idx="44">
                  <c:v>14.372</c:v>
                </c:pt>
                <c:pt idx="45">
                  <c:v>14.978</c:v>
                </c:pt>
                <c:pt idx="46">
                  <c:v>15.592000000000001</c:v>
                </c:pt>
                <c:pt idx="47">
                  <c:v>16.215</c:v>
                </c:pt>
                <c:pt idx="48">
                  <c:v>16.847000000000001</c:v>
                </c:pt>
                <c:pt idx="49">
                  <c:v>17.486000000000001</c:v>
                </c:pt>
                <c:pt idx="50">
                  <c:v>18.132999999999999</c:v>
                </c:pt>
                <c:pt idx="51">
                  <c:v>18.788</c:v>
                </c:pt>
                <c:pt idx="52">
                  <c:v>19.45</c:v>
                </c:pt>
                <c:pt idx="53">
                  <c:v>20.117999999999999</c:v>
                </c:pt>
                <c:pt idx="54">
                  <c:v>20.792999999999999</c:v>
                </c:pt>
                <c:pt idx="55">
                  <c:v>21.474</c:v>
                </c:pt>
                <c:pt idx="56">
                  <c:v>22.161000000000001</c:v>
                </c:pt>
                <c:pt idx="57">
                  <c:v>22.853999999999999</c:v>
                </c:pt>
                <c:pt idx="58">
                  <c:v>23.550999999999998</c:v>
                </c:pt>
                <c:pt idx="59">
                  <c:v>24.254000000000001</c:v>
                </c:pt>
                <c:pt idx="60">
                  <c:v>24.962</c:v>
                </c:pt>
                <c:pt idx="61">
                  <c:v>25.673999999999999</c:v>
                </c:pt>
                <c:pt idx="62">
                  <c:v>26.39</c:v>
                </c:pt>
                <c:pt idx="63">
                  <c:v>27.109000000000002</c:v>
                </c:pt>
                <c:pt idx="64">
                  <c:v>27.832000000000001</c:v>
                </c:pt>
                <c:pt idx="65">
                  <c:v>28.559000000000001</c:v>
                </c:pt>
                <c:pt idx="66">
                  <c:v>29.288</c:v>
                </c:pt>
                <c:pt idx="67">
                  <c:v>30.018999999999998</c:v>
                </c:pt>
                <c:pt idx="68">
                  <c:v>30.753</c:v>
                </c:pt>
                <c:pt idx="69">
                  <c:v>31.489000000000001</c:v>
                </c:pt>
                <c:pt idx="70">
                  <c:v>32.225999999999999</c:v>
                </c:pt>
                <c:pt idx="71">
                  <c:v>32.965000000000003</c:v>
                </c:pt>
                <c:pt idx="72">
                  <c:v>33.704999999999998</c:v>
                </c:pt>
                <c:pt idx="73">
                  <c:v>34.445999999999998</c:v>
                </c:pt>
                <c:pt idx="74">
                  <c:v>35.186999999999998</c:v>
                </c:pt>
                <c:pt idx="75">
                  <c:v>35.927999999999997</c:v>
                </c:pt>
                <c:pt idx="76">
                  <c:v>36.668999999999997</c:v>
                </c:pt>
                <c:pt idx="77">
                  <c:v>37.409999999999997</c:v>
                </c:pt>
                <c:pt idx="78">
                  <c:v>38.15</c:v>
                </c:pt>
                <c:pt idx="79">
                  <c:v>38.889000000000003</c:v>
                </c:pt>
                <c:pt idx="80">
                  <c:v>39.627000000000002</c:v>
                </c:pt>
                <c:pt idx="81">
                  <c:v>40.363</c:v>
                </c:pt>
                <c:pt idx="82">
                  <c:v>41.097999999999999</c:v>
                </c:pt>
                <c:pt idx="83">
                  <c:v>41.831000000000003</c:v>
                </c:pt>
                <c:pt idx="84">
                  <c:v>42.561999999999998</c:v>
                </c:pt>
                <c:pt idx="85">
                  <c:v>43.29</c:v>
                </c:pt>
                <c:pt idx="86">
                  <c:v>44.015000000000001</c:v>
                </c:pt>
                <c:pt idx="87">
                  <c:v>44.738</c:v>
                </c:pt>
                <c:pt idx="88">
                  <c:v>45.457000000000001</c:v>
                </c:pt>
                <c:pt idx="89">
                  <c:v>46.173000000000002</c:v>
                </c:pt>
                <c:pt idx="90">
                  <c:v>46.884999999999998</c:v>
                </c:pt>
                <c:pt idx="91">
                  <c:v>47.594000000000001</c:v>
                </c:pt>
                <c:pt idx="92">
                  <c:v>48.298000000000002</c:v>
                </c:pt>
                <c:pt idx="93">
                  <c:v>48.997999999999998</c:v>
                </c:pt>
                <c:pt idx="94">
                  <c:v>49.692999999999998</c:v>
                </c:pt>
                <c:pt idx="95">
                  <c:v>50.384</c:v>
                </c:pt>
                <c:pt idx="96">
                  <c:v>51.07</c:v>
                </c:pt>
                <c:pt idx="97">
                  <c:v>51.750999999999998</c:v>
                </c:pt>
                <c:pt idx="98">
                  <c:v>52.427</c:v>
                </c:pt>
                <c:pt idx="99">
                  <c:v>53.097000000000001</c:v>
                </c:pt>
                <c:pt idx="100">
                  <c:v>53.762</c:v>
                </c:pt>
                <c:pt idx="101">
                  <c:v>54.420999999999999</c:v>
                </c:pt>
                <c:pt idx="102">
                  <c:v>55.073999999999998</c:v>
                </c:pt>
                <c:pt idx="103">
                  <c:v>55.720999999999997</c:v>
                </c:pt>
                <c:pt idx="104">
                  <c:v>56.360999999999997</c:v>
                </c:pt>
                <c:pt idx="105">
                  <c:v>56.996000000000002</c:v>
                </c:pt>
                <c:pt idx="106">
                  <c:v>57.622999999999998</c:v>
                </c:pt>
                <c:pt idx="107">
                  <c:v>58.244999999999997</c:v>
                </c:pt>
                <c:pt idx="108">
                  <c:v>58.859000000000002</c:v>
                </c:pt>
                <c:pt idx="109">
                  <c:v>59.466000000000001</c:v>
                </c:pt>
                <c:pt idx="110">
                  <c:v>60.067</c:v>
                </c:pt>
                <c:pt idx="111">
                  <c:v>60.66</c:v>
                </c:pt>
                <c:pt idx="112">
                  <c:v>61.246000000000002</c:v>
                </c:pt>
                <c:pt idx="113">
                  <c:v>61.825000000000003</c:v>
                </c:pt>
                <c:pt idx="114">
                  <c:v>62.396000000000001</c:v>
                </c:pt>
                <c:pt idx="115">
                  <c:v>62.96</c:v>
                </c:pt>
                <c:pt idx="116">
                  <c:v>63.515999999999998</c:v>
                </c:pt>
                <c:pt idx="117">
                  <c:v>64.063999999999993</c:v>
                </c:pt>
                <c:pt idx="118">
                  <c:v>64.605000000000004</c:v>
                </c:pt>
                <c:pt idx="119">
                  <c:v>65.137</c:v>
                </c:pt>
                <c:pt idx="120">
                  <c:v>65.662000000000006</c:v>
                </c:pt>
                <c:pt idx="121">
                  <c:v>66.177999999999997</c:v>
                </c:pt>
                <c:pt idx="122">
                  <c:v>66.686999999999998</c:v>
                </c:pt>
                <c:pt idx="123">
                  <c:v>67.186999999999998</c:v>
                </c:pt>
                <c:pt idx="124">
                  <c:v>67.679000000000002</c:v>
                </c:pt>
                <c:pt idx="125">
                  <c:v>68.162999999999997</c:v>
                </c:pt>
                <c:pt idx="126">
                  <c:v>68.638999999999996</c:v>
                </c:pt>
                <c:pt idx="127">
                  <c:v>69.105999999999995</c:v>
                </c:pt>
                <c:pt idx="128">
                  <c:v>69.563999999999993</c:v>
                </c:pt>
                <c:pt idx="129">
                  <c:v>70.015000000000001</c:v>
                </c:pt>
                <c:pt idx="130">
                  <c:v>70.456000000000003</c:v>
                </c:pt>
                <c:pt idx="131">
                  <c:v>70.888999999999996</c:v>
                </c:pt>
                <c:pt idx="132">
                  <c:v>71.313999999999993</c:v>
                </c:pt>
                <c:pt idx="133">
                  <c:v>71.73</c:v>
                </c:pt>
                <c:pt idx="134">
                  <c:v>72.137</c:v>
                </c:pt>
                <c:pt idx="135">
                  <c:v>72.536000000000001</c:v>
                </c:pt>
                <c:pt idx="136">
                  <c:v>72.926000000000002</c:v>
                </c:pt>
                <c:pt idx="137">
                  <c:v>73.307000000000002</c:v>
                </c:pt>
                <c:pt idx="138">
                  <c:v>73.680000000000007</c:v>
                </c:pt>
                <c:pt idx="139">
                  <c:v>74.043999999999997</c:v>
                </c:pt>
                <c:pt idx="140">
                  <c:v>74.399000000000001</c:v>
                </c:pt>
                <c:pt idx="141">
                  <c:v>74.745000000000005</c:v>
                </c:pt>
                <c:pt idx="142">
                  <c:v>75.082999999999998</c:v>
                </c:pt>
                <c:pt idx="143">
                  <c:v>75.412000000000006</c:v>
                </c:pt>
                <c:pt idx="144">
                  <c:v>75.731999999999999</c:v>
                </c:pt>
                <c:pt idx="145">
                  <c:v>76.043000000000006</c:v>
                </c:pt>
                <c:pt idx="146">
                  <c:v>76.344999999999999</c:v>
                </c:pt>
                <c:pt idx="147">
                  <c:v>76.638999999999996</c:v>
                </c:pt>
                <c:pt idx="148">
                  <c:v>76.924000000000007</c:v>
                </c:pt>
                <c:pt idx="149">
                  <c:v>77.2</c:v>
                </c:pt>
                <c:pt idx="150">
                  <c:v>77.466999999999999</c:v>
                </c:pt>
                <c:pt idx="151">
                  <c:v>77.724999999999994</c:v>
                </c:pt>
                <c:pt idx="152">
                  <c:v>77.974999999999994</c:v>
                </c:pt>
                <c:pt idx="153">
                  <c:v>78.215999999999994</c:v>
                </c:pt>
                <c:pt idx="154">
                  <c:v>78.447999999999993</c:v>
                </c:pt>
                <c:pt idx="155">
                  <c:v>78.671000000000006</c:v>
                </c:pt>
                <c:pt idx="156">
                  <c:v>78.885000000000005</c:v>
                </c:pt>
                <c:pt idx="157">
                  <c:v>79.090999999999994</c:v>
                </c:pt>
                <c:pt idx="158">
                  <c:v>79.287000000000006</c:v>
                </c:pt>
                <c:pt idx="159">
                  <c:v>79.474999999999994</c:v>
                </c:pt>
                <c:pt idx="160">
                  <c:v>79.655000000000001</c:v>
                </c:pt>
                <c:pt idx="161">
                  <c:v>79.825000000000003</c:v>
                </c:pt>
                <c:pt idx="162">
                  <c:v>79.986999999999995</c:v>
                </c:pt>
                <c:pt idx="163">
                  <c:v>80.138999999999996</c:v>
                </c:pt>
                <c:pt idx="164">
                  <c:v>80.283000000000001</c:v>
                </c:pt>
                <c:pt idx="165">
                  <c:v>80.418999999999997</c:v>
                </c:pt>
                <c:pt idx="166">
                  <c:v>80.545000000000002</c:v>
                </c:pt>
                <c:pt idx="167">
                  <c:v>80.662999999999997</c:v>
                </c:pt>
                <c:pt idx="168">
                  <c:v>80.772000000000006</c:v>
                </c:pt>
                <c:pt idx="169">
                  <c:v>80.873000000000005</c:v>
                </c:pt>
                <c:pt idx="170">
                  <c:v>80.963999999999999</c:v>
                </c:pt>
                <c:pt idx="171">
                  <c:v>81.046999999999997</c:v>
                </c:pt>
                <c:pt idx="172">
                  <c:v>81.120999999999995</c:v>
                </c:pt>
                <c:pt idx="173">
                  <c:v>81.186000000000007</c:v>
                </c:pt>
                <c:pt idx="174">
                  <c:v>81.242999999999995</c:v>
                </c:pt>
                <c:pt idx="175">
                  <c:v>81.290999999999997</c:v>
                </c:pt>
                <c:pt idx="176">
                  <c:v>81.33</c:v>
                </c:pt>
                <c:pt idx="177">
                  <c:v>81.361000000000004</c:v>
                </c:pt>
                <c:pt idx="178">
                  <c:v>81.382999999999996</c:v>
                </c:pt>
                <c:pt idx="179">
                  <c:v>81.396000000000001</c:v>
                </c:pt>
                <c:pt idx="180">
                  <c:v>81.400000000000006</c:v>
                </c:pt>
                <c:pt idx="181">
                  <c:v>81.396000000000001</c:v>
                </c:pt>
                <c:pt idx="182">
                  <c:v>81.382999999999996</c:v>
                </c:pt>
                <c:pt idx="183">
                  <c:v>81.361000000000004</c:v>
                </c:pt>
                <c:pt idx="184">
                  <c:v>81.33</c:v>
                </c:pt>
                <c:pt idx="185">
                  <c:v>81.290999999999997</c:v>
                </c:pt>
                <c:pt idx="186">
                  <c:v>81.242999999999995</c:v>
                </c:pt>
                <c:pt idx="187">
                  <c:v>81.186000000000007</c:v>
                </c:pt>
                <c:pt idx="188">
                  <c:v>81.120999999999995</c:v>
                </c:pt>
                <c:pt idx="189">
                  <c:v>81.046999999999997</c:v>
                </c:pt>
                <c:pt idx="190">
                  <c:v>80.963999999999999</c:v>
                </c:pt>
                <c:pt idx="191">
                  <c:v>80.873000000000005</c:v>
                </c:pt>
                <c:pt idx="192">
                  <c:v>80.772000000000006</c:v>
                </c:pt>
                <c:pt idx="193">
                  <c:v>80.662999999999997</c:v>
                </c:pt>
                <c:pt idx="194">
                  <c:v>80.545000000000002</c:v>
                </c:pt>
                <c:pt idx="195">
                  <c:v>80.418999999999997</c:v>
                </c:pt>
                <c:pt idx="196">
                  <c:v>80.283000000000001</c:v>
                </c:pt>
                <c:pt idx="197">
                  <c:v>80.138999999999996</c:v>
                </c:pt>
                <c:pt idx="198">
                  <c:v>79.986999999999995</c:v>
                </c:pt>
                <c:pt idx="199">
                  <c:v>79.825000000000003</c:v>
                </c:pt>
                <c:pt idx="200">
                  <c:v>79.655000000000001</c:v>
                </c:pt>
                <c:pt idx="201">
                  <c:v>79.474999999999994</c:v>
                </c:pt>
                <c:pt idx="202">
                  <c:v>79.287000000000006</c:v>
                </c:pt>
                <c:pt idx="203">
                  <c:v>79.090999999999994</c:v>
                </c:pt>
                <c:pt idx="204">
                  <c:v>78.885000000000005</c:v>
                </c:pt>
                <c:pt idx="205">
                  <c:v>78.671000000000006</c:v>
                </c:pt>
                <c:pt idx="206">
                  <c:v>78.447999999999993</c:v>
                </c:pt>
                <c:pt idx="207">
                  <c:v>78.215999999999994</c:v>
                </c:pt>
                <c:pt idx="208">
                  <c:v>77.974999999999994</c:v>
                </c:pt>
                <c:pt idx="209">
                  <c:v>77.724999999999994</c:v>
                </c:pt>
                <c:pt idx="210">
                  <c:v>77.466999999999999</c:v>
                </c:pt>
                <c:pt idx="211">
                  <c:v>77.2</c:v>
                </c:pt>
                <c:pt idx="212">
                  <c:v>76.924000000000007</c:v>
                </c:pt>
                <c:pt idx="213">
                  <c:v>76.638999999999996</c:v>
                </c:pt>
                <c:pt idx="214">
                  <c:v>76.344999999999999</c:v>
                </c:pt>
                <c:pt idx="215">
                  <c:v>76.043000000000006</c:v>
                </c:pt>
                <c:pt idx="216">
                  <c:v>75.731999999999999</c:v>
                </c:pt>
                <c:pt idx="217">
                  <c:v>75.412000000000006</c:v>
                </c:pt>
                <c:pt idx="218">
                  <c:v>75.082999999999998</c:v>
                </c:pt>
                <c:pt idx="219">
                  <c:v>74.745000000000005</c:v>
                </c:pt>
                <c:pt idx="220">
                  <c:v>74.399000000000001</c:v>
                </c:pt>
                <c:pt idx="221">
                  <c:v>74.043999999999997</c:v>
                </c:pt>
                <c:pt idx="222">
                  <c:v>73.680000000000007</c:v>
                </c:pt>
                <c:pt idx="223">
                  <c:v>73.307000000000002</c:v>
                </c:pt>
                <c:pt idx="224">
                  <c:v>72.926000000000002</c:v>
                </c:pt>
                <c:pt idx="225">
                  <c:v>72.536000000000001</c:v>
                </c:pt>
                <c:pt idx="226">
                  <c:v>72.137</c:v>
                </c:pt>
                <c:pt idx="227">
                  <c:v>71.73</c:v>
                </c:pt>
                <c:pt idx="228">
                  <c:v>71.313999999999993</c:v>
                </c:pt>
                <c:pt idx="229">
                  <c:v>70.888999999999996</c:v>
                </c:pt>
                <c:pt idx="230">
                  <c:v>70.456000000000003</c:v>
                </c:pt>
                <c:pt idx="231">
                  <c:v>70.015000000000001</c:v>
                </c:pt>
                <c:pt idx="232">
                  <c:v>69.563999999999993</c:v>
                </c:pt>
                <c:pt idx="233">
                  <c:v>69.105999999999995</c:v>
                </c:pt>
                <c:pt idx="234">
                  <c:v>68.638999999999996</c:v>
                </c:pt>
                <c:pt idx="235">
                  <c:v>68.162999999999997</c:v>
                </c:pt>
                <c:pt idx="236">
                  <c:v>67.679000000000002</c:v>
                </c:pt>
                <c:pt idx="237">
                  <c:v>67.186999999999998</c:v>
                </c:pt>
                <c:pt idx="238">
                  <c:v>66.686999999999998</c:v>
                </c:pt>
                <c:pt idx="239">
                  <c:v>66.177999999999997</c:v>
                </c:pt>
                <c:pt idx="240">
                  <c:v>65.662000000000006</c:v>
                </c:pt>
                <c:pt idx="241">
                  <c:v>65.137</c:v>
                </c:pt>
                <c:pt idx="242">
                  <c:v>64.605000000000004</c:v>
                </c:pt>
                <c:pt idx="243">
                  <c:v>64.063999999999993</c:v>
                </c:pt>
                <c:pt idx="244">
                  <c:v>63.515999999999998</c:v>
                </c:pt>
                <c:pt idx="245">
                  <c:v>62.96</c:v>
                </c:pt>
                <c:pt idx="246">
                  <c:v>62.396000000000001</c:v>
                </c:pt>
                <c:pt idx="247">
                  <c:v>61.825000000000003</c:v>
                </c:pt>
                <c:pt idx="248">
                  <c:v>61.246000000000002</c:v>
                </c:pt>
                <c:pt idx="249">
                  <c:v>60.66</c:v>
                </c:pt>
                <c:pt idx="250">
                  <c:v>60.067</c:v>
                </c:pt>
                <c:pt idx="251">
                  <c:v>59.466000000000001</c:v>
                </c:pt>
                <c:pt idx="252">
                  <c:v>58.859000000000002</c:v>
                </c:pt>
                <c:pt idx="253">
                  <c:v>58.244999999999997</c:v>
                </c:pt>
                <c:pt idx="254">
                  <c:v>57.622999999999998</c:v>
                </c:pt>
                <c:pt idx="255">
                  <c:v>56.996000000000002</c:v>
                </c:pt>
                <c:pt idx="256">
                  <c:v>56.360999999999997</c:v>
                </c:pt>
                <c:pt idx="257">
                  <c:v>55.720999999999997</c:v>
                </c:pt>
                <c:pt idx="258">
                  <c:v>55.073999999999998</c:v>
                </c:pt>
                <c:pt idx="259">
                  <c:v>54.420999999999999</c:v>
                </c:pt>
                <c:pt idx="260">
                  <c:v>53.762</c:v>
                </c:pt>
                <c:pt idx="261">
                  <c:v>53.097000000000001</c:v>
                </c:pt>
                <c:pt idx="262">
                  <c:v>52.427</c:v>
                </c:pt>
                <c:pt idx="263">
                  <c:v>51.750999999999998</c:v>
                </c:pt>
                <c:pt idx="264">
                  <c:v>51.07</c:v>
                </c:pt>
                <c:pt idx="265">
                  <c:v>50.384</c:v>
                </c:pt>
                <c:pt idx="266">
                  <c:v>49.692999999999998</c:v>
                </c:pt>
                <c:pt idx="267">
                  <c:v>48.997999999999998</c:v>
                </c:pt>
                <c:pt idx="268">
                  <c:v>48.298000000000002</c:v>
                </c:pt>
                <c:pt idx="269">
                  <c:v>47.594000000000001</c:v>
                </c:pt>
                <c:pt idx="270">
                  <c:v>46.884999999999998</c:v>
                </c:pt>
                <c:pt idx="271">
                  <c:v>46.173000000000002</c:v>
                </c:pt>
                <c:pt idx="272">
                  <c:v>45.457000000000001</c:v>
                </c:pt>
                <c:pt idx="273">
                  <c:v>44.738</c:v>
                </c:pt>
                <c:pt idx="274">
                  <c:v>44.015000000000001</c:v>
                </c:pt>
                <c:pt idx="275">
                  <c:v>43.29</c:v>
                </c:pt>
                <c:pt idx="276">
                  <c:v>42.561999999999998</c:v>
                </c:pt>
                <c:pt idx="277">
                  <c:v>41.831000000000003</c:v>
                </c:pt>
                <c:pt idx="278">
                  <c:v>41.097999999999999</c:v>
                </c:pt>
                <c:pt idx="279">
                  <c:v>40.363</c:v>
                </c:pt>
                <c:pt idx="280">
                  <c:v>39.627000000000002</c:v>
                </c:pt>
                <c:pt idx="281">
                  <c:v>38.889000000000003</c:v>
                </c:pt>
                <c:pt idx="282">
                  <c:v>38.15</c:v>
                </c:pt>
                <c:pt idx="283">
                  <c:v>37.409999999999997</c:v>
                </c:pt>
                <c:pt idx="284">
                  <c:v>36.668999999999997</c:v>
                </c:pt>
                <c:pt idx="285">
                  <c:v>35.927999999999997</c:v>
                </c:pt>
                <c:pt idx="286">
                  <c:v>35.186999999999998</c:v>
                </c:pt>
                <c:pt idx="287">
                  <c:v>34.445999999999998</c:v>
                </c:pt>
                <c:pt idx="288">
                  <c:v>33.704999999999998</c:v>
                </c:pt>
                <c:pt idx="289">
                  <c:v>32.965000000000003</c:v>
                </c:pt>
                <c:pt idx="290">
                  <c:v>32.225999999999999</c:v>
                </c:pt>
                <c:pt idx="291">
                  <c:v>31.489000000000001</c:v>
                </c:pt>
                <c:pt idx="292">
                  <c:v>30.753</c:v>
                </c:pt>
                <c:pt idx="293">
                  <c:v>30.018999999999998</c:v>
                </c:pt>
                <c:pt idx="294">
                  <c:v>29.288</c:v>
                </c:pt>
                <c:pt idx="295">
                  <c:v>28.559000000000001</c:v>
                </c:pt>
                <c:pt idx="296">
                  <c:v>27.832000000000001</c:v>
                </c:pt>
                <c:pt idx="297">
                  <c:v>27.109000000000002</c:v>
                </c:pt>
                <c:pt idx="298">
                  <c:v>26.39</c:v>
                </c:pt>
                <c:pt idx="299">
                  <c:v>25.673999999999999</c:v>
                </c:pt>
                <c:pt idx="300">
                  <c:v>24.962</c:v>
                </c:pt>
                <c:pt idx="301">
                  <c:v>24.254000000000001</c:v>
                </c:pt>
                <c:pt idx="302">
                  <c:v>23.550999999999998</c:v>
                </c:pt>
                <c:pt idx="303">
                  <c:v>22.853999999999999</c:v>
                </c:pt>
                <c:pt idx="304">
                  <c:v>22.161000000000001</c:v>
                </c:pt>
                <c:pt idx="305">
                  <c:v>21.474</c:v>
                </c:pt>
                <c:pt idx="306">
                  <c:v>20.792999999999999</c:v>
                </c:pt>
                <c:pt idx="307">
                  <c:v>20.117999999999999</c:v>
                </c:pt>
                <c:pt idx="308">
                  <c:v>19.45</c:v>
                </c:pt>
                <c:pt idx="309">
                  <c:v>18.788</c:v>
                </c:pt>
                <c:pt idx="310">
                  <c:v>18.132999999999999</c:v>
                </c:pt>
                <c:pt idx="311">
                  <c:v>17.486000000000001</c:v>
                </c:pt>
                <c:pt idx="312">
                  <c:v>16.847000000000001</c:v>
                </c:pt>
                <c:pt idx="313">
                  <c:v>16.215</c:v>
                </c:pt>
                <c:pt idx="314">
                  <c:v>15.592000000000001</c:v>
                </c:pt>
                <c:pt idx="315">
                  <c:v>14.978</c:v>
                </c:pt>
                <c:pt idx="316">
                  <c:v>14.372</c:v>
                </c:pt>
                <c:pt idx="317">
                  <c:v>13.775</c:v>
                </c:pt>
                <c:pt idx="318">
                  <c:v>13.188000000000001</c:v>
                </c:pt>
                <c:pt idx="319">
                  <c:v>12.611000000000001</c:v>
                </c:pt>
                <c:pt idx="320">
                  <c:v>12.042999999999999</c:v>
                </c:pt>
                <c:pt idx="321">
                  <c:v>11.486000000000001</c:v>
                </c:pt>
                <c:pt idx="322">
                  <c:v>10.939</c:v>
                </c:pt>
                <c:pt idx="323">
                  <c:v>10.403</c:v>
                </c:pt>
                <c:pt idx="324">
                  <c:v>9.8780000000000001</c:v>
                </c:pt>
                <c:pt idx="325">
                  <c:v>9.3640000000000008</c:v>
                </c:pt>
                <c:pt idx="326">
                  <c:v>8.8620000000000001</c:v>
                </c:pt>
                <c:pt idx="327">
                  <c:v>8.3710000000000004</c:v>
                </c:pt>
                <c:pt idx="328">
                  <c:v>7.8929999999999998</c:v>
                </c:pt>
                <c:pt idx="329">
                  <c:v>7.4260000000000002</c:v>
                </c:pt>
                <c:pt idx="330">
                  <c:v>6.9729999999999999</c:v>
                </c:pt>
                <c:pt idx="331">
                  <c:v>6.5309999999999997</c:v>
                </c:pt>
                <c:pt idx="332">
                  <c:v>6.1029999999999998</c:v>
                </c:pt>
                <c:pt idx="333">
                  <c:v>5.6879999999999997</c:v>
                </c:pt>
                <c:pt idx="334">
                  <c:v>5.2859999999999996</c:v>
                </c:pt>
                <c:pt idx="335">
                  <c:v>4.8970000000000002</c:v>
                </c:pt>
                <c:pt idx="336">
                  <c:v>4.5229999999999997</c:v>
                </c:pt>
                <c:pt idx="337">
                  <c:v>4.1619999999999999</c:v>
                </c:pt>
                <c:pt idx="338">
                  <c:v>3.8149999999999999</c:v>
                </c:pt>
                <c:pt idx="339">
                  <c:v>3.4820000000000002</c:v>
                </c:pt>
                <c:pt idx="340">
                  <c:v>3.1640000000000001</c:v>
                </c:pt>
                <c:pt idx="341">
                  <c:v>2.86</c:v>
                </c:pt>
                <c:pt idx="342">
                  <c:v>2.5710000000000002</c:v>
                </c:pt>
                <c:pt idx="343">
                  <c:v>2.2959999999999998</c:v>
                </c:pt>
                <c:pt idx="344">
                  <c:v>2.0369999999999999</c:v>
                </c:pt>
                <c:pt idx="345">
                  <c:v>1.792</c:v>
                </c:pt>
                <c:pt idx="346">
                  <c:v>1.5629999999999999</c:v>
                </c:pt>
                <c:pt idx="347">
                  <c:v>1.349</c:v>
                </c:pt>
                <c:pt idx="348">
                  <c:v>1.151</c:v>
                </c:pt>
                <c:pt idx="349">
                  <c:v>0.96799999999999997</c:v>
                </c:pt>
                <c:pt idx="350">
                  <c:v>0.80100000000000005</c:v>
                </c:pt>
                <c:pt idx="351">
                  <c:v>0.64900000000000002</c:v>
                </c:pt>
                <c:pt idx="352">
                  <c:v>0.51300000000000001</c:v>
                </c:pt>
                <c:pt idx="353">
                  <c:v>0.39300000000000002</c:v>
                </c:pt>
                <c:pt idx="354">
                  <c:v>0.28899999999999998</c:v>
                </c:pt>
                <c:pt idx="355">
                  <c:v>0.20100000000000001</c:v>
                </c:pt>
                <c:pt idx="356">
                  <c:v>0.129</c:v>
                </c:pt>
                <c:pt idx="357">
                  <c:v>7.1999999999999995E-2</c:v>
                </c:pt>
                <c:pt idx="358">
                  <c:v>3.2000000000000001E-2</c:v>
                </c:pt>
                <c:pt idx="359">
                  <c:v>8.0000000000000002E-3</c:v>
                </c:pt>
                <c:pt idx="360">
                  <c:v>0</c:v>
                </c:pt>
              </c:numCache>
            </c:numRef>
          </c:yVal>
          <c:smooth val="0"/>
          <c:extLst>
            <c:ext xmlns:c16="http://schemas.microsoft.com/office/drawing/2014/chart" uri="{C3380CC4-5D6E-409C-BE32-E72D297353CC}">
              <c16:uniqueId val="{00000000-0E8B-4B75-9A8B-C6BC7D0943FD}"/>
            </c:ext>
          </c:extLst>
        </c:ser>
        <c:dLbls>
          <c:showLegendKey val="0"/>
          <c:showVal val="0"/>
          <c:showCatName val="0"/>
          <c:showSerName val="0"/>
          <c:showPercent val="0"/>
          <c:showBubbleSize val="0"/>
        </c:dLbls>
        <c:axId val="888520271"/>
        <c:axId val="1144399488"/>
      </c:scatterChart>
      <c:valAx>
        <c:axId val="8885202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4399488"/>
        <c:crosses val="autoZero"/>
        <c:crossBetween val="midCat"/>
      </c:valAx>
      <c:valAx>
        <c:axId val="1144399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85202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&amp; 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3'!$D$2:$D$362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2'!$E$2:$E$362</c:f>
              <c:numCache>
                <c:formatCode>General</c:formatCode>
                <c:ptCount val="361"/>
                <c:pt idx="0">
                  <c:v>0</c:v>
                </c:pt>
                <c:pt idx="1">
                  <c:v>8.0000000000000002E-3</c:v>
                </c:pt>
                <c:pt idx="2">
                  <c:v>3.2000000000000001E-2</c:v>
                </c:pt>
                <c:pt idx="3">
                  <c:v>7.1999999999999995E-2</c:v>
                </c:pt>
                <c:pt idx="4">
                  <c:v>0.129</c:v>
                </c:pt>
                <c:pt idx="5">
                  <c:v>0.20100000000000001</c:v>
                </c:pt>
                <c:pt idx="6">
                  <c:v>0.28899999999999998</c:v>
                </c:pt>
                <c:pt idx="7">
                  <c:v>0.39300000000000002</c:v>
                </c:pt>
                <c:pt idx="8">
                  <c:v>0.51300000000000001</c:v>
                </c:pt>
                <c:pt idx="9">
                  <c:v>0.64900000000000002</c:v>
                </c:pt>
                <c:pt idx="10">
                  <c:v>0.80100000000000005</c:v>
                </c:pt>
                <c:pt idx="11">
                  <c:v>0.96799999999999997</c:v>
                </c:pt>
                <c:pt idx="12">
                  <c:v>1.151</c:v>
                </c:pt>
                <c:pt idx="13">
                  <c:v>1.349</c:v>
                </c:pt>
                <c:pt idx="14">
                  <c:v>1.5629999999999999</c:v>
                </c:pt>
                <c:pt idx="15">
                  <c:v>1.792</c:v>
                </c:pt>
                <c:pt idx="16">
                  <c:v>2.0369999999999999</c:v>
                </c:pt>
                <c:pt idx="17">
                  <c:v>2.2959999999999998</c:v>
                </c:pt>
                <c:pt idx="18">
                  <c:v>2.5710000000000002</c:v>
                </c:pt>
                <c:pt idx="19">
                  <c:v>2.86</c:v>
                </c:pt>
                <c:pt idx="20">
                  <c:v>3.1640000000000001</c:v>
                </c:pt>
                <c:pt idx="21">
                  <c:v>3.4820000000000002</c:v>
                </c:pt>
                <c:pt idx="22">
                  <c:v>3.8149999999999999</c:v>
                </c:pt>
                <c:pt idx="23">
                  <c:v>4.1619999999999999</c:v>
                </c:pt>
                <c:pt idx="24">
                  <c:v>4.5229999999999997</c:v>
                </c:pt>
                <c:pt idx="25">
                  <c:v>4.8970000000000002</c:v>
                </c:pt>
                <c:pt idx="26">
                  <c:v>5.2859999999999996</c:v>
                </c:pt>
                <c:pt idx="27">
                  <c:v>5.6879999999999997</c:v>
                </c:pt>
                <c:pt idx="28">
                  <c:v>6.1029999999999998</c:v>
                </c:pt>
                <c:pt idx="29">
                  <c:v>6.5309999999999997</c:v>
                </c:pt>
                <c:pt idx="30">
                  <c:v>6.9729999999999999</c:v>
                </c:pt>
                <c:pt idx="31">
                  <c:v>7.4260000000000002</c:v>
                </c:pt>
                <c:pt idx="32">
                  <c:v>7.8929999999999998</c:v>
                </c:pt>
                <c:pt idx="33">
                  <c:v>8.3710000000000004</c:v>
                </c:pt>
                <c:pt idx="34">
                  <c:v>8.8620000000000001</c:v>
                </c:pt>
                <c:pt idx="35">
                  <c:v>9.3640000000000008</c:v>
                </c:pt>
                <c:pt idx="36">
                  <c:v>9.8780000000000001</c:v>
                </c:pt>
                <c:pt idx="37">
                  <c:v>10.403</c:v>
                </c:pt>
                <c:pt idx="38">
                  <c:v>10.939</c:v>
                </c:pt>
                <c:pt idx="39">
                  <c:v>11.486000000000001</c:v>
                </c:pt>
                <c:pt idx="40">
                  <c:v>12.042999999999999</c:v>
                </c:pt>
                <c:pt idx="41">
                  <c:v>12.611000000000001</c:v>
                </c:pt>
                <c:pt idx="42">
                  <c:v>13.188000000000001</c:v>
                </c:pt>
                <c:pt idx="43">
                  <c:v>13.775</c:v>
                </c:pt>
                <c:pt idx="44">
                  <c:v>14.372</c:v>
                </c:pt>
                <c:pt idx="45">
                  <c:v>14.978</c:v>
                </c:pt>
                <c:pt idx="46">
                  <c:v>15.592000000000001</c:v>
                </c:pt>
                <c:pt idx="47">
                  <c:v>16.215</c:v>
                </c:pt>
                <c:pt idx="48">
                  <c:v>16.847000000000001</c:v>
                </c:pt>
                <c:pt idx="49">
                  <c:v>17.486000000000001</c:v>
                </c:pt>
                <c:pt idx="50">
                  <c:v>18.132999999999999</c:v>
                </c:pt>
                <c:pt idx="51">
                  <c:v>18.788</c:v>
                </c:pt>
                <c:pt idx="52">
                  <c:v>19.45</c:v>
                </c:pt>
                <c:pt idx="53">
                  <c:v>20.117999999999999</c:v>
                </c:pt>
                <c:pt idx="54">
                  <c:v>20.792999999999999</c:v>
                </c:pt>
                <c:pt idx="55">
                  <c:v>21.474</c:v>
                </c:pt>
                <c:pt idx="56">
                  <c:v>22.161000000000001</c:v>
                </c:pt>
                <c:pt idx="57">
                  <c:v>22.853999999999999</c:v>
                </c:pt>
                <c:pt idx="58">
                  <c:v>23.550999999999998</c:v>
                </c:pt>
                <c:pt idx="59">
                  <c:v>24.254000000000001</c:v>
                </c:pt>
                <c:pt idx="60">
                  <c:v>24.962</c:v>
                </c:pt>
                <c:pt idx="61">
                  <c:v>25.673999999999999</c:v>
                </c:pt>
                <c:pt idx="62">
                  <c:v>26.39</c:v>
                </c:pt>
                <c:pt idx="63">
                  <c:v>27.109000000000002</c:v>
                </c:pt>
                <c:pt idx="64">
                  <c:v>27.832000000000001</c:v>
                </c:pt>
                <c:pt idx="65">
                  <c:v>28.559000000000001</c:v>
                </c:pt>
                <c:pt idx="66">
                  <c:v>29.288</c:v>
                </c:pt>
                <c:pt idx="67">
                  <c:v>30.018999999999998</c:v>
                </c:pt>
                <c:pt idx="68">
                  <c:v>30.753</c:v>
                </c:pt>
                <c:pt idx="69">
                  <c:v>31.489000000000001</c:v>
                </c:pt>
                <c:pt idx="70">
                  <c:v>32.225999999999999</c:v>
                </c:pt>
                <c:pt idx="71">
                  <c:v>32.965000000000003</c:v>
                </c:pt>
                <c:pt idx="72">
                  <c:v>33.704999999999998</c:v>
                </c:pt>
                <c:pt idx="73">
                  <c:v>34.445999999999998</c:v>
                </c:pt>
                <c:pt idx="74">
                  <c:v>35.186999999999998</c:v>
                </c:pt>
                <c:pt idx="75">
                  <c:v>35.927999999999997</c:v>
                </c:pt>
                <c:pt idx="76">
                  <c:v>36.668999999999997</c:v>
                </c:pt>
                <c:pt idx="77">
                  <c:v>37.409999999999997</c:v>
                </c:pt>
                <c:pt idx="78">
                  <c:v>38.15</c:v>
                </c:pt>
                <c:pt idx="79">
                  <c:v>38.889000000000003</c:v>
                </c:pt>
                <c:pt idx="80">
                  <c:v>39.627000000000002</c:v>
                </c:pt>
                <c:pt idx="81">
                  <c:v>40.363</c:v>
                </c:pt>
                <c:pt idx="82">
                  <c:v>41.097999999999999</c:v>
                </c:pt>
                <c:pt idx="83">
                  <c:v>41.831000000000003</c:v>
                </c:pt>
                <c:pt idx="84">
                  <c:v>42.561999999999998</c:v>
                </c:pt>
                <c:pt idx="85">
                  <c:v>43.29</c:v>
                </c:pt>
                <c:pt idx="86">
                  <c:v>44.015000000000001</c:v>
                </c:pt>
                <c:pt idx="87">
                  <c:v>44.738</c:v>
                </c:pt>
                <c:pt idx="88">
                  <c:v>45.457000000000001</c:v>
                </c:pt>
                <c:pt idx="89">
                  <c:v>46.173000000000002</c:v>
                </c:pt>
                <c:pt idx="90">
                  <c:v>46.884999999999998</c:v>
                </c:pt>
                <c:pt idx="91">
                  <c:v>47.594000000000001</c:v>
                </c:pt>
                <c:pt idx="92">
                  <c:v>48.298000000000002</c:v>
                </c:pt>
                <c:pt idx="93">
                  <c:v>48.997999999999998</c:v>
                </c:pt>
                <c:pt idx="94">
                  <c:v>49.692999999999998</c:v>
                </c:pt>
                <c:pt idx="95">
                  <c:v>50.384</c:v>
                </c:pt>
                <c:pt idx="96">
                  <c:v>51.07</c:v>
                </c:pt>
                <c:pt idx="97">
                  <c:v>51.750999999999998</c:v>
                </c:pt>
                <c:pt idx="98">
                  <c:v>52.427</c:v>
                </c:pt>
                <c:pt idx="99">
                  <c:v>53.097000000000001</c:v>
                </c:pt>
                <c:pt idx="100">
                  <c:v>53.762</c:v>
                </c:pt>
                <c:pt idx="101">
                  <c:v>54.420999999999999</c:v>
                </c:pt>
                <c:pt idx="102">
                  <c:v>55.073999999999998</c:v>
                </c:pt>
                <c:pt idx="103">
                  <c:v>55.720999999999997</c:v>
                </c:pt>
                <c:pt idx="104">
                  <c:v>56.360999999999997</c:v>
                </c:pt>
                <c:pt idx="105">
                  <c:v>56.996000000000002</c:v>
                </c:pt>
                <c:pt idx="106">
                  <c:v>57.622999999999998</c:v>
                </c:pt>
                <c:pt idx="107">
                  <c:v>58.244999999999997</c:v>
                </c:pt>
                <c:pt idx="108">
                  <c:v>58.859000000000002</c:v>
                </c:pt>
                <c:pt idx="109">
                  <c:v>59.466000000000001</c:v>
                </c:pt>
                <c:pt idx="110">
                  <c:v>60.067</c:v>
                </c:pt>
                <c:pt idx="111">
                  <c:v>60.66</c:v>
                </c:pt>
                <c:pt idx="112">
                  <c:v>61.246000000000002</c:v>
                </c:pt>
                <c:pt idx="113">
                  <c:v>61.825000000000003</c:v>
                </c:pt>
                <c:pt idx="114">
                  <c:v>62.396000000000001</c:v>
                </c:pt>
                <c:pt idx="115">
                  <c:v>62.96</c:v>
                </c:pt>
                <c:pt idx="116">
                  <c:v>63.515999999999998</c:v>
                </c:pt>
                <c:pt idx="117">
                  <c:v>64.063999999999993</c:v>
                </c:pt>
                <c:pt idx="118">
                  <c:v>64.605000000000004</c:v>
                </c:pt>
                <c:pt idx="119">
                  <c:v>65.137</c:v>
                </c:pt>
                <c:pt idx="120">
                  <c:v>65.662000000000006</c:v>
                </c:pt>
                <c:pt idx="121">
                  <c:v>66.177999999999997</c:v>
                </c:pt>
                <c:pt idx="122">
                  <c:v>66.686999999999998</c:v>
                </c:pt>
                <c:pt idx="123">
                  <c:v>67.186999999999998</c:v>
                </c:pt>
                <c:pt idx="124">
                  <c:v>67.679000000000002</c:v>
                </c:pt>
                <c:pt idx="125">
                  <c:v>68.162999999999997</c:v>
                </c:pt>
                <c:pt idx="126">
                  <c:v>68.638999999999996</c:v>
                </c:pt>
                <c:pt idx="127">
                  <c:v>69.105999999999995</c:v>
                </c:pt>
                <c:pt idx="128">
                  <c:v>69.563999999999993</c:v>
                </c:pt>
                <c:pt idx="129">
                  <c:v>70.015000000000001</c:v>
                </c:pt>
                <c:pt idx="130">
                  <c:v>70.456000000000003</c:v>
                </c:pt>
                <c:pt idx="131">
                  <c:v>70.888999999999996</c:v>
                </c:pt>
                <c:pt idx="132">
                  <c:v>71.313999999999993</c:v>
                </c:pt>
                <c:pt idx="133">
                  <c:v>71.73</c:v>
                </c:pt>
                <c:pt idx="134">
                  <c:v>72.137</c:v>
                </c:pt>
                <c:pt idx="135">
                  <c:v>72.536000000000001</c:v>
                </c:pt>
                <c:pt idx="136">
                  <c:v>72.926000000000002</c:v>
                </c:pt>
                <c:pt idx="137">
                  <c:v>73.307000000000002</c:v>
                </c:pt>
                <c:pt idx="138">
                  <c:v>73.680000000000007</c:v>
                </c:pt>
                <c:pt idx="139">
                  <c:v>74.043999999999997</c:v>
                </c:pt>
                <c:pt idx="140">
                  <c:v>74.399000000000001</c:v>
                </c:pt>
                <c:pt idx="141">
                  <c:v>74.745000000000005</c:v>
                </c:pt>
                <c:pt idx="142">
                  <c:v>75.082999999999998</c:v>
                </c:pt>
                <c:pt idx="143">
                  <c:v>75.412000000000006</c:v>
                </c:pt>
                <c:pt idx="144">
                  <c:v>75.731999999999999</c:v>
                </c:pt>
                <c:pt idx="145">
                  <c:v>76.043000000000006</c:v>
                </c:pt>
                <c:pt idx="146">
                  <c:v>76.344999999999999</c:v>
                </c:pt>
                <c:pt idx="147">
                  <c:v>76.638999999999996</c:v>
                </c:pt>
                <c:pt idx="148">
                  <c:v>76.924000000000007</c:v>
                </c:pt>
                <c:pt idx="149">
                  <c:v>77.2</c:v>
                </c:pt>
                <c:pt idx="150">
                  <c:v>77.466999999999999</c:v>
                </c:pt>
                <c:pt idx="151">
                  <c:v>77.724999999999994</c:v>
                </c:pt>
                <c:pt idx="152">
                  <c:v>77.974999999999994</c:v>
                </c:pt>
                <c:pt idx="153">
                  <c:v>78.215999999999994</c:v>
                </c:pt>
                <c:pt idx="154">
                  <c:v>78.447999999999993</c:v>
                </c:pt>
                <c:pt idx="155">
                  <c:v>78.671000000000006</c:v>
                </c:pt>
                <c:pt idx="156">
                  <c:v>78.885000000000005</c:v>
                </c:pt>
                <c:pt idx="157">
                  <c:v>79.090999999999994</c:v>
                </c:pt>
                <c:pt idx="158">
                  <c:v>79.287000000000006</c:v>
                </c:pt>
                <c:pt idx="159">
                  <c:v>79.474999999999994</c:v>
                </c:pt>
                <c:pt idx="160">
                  <c:v>79.655000000000001</c:v>
                </c:pt>
                <c:pt idx="161">
                  <c:v>79.825000000000003</c:v>
                </c:pt>
                <c:pt idx="162">
                  <c:v>79.986999999999995</c:v>
                </c:pt>
                <c:pt idx="163">
                  <c:v>80.138999999999996</c:v>
                </c:pt>
                <c:pt idx="164">
                  <c:v>80.283000000000001</c:v>
                </c:pt>
                <c:pt idx="165">
                  <c:v>80.418999999999997</c:v>
                </c:pt>
                <c:pt idx="166">
                  <c:v>80.545000000000002</c:v>
                </c:pt>
                <c:pt idx="167">
                  <c:v>80.662999999999997</c:v>
                </c:pt>
                <c:pt idx="168">
                  <c:v>80.772000000000006</c:v>
                </c:pt>
                <c:pt idx="169">
                  <c:v>80.873000000000005</c:v>
                </c:pt>
                <c:pt idx="170">
                  <c:v>80.963999999999999</c:v>
                </c:pt>
                <c:pt idx="171">
                  <c:v>81.046999999999997</c:v>
                </c:pt>
                <c:pt idx="172">
                  <c:v>81.120999999999995</c:v>
                </c:pt>
                <c:pt idx="173">
                  <c:v>81.186000000000007</c:v>
                </c:pt>
                <c:pt idx="174">
                  <c:v>81.242999999999995</c:v>
                </c:pt>
                <c:pt idx="175">
                  <c:v>81.290999999999997</c:v>
                </c:pt>
                <c:pt idx="176">
                  <c:v>81.33</c:v>
                </c:pt>
                <c:pt idx="177">
                  <c:v>81.361000000000004</c:v>
                </c:pt>
                <c:pt idx="178">
                  <c:v>81.382999999999996</c:v>
                </c:pt>
                <c:pt idx="179">
                  <c:v>81.396000000000001</c:v>
                </c:pt>
                <c:pt idx="180">
                  <c:v>81.400000000000006</c:v>
                </c:pt>
                <c:pt idx="181">
                  <c:v>81.396000000000001</c:v>
                </c:pt>
                <c:pt idx="182">
                  <c:v>81.382999999999996</c:v>
                </c:pt>
                <c:pt idx="183">
                  <c:v>81.361000000000004</c:v>
                </c:pt>
                <c:pt idx="184">
                  <c:v>81.33</c:v>
                </c:pt>
                <c:pt idx="185">
                  <c:v>81.290999999999997</c:v>
                </c:pt>
                <c:pt idx="186">
                  <c:v>81.242999999999995</c:v>
                </c:pt>
                <c:pt idx="187">
                  <c:v>81.186000000000007</c:v>
                </c:pt>
                <c:pt idx="188">
                  <c:v>81.120999999999995</c:v>
                </c:pt>
                <c:pt idx="189">
                  <c:v>81.046999999999997</c:v>
                </c:pt>
                <c:pt idx="190">
                  <c:v>80.963999999999999</c:v>
                </c:pt>
                <c:pt idx="191">
                  <c:v>80.873000000000005</c:v>
                </c:pt>
                <c:pt idx="192">
                  <c:v>80.772000000000006</c:v>
                </c:pt>
                <c:pt idx="193">
                  <c:v>80.662999999999997</c:v>
                </c:pt>
                <c:pt idx="194">
                  <c:v>80.545000000000002</c:v>
                </c:pt>
                <c:pt idx="195">
                  <c:v>80.418999999999997</c:v>
                </c:pt>
                <c:pt idx="196">
                  <c:v>80.283000000000001</c:v>
                </c:pt>
                <c:pt idx="197">
                  <c:v>80.138999999999996</c:v>
                </c:pt>
                <c:pt idx="198">
                  <c:v>79.986999999999995</c:v>
                </c:pt>
                <c:pt idx="199">
                  <c:v>79.825000000000003</c:v>
                </c:pt>
                <c:pt idx="200">
                  <c:v>79.655000000000001</c:v>
                </c:pt>
                <c:pt idx="201">
                  <c:v>79.474999999999994</c:v>
                </c:pt>
                <c:pt idx="202">
                  <c:v>79.287000000000006</c:v>
                </c:pt>
                <c:pt idx="203">
                  <c:v>79.090999999999994</c:v>
                </c:pt>
                <c:pt idx="204">
                  <c:v>78.885000000000005</c:v>
                </c:pt>
                <c:pt idx="205">
                  <c:v>78.671000000000006</c:v>
                </c:pt>
                <c:pt idx="206">
                  <c:v>78.447999999999993</c:v>
                </c:pt>
                <c:pt idx="207">
                  <c:v>78.215999999999994</c:v>
                </c:pt>
                <c:pt idx="208">
                  <c:v>77.974999999999994</c:v>
                </c:pt>
                <c:pt idx="209">
                  <c:v>77.724999999999994</c:v>
                </c:pt>
                <c:pt idx="210">
                  <c:v>77.466999999999999</c:v>
                </c:pt>
                <c:pt idx="211">
                  <c:v>77.2</c:v>
                </c:pt>
                <c:pt idx="212">
                  <c:v>76.924000000000007</c:v>
                </c:pt>
                <c:pt idx="213">
                  <c:v>76.638999999999996</c:v>
                </c:pt>
                <c:pt idx="214">
                  <c:v>76.344999999999999</c:v>
                </c:pt>
                <c:pt idx="215">
                  <c:v>76.043000000000006</c:v>
                </c:pt>
                <c:pt idx="216">
                  <c:v>75.731999999999999</c:v>
                </c:pt>
                <c:pt idx="217">
                  <c:v>75.412000000000006</c:v>
                </c:pt>
                <c:pt idx="218">
                  <c:v>75.082999999999998</c:v>
                </c:pt>
                <c:pt idx="219">
                  <c:v>74.745000000000005</c:v>
                </c:pt>
                <c:pt idx="220">
                  <c:v>74.399000000000001</c:v>
                </c:pt>
                <c:pt idx="221">
                  <c:v>74.043999999999997</c:v>
                </c:pt>
                <c:pt idx="222">
                  <c:v>73.680000000000007</c:v>
                </c:pt>
                <c:pt idx="223">
                  <c:v>73.307000000000002</c:v>
                </c:pt>
                <c:pt idx="224">
                  <c:v>72.926000000000002</c:v>
                </c:pt>
                <c:pt idx="225">
                  <c:v>72.536000000000001</c:v>
                </c:pt>
                <c:pt idx="226">
                  <c:v>72.137</c:v>
                </c:pt>
                <c:pt idx="227">
                  <c:v>71.73</c:v>
                </c:pt>
                <c:pt idx="228">
                  <c:v>71.313999999999993</c:v>
                </c:pt>
                <c:pt idx="229">
                  <c:v>70.888999999999996</c:v>
                </c:pt>
                <c:pt idx="230">
                  <c:v>70.456000000000003</c:v>
                </c:pt>
                <c:pt idx="231">
                  <c:v>70.015000000000001</c:v>
                </c:pt>
                <c:pt idx="232">
                  <c:v>69.563999999999993</c:v>
                </c:pt>
                <c:pt idx="233">
                  <c:v>69.105999999999995</c:v>
                </c:pt>
                <c:pt idx="234">
                  <c:v>68.638999999999996</c:v>
                </c:pt>
                <c:pt idx="235">
                  <c:v>68.162999999999997</c:v>
                </c:pt>
                <c:pt idx="236">
                  <c:v>67.679000000000002</c:v>
                </c:pt>
                <c:pt idx="237">
                  <c:v>67.186999999999998</c:v>
                </c:pt>
                <c:pt idx="238">
                  <c:v>66.686999999999998</c:v>
                </c:pt>
                <c:pt idx="239">
                  <c:v>66.177999999999997</c:v>
                </c:pt>
                <c:pt idx="240">
                  <c:v>65.662000000000006</c:v>
                </c:pt>
                <c:pt idx="241">
                  <c:v>65.137</c:v>
                </c:pt>
                <c:pt idx="242">
                  <c:v>64.605000000000004</c:v>
                </c:pt>
                <c:pt idx="243">
                  <c:v>64.063999999999993</c:v>
                </c:pt>
                <c:pt idx="244">
                  <c:v>63.515999999999998</c:v>
                </c:pt>
                <c:pt idx="245">
                  <c:v>62.96</c:v>
                </c:pt>
                <c:pt idx="246">
                  <c:v>62.396000000000001</c:v>
                </c:pt>
                <c:pt idx="247">
                  <c:v>61.825000000000003</c:v>
                </c:pt>
                <c:pt idx="248">
                  <c:v>61.246000000000002</c:v>
                </c:pt>
                <c:pt idx="249">
                  <c:v>60.66</c:v>
                </c:pt>
                <c:pt idx="250">
                  <c:v>60.067</c:v>
                </c:pt>
                <c:pt idx="251">
                  <c:v>59.466000000000001</c:v>
                </c:pt>
                <c:pt idx="252">
                  <c:v>58.859000000000002</c:v>
                </c:pt>
                <c:pt idx="253">
                  <c:v>58.244999999999997</c:v>
                </c:pt>
                <c:pt idx="254">
                  <c:v>57.622999999999998</c:v>
                </c:pt>
                <c:pt idx="255">
                  <c:v>56.996000000000002</c:v>
                </c:pt>
                <c:pt idx="256">
                  <c:v>56.360999999999997</c:v>
                </c:pt>
                <c:pt idx="257">
                  <c:v>55.720999999999997</c:v>
                </c:pt>
                <c:pt idx="258">
                  <c:v>55.073999999999998</c:v>
                </c:pt>
                <c:pt idx="259">
                  <c:v>54.420999999999999</c:v>
                </c:pt>
                <c:pt idx="260">
                  <c:v>53.762</c:v>
                </c:pt>
                <c:pt idx="261">
                  <c:v>53.097000000000001</c:v>
                </c:pt>
                <c:pt idx="262">
                  <c:v>52.427</c:v>
                </c:pt>
                <c:pt idx="263">
                  <c:v>51.750999999999998</c:v>
                </c:pt>
                <c:pt idx="264">
                  <c:v>51.07</c:v>
                </c:pt>
                <c:pt idx="265">
                  <c:v>50.384</c:v>
                </c:pt>
                <c:pt idx="266">
                  <c:v>49.692999999999998</c:v>
                </c:pt>
                <c:pt idx="267">
                  <c:v>48.997999999999998</c:v>
                </c:pt>
                <c:pt idx="268">
                  <c:v>48.298000000000002</c:v>
                </c:pt>
                <c:pt idx="269">
                  <c:v>47.594000000000001</c:v>
                </c:pt>
                <c:pt idx="270">
                  <c:v>46.884999999999998</c:v>
                </c:pt>
                <c:pt idx="271">
                  <c:v>46.173000000000002</c:v>
                </c:pt>
                <c:pt idx="272">
                  <c:v>45.457000000000001</c:v>
                </c:pt>
                <c:pt idx="273">
                  <c:v>44.738</c:v>
                </c:pt>
                <c:pt idx="274">
                  <c:v>44.015000000000001</c:v>
                </c:pt>
                <c:pt idx="275">
                  <c:v>43.29</c:v>
                </c:pt>
                <c:pt idx="276">
                  <c:v>42.561999999999998</c:v>
                </c:pt>
                <c:pt idx="277">
                  <c:v>41.831000000000003</c:v>
                </c:pt>
                <c:pt idx="278">
                  <c:v>41.097999999999999</c:v>
                </c:pt>
                <c:pt idx="279">
                  <c:v>40.363</c:v>
                </c:pt>
                <c:pt idx="280">
                  <c:v>39.627000000000002</c:v>
                </c:pt>
                <c:pt idx="281">
                  <c:v>38.889000000000003</c:v>
                </c:pt>
                <c:pt idx="282">
                  <c:v>38.15</c:v>
                </c:pt>
                <c:pt idx="283">
                  <c:v>37.409999999999997</c:v>
                </c:pt>
                <c:pt idx="284">
                  <c:v>36.668999999999997</c:v>
                </c:pt>
                <c:pt idx="285">
                  <c:v>35.927999999999997</c:v>
                </c:pt>
                <c:pt idx="286">
                  <c:v>35.186999999999998</c:v>
                </c:pt>
                <c:pt idx="287">
                  <c:v>34.445999999999998</c:v>
                </c:pt>
                <c:pt idx="288">
                  <c:v>33.704999999999998</c:v>
                </c:pt>
                <c:pt idx="289">
                  <c:v>32.965000000000003</c:v>
                </c:pt>
                <c:pt idx="290">
                  <c:v>32.225999999999999</c:v>
                </c:pt>
                <c:pt idx="291">
                  <c:v>31.489000000000001</c:v>
                </c:pt>
                <c:pt idx="292">
                  <c:v>30.753</c:v>
                </c:pt>
                <c:pt idx="293">
                  <c:v>30.018999999999998</c:v>
                </c:pt>
                <c:pt idx="294">
                  <c:v>29.288</c:v>
                </c:pt>
                <c:pt idx="295">
                  <c:v>28.559000000000001</c:v>
                </c:pt>
                <c:pt idx="296">
                  <c:v>27.832000000000001</c:v>
                </c:pt>
                <c:pt idx="297">
                  <c:v>27.109000000000002</c:v>
                </c:pt>
                <c:pt idx="298">
                  <c:v>26.39</c:v>
                </c:pt>
                <c:pt idx="299">
                  <c:v>25.673999999999999</c:v>
                </c:pt>
                <c:pt idx="300">
                  <c:v>24.962</c:v>
                </c:pt>
                <c:pt idx="301">
                  <c:v>24.254000000000001</c:v>
                </c:pt>
                <c:pt idx="302">
                  <c:v>23.550999999999998</c:v>
                </c:pt>
                <c:pt idx="303">
                  <c:v>22.853999999999999</c:v>
                </c:pt>
                <c:pt idx="304">
                  <c:v>22.161000000000001</c:v>
                </c:pt>
                <c:pt idx="305">
                  <c:v>21.474</c:v>
                </c:pt>
                <c:pt idx="306">
                  <c:v>20.792999999999999</c:v>
                </c:pt>
                <c:pt idx="307">
                  <c:v>20.117999999999999</c:v>
                </c:pt>
                <c:pt idx="308">
                  <c:v>19.45</c:v>
                </c:pt>
                <c:pt idx="309">
                  <c:v>18.788</c:v>
                </c:pt>
                <c:pt idx="310">
                  <c:v>18.132999999999999</c:v>
                </c:pt>
                <c:pt idx="311">
                  <c:v>17.486000000000001</c:v>
                </c:pt>
                <c:pt idx="312">
                  <c:v>16.847000000000001</c:v>
                </c:pt>
                <c:pt idx="313">
                  <c:v>16.215</c:v>
                </c:pt>
                <c:pt idx="314">
                  <c:v>15.592000000000001</c:v>
                </c:pt>
                <c:pt idx="315">
                  <c:v>14.978</c:v>
                </c:pt>
                <c:pt idx="316">
                  <c:v>14.372</c:v>
                </c:pt>
                <c:pt idx="317">
                  <c:v>13.775</c:v>
                </c:pt>
                <c:pt idx="318">
                  <c:v>13.188000000000001</c:v>
                </c:pt>
                <c:pt idx="319">
                  <c:v>12.611000000000001</c:v>
                </c:pt>
                <c:pt idx="320">
                  <c:v>12.042999999999999</c:v>
                </c:pt>
                <c:pt idx="321">
                  <c:v>11.486000000000001</c:v>
                </c:pt>
                <c:pt idx="322">
                  <c:v>10.939</c:v>
                </c:pt>
                <c:pt idx="323">
                  <c:v>10.403</c:v>
                </c:pt>
                <c:pt idx="324">
                  <c:v>9.8780000000000001</c:v>
                </c:pt>
                <c:pt idx="325">
                  <c:v>9.3640000000000008</c:v>
                </c:pt>
                <c:pt idx="326">
                  <c:v>8.8620000000000001</c:v>
                </c:pt>
                <c:pt idx="327">
                  <c:v>8.3710000000000004</c:v>
                </c:pt>
                <c:pt idx="328">
                  <c:v>7.8929999999999998</c:v>
                </c:pt>
                <c:pt idx="329">
                  <c:v>7.4260000000000002</c:v>
                </c:pt>
                <c:pt idx="330">
                  <c:v>6.9729999999999999</c:v>
                </c:pt>
                <c:pt idx="331">
                  <c:v>6.5309999999999997</c:v>
                </c:pt>
                <c:pt idx="332">
                  <c:v>6.1029999999999998</c:v>
                </c:pt>
                <c:pt idx="333">
                  <c:v>5.6879999999999997</c:v>
                </c:pt>
                <c:pt idx="334">
                  <c:v>5.2859999999999996</c:v>
                </c:pt>
                <c:pt idx="335">
                  <c:v>4.8970000000000002</c:v>
                </c:pt>
                <c:pt idx="336">
                  <c:v>4.5229999999999997</c:v>
                </c:pt>
                <c:pt idx="337">
                  <c:v>4.1619999999999999</c:v>
                </c:pt>
                <c:pt idx="338">
                  <c:v>3.8149999999999999</c:v>
                </c:pt>
                <c:pt idx="339">
                  <c:v>3.4820000000000002</c:v>
                </c:pt>
                <c:pt idx="340">
                  <c:v>3.1640000000000001</c:v>
                </c:pt>
                <c:pt idx="341">
                  <c:v>2.86</c:v>
                </c:pt>
                <c:pt idx="342">
                  <c:v>2.5710000000000002</c:v>
                </c:pt>
                <c:pt idx="343">
                  <c:v>2.2959999999999998</c:v>
                </c:pt>
                <c:pt idx="344">
                  <c:v>2.0369999999999999</c:v>
                </c:pt>
                <c:pt idx="345">
                  <c:v>1.792</c:v>
                </c:pt>
                <c:pt idx="346">
                  <c:v>1.5629999999999999</c:v>
                </c:pt>
                <c:pt idx="347">
                  <c:v>1.349</c:v>
                </c:pt>
                <c:pt idx="348">
                  <c:v>1.151</c:v>
                </c:pt>
                <c:pt idx="349">
                  <c:v>0.96799999999999997</c:v>
                </c:pt>
                <c:pt idx="350">
                  <c:v>0.80100000000000005</c:v>
                </c:pt>
                <c:pt idx="351">
                  <c:v>0.64900000000000002</c:v>
                </c:pt>
                <c:pt idx="352">
                  <c:v>0.51300000000000001</c:v>
                </c:pt>
                <c:pt idx="353">
                  <c:v>0.39300000000000002</c:v>
                </c:pt>
                <c:pt idx="354">
                  <c:v>0.28899999999999998</c:v>
                </c:pt>
                <c:pt idx="355">
                  <c:v>0.20100000000000001</c:v>
                </c:pt>
                <c:pt idx="356">
                  <c:v>0.129</c:v>
                </c:pt>
                <c:pt idx="357">
                  <c:v>7.1999999999999995E-2</c:v>
                </c:pt>
                <c:pt idx="358">
                  <c:v>3.2000000000000001E-2</c:v>
                </c:pt>
                <c:pt idx="359">
                  <c:v>8.0000000000000002E-3</c:v>
                </c:pt>
                <c:pt idx="360">
                  <c:v>0</c:v>
                </c:pt>
              </c:numCache>
            </c:numRef>
          </c:yVal>
          <c:smooth val="0"/>
          <c:extLst>
            <c:ext xmlns:c16="http://schemas.microsoft.com/office/drawing/2014/chart" uri="{C3380CC4-5D6E-409C-BE32-E72D297353CC}">
              <c16:uniqueId val="{00000000-0815-40AB-81BE-1D6B7D396E41}"/>
            </c:ext>
          </c:extLst>
        </c:ser>
        <c:ser>
          <c:idx val="1"/>
          <c:order val="1"/>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'Task 3'!$C$2:$C$362</c:f>
              <c:numCache>
                <c:formatCode>General</c:formatCode>
                <c:ptCount val="361"/>
                <c:pt idx="0">
                  <c:v>0</c:v>
                </c:pt>
                <c:pt idx="1">
                  <c:v>0</c:v>
                </c:pt>
                <c:pt idx="2">
                  <c:v>0</c:v>
                </c:pt>
                <c:pt idx="3">
                  <c:v>0</c:v>
                </c:pt>
                <c:pt idx="4">
                  <c:v>-0.01</c:v>
                </c:pt>
                <c:pt idx="5">
                  <c:v>-0.01</c:v>
                </c:pt>
                <c:pt idx="6">
                  <c:v>-0.01</c:v>
                </c:pt>
                <c:pt idx="7">
                  <c:v>-0.01</c:v>
                </c:pt>
                <c:pt idx="8">
                  <c:v>-0.01</c:v>
                </c:pt>
                <c:pt idx="9">
                  <c:v>-0.02</c:v>
                </c:pt>
                <c:pt idx="10">
                  <c:v>-0.02</c:v>
                </c:pt>
                <c:pt idx="11">
                  <c:v>-0.02</c:v>
                </c:pt>
                <c:pt idx="12">
                  <c:v>-0.02</c:v>
                </c:pt>
                <c:pt idx="13">
                  <c:v>-0.02</c:v>
                </c:pt>
                <c:pt idx="14">
                  <c:v>-0.02</c:v>
                </c:pt>
                <c:pt idx="15">
                  <c:v>-0.03</c:v>
                </c:pt>
                <c:pt idx="16">
                  <c:v>-0.03</c:v>
                </c:pt>
                <c:pt idx="17">
                  <c:v>-0.03</c:v>
                </c:pt>
                <c:pt idx="18">
                  <c:v>-0.03</c:v>
                </c:pt>
                <c:pt idx="19">
                  <c:v>-0.03</c:v>
                </c:pt>
                <c:pt idx="20">
                  <c:v>-0.04</c:v>
                </c:pt>
                <c:pt idx="21">
                  <c:v>-0.04</c:v>
                </c:pt>
                <c:pt idx="22">
                  <c:v>-0.04</c:v>
                </c:pt>
                <c:pt idx="23">
                  <c:v>-0.04</c:v>
                </c:pt>
                <c:pt idx="24">
                  <c:v>-0.04</c:v>
                </c:pt>
                <c:pt idx="25">
                  <c:v>-0.04</c:v>
                </c:pt>
                <c:pt idx="26">
                  <c:v>-0.04</c:v>
                </c:pt>
                <c:pt idx="27">
                  <c:v>-0.05</c:v>
                </c:pt>
                <c:pt idx="28">
                  <c:v>-0.05</c:v>
                </c:pt>
                <c:pt idx="29">
                  <c:v>-0.05</c:v>
                </c:pt>
                <c:pt idx="30">
                  <c:v>-0.05</c:v>
                </c:pt>
                <c:pt idx="31">
                  <c:v>-0.05</c:v>
                </c:pt>
                <c:pt idx="32">
                  <c:v>-0.05</c:v>
                </c:pt>
                <c:pt idx="33">
                  <c:v>-0.06</c:v>
                </c:pt>
                <c:pt idx="34">
                  <c:v>-0.06</c:v>
                </c:pt>
                <c:pt idx="35">
                  <c:v>-0.06</c:v>
                </c:pt>
                <c:pt idx="36">
                  <c:v>-0.06</c:v>
                </c:pt>
                <c:pt idx="37">
                  <c:v>-0.06</c:v>
                </c:pt>
                <c:pt idx="38">
                  <c:v>-0.06</c:v>
                </c:pt>
                <c:pt idx="39">
                  <c:v>-7.0000000000000007E-2</c:v>
                </c:pt>
                <c:pt idx="40">
                  <c:v>-7.0000000000000007E-2</c:v>
                </c:pt>
                <c:pt idx="41">
                  <c:v>-7.0000000000000007E-2</c:v>
                </c:pt>
                <c:pt idx="42">
                  <c:v>-7.0000000000000007E-2</c:v>
                </c:pt>
                <c:pt idx="43">
                  <c:v>-7.0000000000000007E-2</c:v>
                </c:pt>
                <c:pt idx="44">
                  <c:v>-0.08</c:v>
                </c:pt>
                <c:pt idx="45">
                  <c:v>-0.08</c:v>
                </c:pt>
                <c:pt idx="46">
                  <c:v>-0.08</c:v>
                </c:pt>
                <c:pt idx="47">
                  <c:v>-0.08</c:v>
                </c:pt>
                <c:pt idx="48">
                  <c:v>-0.08</c:v>
                </c:pt>
                <c:pt idx="49">
                  <c:v>-0.09</c:v>
                </c:pt>
                <c:pt idx="50">
                  <c:v>-0.09</c:v>
                </c:pt>
                <c:pt idx="51">
                  <c:v>-0.09</c:v>
                </c:pt>
                <c:pt idx="52">
                  <c:v>-0.09</c:v>
                </c:pt>
                <c:pt idx="53">
                  <c:v>-0.09</c:v>
                </c:pt>
                <c:pt idx="54">
                  <c:v>-0.09</c:v>
                </c:pt>
                <c:pt idx="55">
                  <c:v>-0.1</c:v>
                </c:pt>
                <c:pt idx="56">
                  <c:v>-0.1</c:v>
                </c:pt>
                <c:pt idx="57">
                  <c:v>-0.1</c:v>
                </c:pt>
                <c:pt idx="58">
                  <c:v>-0.1</c:v>
                </c:pt>
                <c:pt idx="59">
                  <c:v>-0.1</c:v>
                </c:pt>
                <c:pt idx="60">
                  <c:v>-0.1</c:v>
                </c:pt>
                <c:pt idx="61">
                  <c:v>-0.1</c:v>
                </c:pt>
                <c:pt idx="62">
                  <c:v>-0.11</c:v>
                </c:pt>
                <c:pt idx="63">
                  <c:v>-0.11</c:v>
                </c:pt>
                <c:pt idx="64">
                  <c:v>-0.11</c:v>
                </c:pt>
                <c:pt idx="65">
                  <c:v>-0.11</c:v>
                </c:pt>
                <c:pt idx="66">
                  <c:v>-0.11</c:v>
                </c:pt>
                <c:pt idx="67">
                  <c:v>-0.11</c:v>
                </c:pt>
                <c:pt idx="68">
                  <c:v>-0.11</c:v>
                </c:pt>
                <c:pt idx="69">
                  <c:v>-0.12</c:v>
                </c:pt>
                <c:pt idx="70">
                  <c:v>-0.12</c:v>
                </c:pt>
                <c:pt idx="71">
                  <c:v>-0.12</c:v>
                </c:pt>
                <c:pt idx="72">
                  <c:v>-0.12</c:v>
                </c:pt>
                <c:pt idx="73">
                  <c:v>-0.12</c:v>
                </c:pt>
                <c:pt idx="74">
                  <c:v>-0.12</c:v>
                </c:pt>
                <c:pt idx="75">
                  <c:v>-0.12</c:v>
                </c:pt>
                <c:pt idx="76">
                  <c:v>-0.12</c:v>
                </c:pt>
                <c:pt idx="77">
                  <c:v>-0.12</c:v>
                </c:pt>
                <c:pt idx="78">
                  <c:v>-0.12</c:v>
                </c:pt>
                <c:pt idx="79">
                  <c:v>-0.13</c:v>
                </c:pt>
                <c:pt idx="80">
                  <c:v>-0.13</c:v>
                </c:pt>
                <c:pt idx="81">
                  <c:v>-0.13</c:v>
                </c:pt>
                <c:pt idx="82">
                  <c:v>-0.13</c:v>
                </c:pt>
                <c:pt idx="83">
                  <c:v>-0.13</c:v>
                </c:pt>
                <c:pt idx="84">
                  <c:v>-0.13</c:v>
                </c:pt>
                <c:pt idx="85">
                  <c:v>-0.13</c:v>
                </c:pt>
                <c:pt idx="86">
                  <c:v>-0.13</c:v>
                </c:pt>
                <c:pt idx="87">
                  <c:v>-0.13</c:v>
                </c:pt>
                <c:pt idx="88">
                  <c:v>-0.13</c:v>
                </c:pt>
                <c:pt idx="89">
                  <c:v>-0.13</c:v>
                </c:pt>
                <c:pt idx="90">
                  <c:v>-0.13</c:v>
                </c:pt>
                <c:pt idx="91">
                  <c:v>-0.13</c:v>
                </c:pt>
                <c:pt idx="92">
                  <c:v>-0.13</c:v>
                </c:pt>
                <c:pt idx="93">
                  <c:v>-0.12</c:v>
                </c:pt>
                <c:pt idx="94">
                  <c:v>-0.12</c:v>
                </c:pt>
                <c:pt idx="95">
                  <c:v>-0.11</c:v>
                </c:pt>
                <c:pt idx="96">
                  <c:v>-0.1</c:v>
                </c:pt>
                <c:pt idx="97">
                  <c:v>-0.08</c:v>
                </c:pt>
                <c:pt idx="98">
                  <c:v>-7.0000000000000007E-2</c:v>
                </c:pt>
                <c:pt idx="99">
                  <c:v>-0.05</c:v>
                </c:pt>
                <c:pt idx="100">
                  <c:v>-0.03</c:v>
                </c:pt>
                <c:pt idx="101">
                  <c:v>-0.02</c:v>
                </c:pt>
                <c:pt idx="102">
                  <c:v>0</c:v>
                </c:pt>
                <c:pt idx="103">
                  <c:v>0.02</c:v>
                </c:pt>
                <c:pt idx="104">
                  <c:v>0.04</c:v>
                </c:pt>
                <c:pt idx="105">
                  <c:v>0.06</c:v>
                </c:pt>
                <c:pt idx="106">
                  <c:v>0.08</c:v>
                </c:pt>
                <c:pt idx="107">
                  <c:v>0.1</c:v>
                </c:pt>
                <c:pt idx="108">
                  <c:v>0.11</c:v>
                </c:pt>
                <c:pt idx="109">
                  <c:v>0.13</c:v>
                </c:pt>
                <c:pt idx="110">
                  <c:v>0.15</c:v>
                </c:pt>
                <c:pt idx="111">
                  <c:v>0.17</c:v>
                </c:pt>
                <c:pt idx="112">
                  <c:v>0.19</c:v>
                </c:pt>
                <c:pt idx="113">
                  <c:v>0.2</c:v>
                </c:pt>
                <c:pt idx="114">
                  <c:v>0.23</c:v>
                </c:pt>
                <c:pt idx="115">
                  <c:v>0.25</c:v>
                </c:pt>
                <c:pt idx="116">
                  <c:v>0.26</c:v>
                </c:pt>
                <c:pt idx="117">
                  <c:v>0.28000000000000003</c:v>
                </c:pt>
                <c:pt idx="118">
                  <c:v>0.3</c:v>
                </c:pt>
                <c:pt idx="119">
                  <c:v>0.32</c:v>
                </c:pt>
                <c:pt idx="120">
                  <c:v>0.34</c:v>
                </c:pt>
                <c:pt idx="121">
                  <c:v>0.36</c:v>
                </c:pt>
                <c:pt idx="122">
                  <c:v>0.39</c:v>
                </c:pt>
                <c:pt idx="123">
                  <c:v>0.43</c:v>
                </c:pt>
                <c:pt idx="124">
                  <c:v>0.46</c:v>
                </c:pt>
                <c:pt idx="125">
                  <c:v>0.51</c:v>
                </c:pt>
                <c:pt idx="126">
                  <c:v>0.55000000000000004</c:v>
                </c:pt>
                <c:pt idx="127">
                  <c:v>0.6</c:v>
                </c:pt>
                <c:pt idx="128">
                  <c:v>0.66</c:v>
                </c:pt>
                <c:pt idx="129">
                  <c:v>0.72</c:v>
                </c:pt>
                <c:pt idx="130">
                  <c:v>0.78</c:v>
                </c:pt>
                <c:pt idx="131">
                  <c:v>0.84</c:v>
                </c:pt>
                <c:pt idx="132">
                  <c:v>0.93</c:v>
                </c:pt>
                <c:pt idx="133">
                  <c:v>0.99</c:v>
                </c:pt>
                <c:pt idx="134">
                  <c:v>1.07</c:v>
                </c:pt>
                <c:pt idx="135">
                  <c:v>1.1599999999999999</c:v>
                </c:pt>
                <c:pt idx="136">
                  <c:v>1.26</c:v>
                </c:pt>
                <c:pt idx="137">
                  <c:v>1.35</c:v>
                </c:pt>
                <c:pt idx="138">
                  <c:v>1.45</c:v>
                </c:pt>
                <c:pt idx="139">
                  <c:v>1.56</c:v>
                </c:pt>
                <c:pt idx="140">
                  <c:v>1.68</c:v>
                </c:pt>
                <c:pt idx="141">
                  <c:v>1.8</c:v>
                </c:pt>
                <c:pt idx="142">
                  <c:v>1.93</c:v>
                </c:pt>
                <c:pt idx="143">
                  <c:v>2.04</c:v>
                </c:pt>
                <c:pt idx="144">
                  <c:v>2.1800000000000002</c:v>
                </c:pt>
                <c:pt idx="145">
                  <c:v>2.31</c:v>
                </c:pt>
                <c:pt idx="146">
                  <c:v>2.46</c:v>
                </c:pt>
                <c:pt idx="147">
                  <c:v>2.6</c:v>
                </c:pt>
                <c:pt idx="148">
                  <c:v>2.78</c:v>
                </c:pt>
                <c:pt idx="149">
                  <c:v>2.94</c:v>
                </c:pt>
                <c:pt idx="150">
                  <c:v>3.11</c:v>
                </c:pt>
                <c:pt idx="151">
                  <c:v>3.28</c:v>
                </c:pt>
                <c:pt idx="152">
                  <c:v>3.48</c:v>
                </c:pt>
                <c:pt idx="153">
                  <c:v>3.69</c:v>
                </c:pt>
                <c:pt idx="154">
                  <c:v>3.86</c:v>
                </c:pt>
                <c:pt idx="155">
                  <c:v>4.0599999999999996</c:v>
                </c:pt>
                <c:pt idx="156">
                  <c:v>4.29</c:v>
                </c:pt>
                <c:pt idx="157">
                  <c:v>4.53</c:v>
                </c:pt>
                <c:pt idx="158">
                  <c:v>4.74</c:v>
                </c:pt>
                <c:pt idx="159">
                  <c:v>5</c:v>
                </c:pt>
                <c:pt idx="160">
                  <c:v>5.21</c:v>
                </c:pt>
                <c:pt idx="161">
                  <c:v>5.45</c:v>
                </c:pt>
                <c:pt idx="162">
                  <c:v>5.81</c:v>
                </c:pt>
                <c:pt idx="163">
                  <c:v>5.99</c:v>
                </c:pt>
                <c:pt idx="164">
                  <c:v>6.31</c:v>
                </c:pt>
                <c:pt idx="165">
                  <c:v>6.54</c:v>
                </c:pt>
                <c:pt idx="166">
                  <c:v>6.85</c:v>
                </c:pt>
                <c:pt idx="167">
                  <c:v>7.11</c:v>
                </c:pt>
                <c:pt idx="168">
                  <c:v>7.39</c:v>
                </c:pt>
                <c:pt idx="169">
                  <c:v>7.69</c:v>
                </c:pt>
                <c:pt idx="170">
                  <c:v>7.95</c:v>
                </c:pt>
                <c:pt idx="171">
                  <c:v>8.1999999999999993</c:v>
                </c:pt>
                <c:pt idx="172">
                  <c:v>8.48</c:v>
                </c:pt>
                <c:pt idx="173">
                  <c:v>8.68</c:v>
                </c:pt>
                <c:pt idx="174">
                  <c:v>8.8800000000000008</c:v>
                </c:pt>
                <c:pt idx="175">
                  <c:v>9.01</c:v>
                </c:pt>
                <c:pt idx="176">
                  <c:v>9.1</c:v>
                </c:pt>
                <c:pt idx="177">
                  <c:v>9.14</c:v>
                </c:pt>
                <c:pt idx="178">
                  <c:v>9.14</c:v>
                </c:pt>
                <c:pt idx="179">
                  <c:v>9.1</c:v>
                </c:pt>
                <c:pt idx="180">
                  <c:v>9.02</c:v>
                </c:pt>
                <c:pt idx="181">
                  <c:v>8.85</c:v>
                </c:pt>
                <c:pt idx="182">
                  <c:v>8.66</c:v>
                </c:pt>
                <c:pt idx="183">
                  <c:v>8.3699999999999992</c:v>
                </c:pt>
                <c:pt idx="184">
                  <c:v>8.1199999999999992</c:v>
                </c:pt>
                <c:pt idx="185">
                  <c:v>7.81</c:v>
                </c:pt>
                <c:pt idx="186">
                  <c:v>7.5</c:v>
                </c:pt>
                <c:pt idx="187">
                  <c:v>7.15</c:v>
                </c:pt>
                <c:pt idx="188">
                  <c:v>6.83</c:v>
                </c:pt>
                <c:pt idx="189">
                  <c:v>6.48</c:v>
                </c:pt>
                <c:pt idx="190">
                  <c:v>6.14</c:v>
                </c:pt>
                <c:pt idx="191">
                  <c:v>5.82</c:v>
                </c:pt>
                <c:pt idx="192">
                  <c:v>5.53</c:v>
                </c:pt>
                <c:pt idx="193">
                  <c:v>5.25</c:v>
                </c:pt>
                <c:pt idx="194">
                  <c:v>4.9400000000000004</c:v>
                </c:pt>
                <c:pt idx="195">
                  <c:v>4.66</c:v>
                </c:pt>
                <c:pt idx="196">
                  <c:v>4.41</c:v>
                </c:pt>
                <c:pt idx="197">
                  <c:v>4.1900000000000004</c:v>
                </c:pt>
                <c:pt idx="198">
                  <c:v>3.93</c:v>
                </c:pt>
                <c:pt idx="199">
                  <c:v>3.73</c:v>
                </c:pt>
                <c:pt idx="200">
                  <c:v>3.5</c:v>
                </c:pt>
                <c:pt idx="201">
                  <c:v>3.29</c:v>
                </c:pt>
                <c:pt idx="202">
                  <c:v>3.1</c:v>
                </c:pt>
                <c:pt idx="203">
                  <c:v>2.88</c:v>
                </c:pt>
                <c:pt idx="204">
                  <c:v>2.73</c:v>
                </c:pt>
                <c:pt idx="205">
                  <c:v>2.54</c:v>
                </c:pt>
                <c:pt idx="206">
                  <c:v>2.39</c:v>
                </c:pt>
                <c:pt idx="207">
                  <c:v>2.2400000000000002</c:v>
                </c:pt>
                <c:pt idx="208">
                  <c:v>2.08</c:v>
                </c:pt>
                <c:pt idx="209">
                  <c:v>1.94</c:v>
                </c:pt>
                <c:pt idx="210">
                  <c:v>1.8</c:v>
                </c:pt>
                <c:pt idx="211">
                  <c:v>1.67</c:v>
                </c:pt>
                <c:pt idx="212">
                  <c:v>1.56</c:v>
                </c:pt>
                <c:pt idx="213">
                  <c:v>1.46</c:v>
                </c:pt>
                <c:pt idx="214">
                  <c:v>1.35</c:v>
                </c:pt>
                <c:pt idx="215">
                  <c:v>1.26</c:v>
                </c:pt>
                <c:pt idx="216">
                  <c:v>1.1599999999999999</c:v>
                </c:pt>
                <c:pt idx="217">
                  <c:v>1.06</c:v>
                </c:pt>
                <c:pt idx="218">
                  <c:v>1</c:v>
                </c:pt>
                <c:pt idx="219">
                  <c:v>0.92</c:v>
                </c:pt>
                <c:pt idx="220">
                  <c:v>0.86</c:v>
                </c:pt>
                <c:pt idx="221">
                  <c:v>0.79</c:v>
                </c:pt>
                <c:pt idx="222">
                  <c:v>0.73</c:v>
                </c:pt>
                <c:pt idx="223">
                  <c:v>0.68</c:v>
                </c:pt>
                <c:pt idx="224">
                  <c:v>0.64</c:v>
                </c:pt>
                <c:pt idx="225">
                  <c:v>0.59</c:v>
                </c:pt>
                <c:pt idx="226">
                  <c:v>0.55000000000000004</c:v>
                </c:pt>
                <c:pt idx="227">
                  <c:v>0.52</c:v>
                </c:pt>
                <c:pt idx="228">
                  <c:v>0.49</c:v>
                </c:pt>
                <c:pt idx="229">
                  <c:v>0.47</c:v>
                </c:pt>
                <c:pt idx="230">
                  <c:v>0.45</c:v>
                </c:pt>
                <c:pt idx="231">
                  <c:v>0.43</c:v>
                </c:pt>
                <c:pt idx="232">
                  <c:v>0.41</c:v>
                </c:pt>
                <c:pt idx="233">
                  <c:v>0.4</c:v>
                </c:pt>
                <c:pt idx="234">
                  <c:v>0.38</c:v>
                </c:pt>
                <c:pt idx="235">
                  <c:v>0.36</c:v>
                </c:pt>
                <c:pt idx="236">
                  <c:v>0.34</c:v>
                </c:pt>
                <c:pt idx="237">
                  <c:v>0.33</c:v>
                </c:pt>
                <c:pt idx="238">
                  <c:v>0.31</c:v>
                </c:pt>
                <c:pt idx="239">
                  <c:v>0.28999999999999998</c:v>
                </c:pt>
                <c:pt idx="240">
                  <c:v>0.27</c:v>
                </c:pt>
                <c:pt idx="241">
                  <c:v>0.26</c:v>
                </c:pt>
                <c:pt idx="242">
                  <c:v>0.24</c:v>
                </c:pt>
                <c:pt idx="243">
                  <c:v>0.22</c:v>
                </c:pt>
                <c:pt idx="244">
                  <c:v>0.21</c:v>
                </c:pt>
                <c:pt idx="245">
                  <c:v>0.19</c:v>
                </c:pt>
                <c:pt idx="246">
                  <c:v>0.17</c:v>
                </c:pt>
                <c:pt idx="247">
                  <c:v>0.16</c:v>
                </c:pt>
                <c:pt idx="248">
                  <c:v>0.15</c:v>
                </c:pt>
                <c:pt idx="249">
                  <c:v>0.13</c:v>
                </c:pt>
                <c:pt idx="250">
                  <c:v>0.12</c:v>
                </c:pt>
                <c:pt idx="251">
                  <c:v>0.12</c:v>
                </c:pt>
                <c:pt idx="252">
                  <c:v>0.11</c:v>
                </c:pt>
                <c:pt idx="253">
                  <c:v>0.11</c:v>
                </c:pt>
                <c:pt idx="254">
                  <c:v>0.1</c:v>
                </c:pt>
                <c:pt idx="255">
                  <c:v>0.1</c:v>
                </c:pt>
                <c:pt idx="256">
                  <c:v>0.1</c:v>
                </c:pt>
                <c:pt idx="257">
                  <c:v>0.1</c:v>
                </c:pt>
                <c:pt idx="258">
                  <c:v>0.1</c:v>
                </c:pt>
                <c:pt idx="259">
                  <c:v>0.1</c:v>
                </c:pt>
                <c:pt idx="260">
                  <c:v>0.1</c:v>
                </c:pt>
                <c:pt idx="261">
                  <c:v>0.1</c:v>
                </c:pt>
                <c:pt idx="262">
                  <c:v>0.1</c:v>
                </c:pt>
                <c:pt idx="263">
                  <c:v>0.1</c:v>
                </c:pt>
                <c:pt idx="264">
                  <c:v>0.1</c:v>
                </c:pt>
                <c:pt idx="265">
                  <c:v>0.1</c:v>
                </c:pt>
                <c:pt idx="266">
                  <c:v>0.1</c:v>
                </c:pt>
                <c:pt idx="267">
                  <c:v>0.1</c:v>
                </c:pt>
                <c:pt idx="268">
                  <c:v>0.1</c:v>
                </c:pt>
                <c:pt idx="269">
                  <c:v>0.1</c:v>
                </c:pt>
                <c:pt idx="270">
                  <c:v>0.1</c:v>
                </c:pt>
                <c:pt idx="271">
                  <c:v>0.1</c:v>
                </c:pt>
                <c:pt idx="272">
                  <c:v>0.1</c:v>
                </c:pt>
                <c:pt idx="273">
                  <c:v>0.1</c:v>
                </c:pt>
                <c:pt idx="274">
                  <c:v>0.1</c:v>
                </c:pt>
                <c:pt idx="275">
                  <c:v>0.1</c:v>
                </c:pt>
                <c:pt idx="276">
                  <c:v>0.1</c:v>
                </c:pt>
                <c:pt idx="277">
                  <c:v>0.1</c:v>
                </c:pt>
                <c:pt idx="278">
                  <c:v>0.1</c:v>
                </c:pt>
                <c:pt idx="279">
                  <c:v>0.1</c:v>
                </c:pt>
                <c:pt idx="280">
                  <c:v>0.1</c:v>
                </c:pt>
                <c:pt idx="281">
                  <c:v>0.1</c:v>
                </c:pt>
                <c:pt idx="282">
                  <c:v>0.1</c:v>
                </c:pt>
                <c:pt idx="283">
                  <c:v>0.1</c:v>
                </c:pt>
                <c:pt idx="284">
                  <c:v>0.1</c:v>
                </c:pt>
                <c:pt idx="285">
                  <c:v>0.1</c:v>
                </c:pt>
                <c:pt idx="286">
                  <c:v>0.1</c:v>
                </c:pt>
                <c:pt idx="287">
                  <c:v>0.1</c:v>
                </c:pt>
                <c:pt idx="288">
                  <c:v>0.1</c:v>
                </c:pt>
                <c:pt idx="289">
                  <c:v>0.1</c:v>
                </c:pt>
                <c:pt idx="290">
                  <c:v>0.1</c:v>
                </c:pt>
                <c:pt idx="291">
                  <c:v>0.1</c:v>
                </c:pt>
                <c:pt idx="292">
                  <c:v>0.1</c:v>
                </c:pt>
                <c:pt idx="293">
                  <c:v>0.1</c:v>
                </c:pt>
                <c:pt idx="294">
                  <c:v>0.1</c:v>
                </c:pt>
                <c:pt idx="295">
                  <c:v>0.1</c:v>
                </c:pt>
                <c:pt idx="296">
                  <c:v>0.1</c:v>
                </c:pt>
                <c:pt idx="297">
                  <c:v>0.1</c:v>
                </c:pt>
                <c:pt idx="298">
                  <c:v>0.1</c:v>
                </c:pt>
                <c:pt idx="299">
                  <c:v>0.1</c:v>
                </c:pt>
                <c:pt idx="300">
                  <c:v>0.09</c:v>
                </c:pt>
                <c:pt idx="301">
                  <c:v>0.09</c:v>
                </c:pt>
                <c:pt idx="302">
                  <c:v>0.09</c:v>
                </c:pt>
                <c:pt idx="303">
                  <c:v>0.09</c:v>
                </c:pt>
                <c:pt idx="304">
                  <c:v>0.09</c:v>
                </c:pt>
                <c:pt idx="305">
                  <c:v>0.09</c:v>
                </c:pt>
                <c:pt idx="306">
                  <c:v>0.09</c:v>
                </c:pt>
                <c:pt idx="307">
                  <c:v>0.09</c:v>
                </c:pt>
                <c:pt idx="308">
                  <c:v>0.09</c:v>
                </c:pt>
                <c:pt idx="309">
                  <c:v>0.09</c:v>
                </c:pt>
                <c:pt idx="310">
                  <c:v>0.09</c:v>
                </c:pt>
                <c:pt idx="311">
                  <c:v>0.09</c:v>
                </c:pt>
                <c:pt idx="312">
                  <c:v>0.09</c:v>
                </c:pt>
                <c:pt idx="313">
                  <c:v>0.09</c:v>
                </c:pt>
                <c:pt idx="314">
                  <c:v>0.09</c:v>
                </c:pt>
                <c:pt idx="315">
                  <c:v>0.09</c:v>
                </c:pt>
                <c:pt idx="316">
                  <c:v>0.09</c:v>
                </c:pt>
                <c:pt idx="317">
                  <c:v>0.09</c:v>
                </c:pt>
                <c:pt idx="318">
                  <c:v>0.08</c:v>
                </c:pt>
                <c:pt idx="319">
                  <c:v>0.08</c:v>
                </c:pt>
                <c:pt idx="320">
                  <c:v>0.08</c:v>
                </c:pt>
                <c:pt idx="321">
                  <c:v>0.08</c:v>
                </c:pt>
                <c:pt idx="322">
                  <c:v>0.08</c:v>
                </c:pt>
                <c:pt idx="323">
                  <c:v>0.08</c:v>
                </c:pt>
                <c:pt idx="324">
                  <c:v>0.08</c:v>
                </c:pt>
                <c:pt idx="325">
                  <c:v>0.08</c:v>
                </c:pt>
                <c:pt idx="326">
                  <c:v>0.08</c:v>
                </c:pt>
                <c:pt idx="327">
                  <c:v>0.08</c:v>
                </c:pt>
                <c:pt idx="328">
                  <c:v>0.08</c:v>
                </c:pt>
                <c:pt idx="329">
                  <c:v>7.0000000000000007E-2</c:v>
                </c:pt>
                <c:pt idx="330">
                  <c:v>7.0000000000000007E-2</c:v>
                </c:pt>
                <c:pt idx="331">
                  <c:v>7.0000000000000007E-2</c:v>
                </c:pt>
                <c:pt idx="332">
                  <c:v>7.0000000000000007E-2</c:v>
                </c:pt>
                <c:pt idx="333">
                  <c:v>7.0000000000000007E-2</c:v>
                </c:pt>
                <c:pt idx="334">
                  <c:v>7.0000000000000007E-2</c:v>
                </c:pt>
                <c:pt idx="335">
                  <c:v>7.0000000000000007E-2</c:v>
                </c:pt>
                <c:pt idx="336">
                  <c:v>7.0000000000000007E-2</c:v>
                </c:pt>
                <c:pt idx="337">
                  <c:v>7.0000000000000007E-2</c:v>
                </c:pt>
                <c:pt idx="338">
                  <c:v>7.0000000000000007E-2</c:v>
                </c:pt>
                <c:pt idx="339">
                  <c:v>7.0000000000000007E-2</c:v>
                </c:pt>
                <c:pt idx="340">
                  <c:v>7.0000000000000007E-2</c:v>
                </c:pt>
                <c:pt idx="341">
                  <c:v>0.06</c:v>
                </c:pt>
                <c:pt idx="342">
                  <c:v>0.06</c:v>
                </c:pt>
                <c:pt idx="343">
                  <c:v>0.06</c:v>
                </c:pt>
                <c:pt idx="344">
                  <c:v>0.06</c:v>
                </c:pt>
                <c:pt idx="345">
                  <c:v>0.06</c:v>
                </c:pt>
                <c:pt idx="346">
                  <c:v>0.06</c:v>
                </c:pt>
                <c:pt idx="347">
                  <c:v>0.05</c:v>
                </c:pt>
                <c:pt idx="348">
                  <c:v>0.05</c:v>
                </c:pt>
                <c:pt idx="349">
                  <c:v>0.05</c:v>
                </c:pt>
                <c:pt idx="350">
                  <c:v>0.05</c:v>
                </c:pt>
                <c:pt idx="351">
                  <c:v>0.05</c:v>
                </c:pt>
                <c:pt idx="352">
                  <c:v>0.05</c:v>
                </c:pt>
                <c:pt idx="353">
                  <c:v>0.04</c:v>
                </c:pt>
                <c:pt idx="354">
                  <c:v>0.04</c:v>
                </c:pt>
                <c:pt idx="355">
                  <c:v>0.04</c:v>
                </c:pt>
                <c:pt idx="356">
                  <c:v>0.04</c:v>
                </c:pt>
                <c:pt idx="357">
                  <c:v>0.04</c:v>
                </c:pt>
                <c:pt idx="358">
                  <c:v>0.04</c:v>
                </c:pt>
                <c:pt idx="359">
                  <c:v>0.03</c:v>
                </c:pt>
                <c:pt idx="360">
                  <c:v>0.03</c:v>
                </c:pt>
              </c:numCache>
            </c:numRef>
          </c:yVal>
          <c:smooth val="0"/>
          <c:extLst>
            <c:ext xmlns:c16="http://schemas.microsoft.com/office/drawing/2014/chart" uri="{C3380CC4-5D6E-409C-BE32-E72D297353CC}">
              <c16:uniqueId val="{00000002-0815-40AB-81BE-1D6B7D396E41}"/>
            </c:ext>
          </c:extLst>
        </c:ser>
        <c:ser>
          <c:idx val="2"/>
          <c:order val="2"/>
          <c:spPr>
            <a:ln w="19050" cap="rnd">
              <a:solidFill>
                <a:schemeClr val="accent3"/>
              </a:solidFill>
              <a:round/>
            </a:ln>
            <a:effectLst/>
          </c:spPr>
          <c:marker>
            <c:symbol val="circle"/>
            <c:size val="5"/>
            <c:spPr>
              <a:solidFill>
                <a:schemeClr val="accent3"/>
              </a:solidFill>
              <a:ln w="9525">
                <a:solidFill>
                  <a:schemeClr val="accent3"/>
                </a:solidFill>
              </a:ln>
              <a:effectLst/>
            </c:spPr>
          </c:marker>
          <c:yVal>
            <c:numRef>
              <c:f>'Task 3'!$E$2:$E$362</c:f>
              <c:numCache>
                <c:formatCode>General</c:formatCode>
                <c:ptCount val="361"/>
                <c:pt idx="0">
                  <c:v>0.03</c:v>
                </c:pt>
                <c:pt idx="1">
                  <c:v>0.02</c:v>
                </c:pt>
                <c:pt idx="2">
                  <c:v>0.02</c:v>
                </c:pt>
                <c:pt idx="3">
                  <c:v>0.02</c:v>
                </c:pt>
                <c:pt idx="4">
                  <c:v>0.01</c:v>
                </c:pt>
                <c:pt idx="5">
                  <c:v>0.01</c:v>
                </c:pt>
                <c:pt idx="6">
                  <c:v>0</c:v>
                </c:pt>
                <c:pt idx="7">
                  <c:v>0</c:v>
                </c:pt>
                <c:pt idx="8">
                  <c:v>-0.01</c:v>
                </c:pt>
                <c:pt idx="9">
                  <c:v>-0.01</c:v>
                </c:pt>
                <c:pt idx="10">
                  <c:v>-0.02</c:v>
                </c:pt>
                <c:pt idx="11">
                  <c:v>-0.02</c:v>
                </c:pt>
                <c:pt idx="12">
                  <c:v>-0.03</c:v>
                </c:pt>
                <c:pt idx="13">
                  <c:v>-0.03</c:v>
                </c:pt>
                <c:pt idx="14">
                  <c:v>-0.04</c:v>
                </c:pt>
                <c:pt idx="15">
                  <c:v>-0.04</c:v>
                </c:pt>
                <c:pt idx="16">
                  <c:v>-0.05</c:v>
                </c:pt>
                <c:pt idx="17">
                  <c:v>-0.05</c:v>
                </c:pt>
                <c:pt idx="18">
                  <c:v>-0.06</c:v>
                </c:pt>
                <c:pt idx="19">
                  <c:v>-0.06</c:v>
                </c:pt>
                <c:pt idx="20">
                  <c:v>-7.0000000000000007E-2</c:v>
                </c:pt>
                <c:pt idx="21">
                  <c:v>-7.0000000000000007E-2</c:v>
                </c:pt>
                <c:pt idx="22">
                  <c:v>-0.08</c:v>
                </c:pt>
                <c:pt idx="23">
                  <c:v>-0.08</c:v>
                </c:pt>
                <c:pt idx="24">
                  <c:v>-0.09</c:v>
                </c:pt>
                <c:pt idx="25">
                  <c:v>-0.09</c:v>
                </c:pt>
                <c:pt idx="26">
                  <c:v>-0.1</c:v>
                </c:pt>
                <c:pt idx="27">
                  <c:v>-0.1</c:v>
                </c:pt>
                <c:pt idx="28">
                  <c:v>-0.1</c:v>
                </c:pt>
                <c:pt idx="29">
                  <c:v>-0.11</c:v>
                </c:pt>
                <c:pt idx="30">
                  <c:v>-0.11</c:v>
                </c:pt>
                <c:pt idx="31">
                  <c:v>-0.12</c:v>
                </c:pt>
                <c:pt idx="32">
                  <c:v>-0.12</c:v>
                </c:pt>
                <c:pt idx="33">
                  <c:v>-0.13</c:v>
                </c:pt>
                <c:pt idx="34">
                  <c:v>-0.13</c:v>
                </c:pt>
                <c:pt idx="35">
                  <c:v>-0.14000000000000001</c:v>
                </c:pt>
                <c:pt idx="36">
                  <c:v>-0.14000000000000001</c:v>
                </c:pt>
                <c:pt idx="37">
                  <c:v>-0.15</c:v>
                </c:pt>
                <c:pt idx="38">
                  <c:v>-0.15</c:v>
                </c:pt>
                <c:pt idx="39">
                  <c:v>-0.15</c:v>
                </c:pt>
                <c:pt idx="40">
                  <c:v>-0.15</c:v>
                </c:pt>
                <c:pt idx="41">
                  <c:v>-0.16</c:v>
                </c:pt>
                <c:pt idx="42">
                  <c:v>-0.16</c:v>
                </c:pt>
                <c:pt idx="43">
                  <c:v>-0.16</c:v>
                </c:pt>
                <c:pt idx="44">
                  <c:v>-0.17</c:v>
                </c:pt>
                <c:pt idx="45">
                  <c:v>-0.17</c:v>
                </c:pt>
                <c:pt idx="46">
                  <c:v>-0.17</c:v>
                </c:pt>
                <c:pt idx="47">
                  <c:v>-0.17</c:v>
                </c:pt>
                <c:pt idx="48">
                  <c:v>-0.18</c:v>
                </c:pt>
                <c:pt idx="49">
                  <c:v>-0.18</c:v>
                </c:pt>
                <c:pt idx="50">
                  <c:v>-0.18</c:v>
                </c:pt>
                <c:pt idx="51">
                  <c:v>-0.18</c:v>
                </c:pt>
                <c:pt idx="52">
                  <c:v>-0.18</c:v>
                </c:pt>
                <c:pt idx="53">
                  <c:v>-0.18</c:v>
                </c:pt>
                <c:pt idx="54">
                  <c:v>-0.19</c:v>
                </c:pt>
                <c:pt idx="55">
                  <c:v>-0.19</c:v>
                </c:pt>
                <c:pt idx="56">
                  <c:v>-0.19</c:v>
                </c:pt>
                <c:pt idx="57">
                  <c:v>-0.19</c:v>
                </c:pt>
                <c:pt idx="58">
                  <c:v>-0.19</c:v>
                </c:pt>
                <c:pt idx="59">
                  <c:v>-0.19</c:v>
                </c:pt>
                <c:pt idx="60">
                  <c:v>-0.19</c:v>
                </c:pt>
                <c:pt idx="61">
                  <c:v>-0.18</c:v>
                </c:pt>
                <c:pt idx="62">
                  <c:v>-0.15</c:v>
                </c:pt>
                <c:pt idx="63">
                  <c:v>-0.14000000000000001</c:v>
                </c:pt>
                <c:pt idx="64">
                  <c:v>-0.14000000000000001</c:v>
                </c:pt>
                <c:pt idx="65">
                  <c:v>-0.14000000000000001</c:v>
                </c:pt>
                <c:pt idx="66">
                  <c:v>-0.14000000000000001</c:v>
                </c:pt>
                <c:pt idx="67">
                  <c:v>-0.14000000000000001</c:v>
                </c:pt>
                <c:pt idx="68">
                  <c:v>-0.14000000000000001</c:v>
                </c:pt>
                <c:pt idx="69">
                  <c:v>-0.13</c:v>
                </c:pt>
                <c:pt idx="70">
                  <c:v>-0.13</c:v>
                </c:pt>
                <c:pt idx="71">
                  <c:v>-0.13</c:v>
                </c:pt>
                <c:pt idx="72">
                  <c:v>-0.13</c:v>
                </c:pt>
                <c:pt idx="73">
                  <c:v>-0.13</c:v>
                </c:pt>
                <c:pt idx="74">
                  <c:v>-0.13</c:v>
                </c:pt>
                <c:pt idx="75">
                  <c:v>-0.13</c:v>
                </c:pt>
                <c:pt idx="76">
                  <c:v>-0.13</c:v>
                </c:pt>
                <c:pt idx="77">
                  <c:v>-0.13</c:v>
                </c:pt>
                <c:pt idx="78">
                  <c:v>-0.13</c:v>
                </c:pt>
                <c:pt idx="79">
                  <c:v>-0.13</c:v>
                </c:pt>
                <c:pt idx="80">
                  <c:v>-0.13</c:v>
                </c:pt>
                <c:pt idx="81">
                  <c:v>-0.13</c:v>
                </c:pt>
                <c:pt idx="82">
                  <c:v>-0.13</c:v>
                </c:pt>
                <c:pt idx="83">
                  <c:v>-0.13</c:v>
                </c:pt>
                <c:pt idx="84">
                  <c:v>-0.12</c:v>
                </c:pt>
                <c:pt idx="85">
                  <c:v>-0.12</c:v>
                </c:pt>
                <c:pt idx="86">
                  <c:v>-0.12</c:v>
                </c:pt>
                <c:pt idx="87">
                  <c:v>-0.12</c:v>
                </c:pt>
                <c:pt idx="88">
                  <c:v>-0.1</c:v>
                </c:pt>
                <c:pt idx="89">
                  <c:v>-0.1</c:v>
                </c:pt>
                <c:pt idx="90">
                  <c:v>-0.09</c:v>
                </c:pt>
                <c:pt idx="91">
                  <c:v>-0.09</c:v>
                </c:pt>
                <c:pt idx="92">
                  <c:v>-0.08</c:v>
                </c:pt>
                <c:pt idx="93">
                  <c:v>-0.08</c:v>
                </c:pt>
                <c:pt idx="94">
                  <c:v>-0.08</c:v>
                </c:pt>
                <c:pt idx="95">
                  <c:v>-7.0000000000000007E-2</c:v>
                </c:pt>
                <c:pt idx="96">
                  <c:v>-7.0000000000000007E-2</c:v>
                </c:pt>
                <c:pt idx="97">
                  <c:v>-7.0000000000000007E-2</c:v>
                </c:pt>
                <c:pt idx="98">
                  <c:v>-7.0000000000000007E-2</c:v>
                </c:pt>
                <c:pt idx="99">
                  <c:v>-7.0000000000000007E-2</c:v>
                </c:pt>
                <c:pt idx="100">
                  <c:v>-0.06</c:v>
                </c:pt>
                <c:pt idx="101">
                  <c:v>-0.06</c:v>
                </c:pt>
                <c:pt idx="102">
                  <c:v>-0.06</c:v>
                </c:pt>
                <c:pt idx="103">
                  <c:v>-0.06</c:v>
                </c:pt>
                <c:pt idx="104">
                  <c:v>-0.06</c:v>
                </c:pt>
                <c:pt idx="105">
                  <c:v>-0.05</c:v>
                </c:pt>
                <c:pt idx="106">
                  <c:v>-0.05</c:v>
                </c:pt>
                <c:pt idx="107">
                  <c:v>-0.04</c:v>
                </c:pt>
                <c:pt idx="108">
                  <c:v>-0.02</c:v>
                </c:pt>
                <c:pt idx="109">
                  <c:v>-0.01</c:v>
                </c:pt>
                <c:pt idx="110">
                  <c:v>0.01</c:v>
                </c:pt>
                <c:pt idx="111">
                  <c:v>0.03</c:v>
                </c:pt>
                <c:pt idx="112">
                  <c:v>0.04</c:v>
                </c:pt>
                <c:pt idx="113">
                  <c:v>7.0000000000000007E-2</c:v>
                </c:pt>
                <c:pt idx="114">
                  <c:v>0.09</c:v>
                </c:pt>
                <c:pt idx="115">
                  <c:v>0.1</c:v>
                </c:pt>
                <c:pt idx="116">
                  <c:v>0.12</c:v>
                </c:pt>
                <c:pt idx="117">
                  <c:v>0.14000000000000001</c:v>
                </c:pt>
                <c:pt idx="118">
                  <c:v>0.16</c:v>
                </c:pt>
                <c:pt idx="119">
                  <c:v>0.18</c:v>
                </c:pt>
                <c:pt idx="120">
                  <c:v>0.2</c:v>
                </c:pt>
                <c:pt idx="121">
                  <c:v>0.22</c:v>
                </c:pt>
                <c:pt idx="122">
                  <c:v>0.24</c:v>
                </c:pt>
                <c:pt idx="123">
                  <c:v>0.26</c:v>
                </c:pt>
                <c:pt idx="124">
                  <c:v>0.28000000000000003</c:v>
                </c:pt>
                <c:pt idx="125">
                  <c:v>0.3</c:v>
                </c:pt>
                <c:pt idx="126">
                  <c:v>0.32</c:v>
                </c:pt>
                <c:pt idx="127">
                  <c:v>0.34</c:v>
                </c:pt>
                <c:pt idx="128">
                  <c:v>0.36</c:v>
                </c:pt>
                <c:pt idx="129">
                  <c:v>0.38</c:v>
                </c:pt>
                <c:pt idx="130">
                  <c:v>0.4</c:v>
                </c:pt>
                <c:pt idx="131">
                  <c:v>0.42</c:v>
                </c:pt>
                <c:pt idx="132">
                  <c:v>0.46</c:v>
                </c:pt>
                <c:pt idx="133">
                  <c:v>0.49</c:v>
                </c:pt>
                <c:pt idx="134">
                  <c:v>0.53</c:v>
                </c:pt>
                <c:pt idx="135">
                  <c:v>0.56999999999999995</c:v>
                </c:pt>
                <c:pt idx="136">
                  <c:v>0.62</c:v>
                </c:pt>
                <c:pt idx="137">
                  <c:v>0.68</c:v>
                </c:pt>
                <c:pt idx="138">
                  <c:v>0.74</c:v>
                </c:pt>
                <c:pt idx="139">
                  <c:v>0.8</c:v>
                </c:pt>
                <c:pt idx="140">
                  <c:v>0.87</c:v>
                </c:pt>
                <c:pt idx="141">
                  <c:v>0.93</c:v>
                </c:pt>
                <c:pt idx="142">
                  <c:v>1.01</c:v>
                </c:pt>
                <c:pt idx="143">
                  <c:v>1.0900000000000001</c:v>
                </c:pt>
                <c:pt idx="144">
                  <c:v>1.19</c:v>
                </c:pt>
                <c:pt idx="145">
                  <c:v>1.3</c:v>
                </c:pt>
                <c:pt idx="146">
                  <c:v>1.39</c:v>
                </c:pt>
                <c:pt idx="147">
                  <c:v>1.49</c:v>
                </c:pt>
                <c:pt idx="148">
                  <c:v>1.59</c:v>
                </c:pt>
                <c:pt idx="149">
                  <c:v>1.71</c:v>
                </c:pt>
                <c:pt idx="150">
                  <c:v>1.82</c:v>
                </c:pt>
                <c:pt idx="151">
                  <c:v>1.95</c:v>
                </c:pt>
                <c:pt idx="152">
                  <c:v>2.09</c:v>
                </c:pt>
                <c:pt idx="153">
                  <c:v>2.23</c:v>
                </c:pt>
                <c:pt idx="154">
                  <c:v>2.37</c:v>
                </c:pt>
                <c:pt idx="155">
                  <c:v>2.54</c:v>
                </c:pt>
                <c:pt idx="156">
                  <c:v>2.7</c:v>
                </c:pt>
                <c:pt idx="157">
                  <c:v>2.86</c:v>
                </c:pt>
                <c:pt idx="158">
                  <c:v>3.05</c:v>
                </c:pt>
                <c:pt idx="159">
                  <c:v>3.22</c:v>
                </c:pt>
                <c:pt idx="160">
                  <c:v>3.41</c:v>
                </c:pt>
                <c:pt idx="161">
                  <c:v>3.62</c:v>
                </c:pt>
                <c:pt idx="162">
                  <c:v>3.82</c:v>
                </c:pt>
                <c:pt idx="163">
                  <c:v>4.03</c:v>
                </c:pt>
                <c:pt idx="164">
                  <c:v>4.25</c:v>
                </c:pt>
                <c:pt idx="165">
                  <c:v>4.49</c:v>
                </c:pt>
                <c:pt idx="166">
                  <c:v>4.71</c:v>
                </c:pt>
                <c:pt idx="167">
                  <c:v>4.9800000000000004</c:v>
                </c:pt>
                <c:pt idx="168">
                  <c:v>5.24</c:v>
                </c:pt>
                <c:pt idx="169">
                  <c:v>5.49</c:v>
                </c:pt>
                <c:pt idx="170">
                  <c:v>5.75</c:v>
                </c:pt>
                <c:pt idx="171">
                  <c:v>6.01</c:v>
                </c:pt>
                <c:pt idx="172">
                  <c:v>6.31</c:v>
                </c:pt>
                <c:pt idx="173">
                  <c:v>6.57</c:v>
                </c:pt>
                <c:pt idx="174">
                  <c:v>6.85</c:v>
                </c:pt>
                <c:pt idx="175">
                  <c:v>7.1</c:v>
                </c:pt>
                <c:pt idx="176">
                  <c:v>7.38</c:v>
                </c:pt>
                <c:pt idx="177">
                  <c:v>7.6</c:v>
                </c:pt>
                <c:pt idx="178">
                  <c:v>7.82</c:v>
                </c:pt>
                <c:pt idx="179">
                  <c:v>8</c:v>
                </c:pt>
                <c:pt idx="180">
                  <c:v>8.09</c:v>
                </c:pt>
                <c:pt idx="181">
                  <c:v>8.14</c:v>
                </c:pt>
                <c:pt idx="182">
                  <c:v>8.16</c:v>
                </c:pt>
                <c:pt idx="183">
                  <c:v>8.15</c:v>
                </c:pt>
                <c:pt idx="184">
                  <c:v>8.09</c:v>
                </c:pt>
                <c:pt idx="185">
                  <c:v>7.98</c:v>
                </c:pt>
                <c:pt idx="186">
                  <c:v>7.81</c:v>
                </c:pt>
                <c:pt idx="187">
                  <c:v>7.6</c:v>
                </c:pt>
                <c:pt idx="188">
                  <c:v>7.33</c:v>
                </c:pt>
                <c:pt idx="189">
                  <c:v>7.05</c:v>
                </c:pt>
                <c:pt idx="190">
                  <c:v>6.8</c:v>
                </c:pt>
                <c:pt idx="191">
                  <c:v>6.52</c:v>
                </c:pt>
                <c:pt idx="192">
                  <c:v>6.27</c:v>
                </c:pt>
                <c:pt idx="193">
                  <c:v>5.96</c:v>
                </c:pt>
                <c:pt idx="194">
                  <c:v>5.69</c:v>
                </c:pt>
                <c:pt idx="195">
                  <c:v>5.41</c:v>
                </c:pt>
                <c:pt idx="196">
                  <c:v>5.1100000000000003</c:v>
                </c:pt>
                <c:pt idx="197">
                  <c:v>4.8499999999999996</c:v>
                </c:pt>
                <c:pt idx="198">
                  <c:v>4.62</c:v>
                </c:pt>
                <c:pt idx="199">
                  <c:v>4.3899999999999997</c:v>
                </c:pt>
                <c:pt idx="200">
                  <c:v>4.1500000000000004</c:v>
                </c:pt>
                <c:pt idx="201">
                  <c:v>3.92</c:v>
                </c:pt>
                <c:pt idx="202">
                  <c:v>3.74</c:v>
                </c:pt>
                <c:pt idx="203">
                  <c:v>3.53</c:v>
                </c:pt>
                <c:pt idx="204">
                  <c:v>3.34</c:v>
                </c:pt>
                <c:pt idx="205">
                  <c:v>3.15</c:v>
                </c:pt>
                <c:pt idx="206">
                  <c:v>2.99</c:v>
                </c:pt>
                <c:pt idx="207">
                  <c:v>2.81</c:v>
                </c:pt>
                <c:pt idx="208">
                  <c:v>2.65</c:v>
                </c:pt>
                <c:pt idx="209">
                  <c:v>2.4900000000000002</c:v>
                </c:pt>
                <c:pt idx="210">
                  <c:v>2.35</c:v>
                </c:pt>
                <c:pt idx="211">
                  <c:v>2.2000000000000002</c:v>
                </c:pt>
                <c:pt idx="212">
                  <c:v>2.06</c:v>
                </c:pt>
                <c:pt idx="213">
                  <c:v>1.95</c:v>
                </c:pt>
                <c:pt idx="214">
                  <c:v>1.84</c:v>
                </c:pt>
                <c:pt idx="215">
                  <c:v>1.71</c:v>
                </c:pt>
                <c:pt idx="216">
                  <c:v>1.62</c:v>
                </c:pt>
                <c:pt idx="217">
                  <c:v>1.51</c:v>
                </c:pt>
                <c:pt idx="218">
                  <c:v>1.41</c:v>
                </c:pt>
                <c:pt idx="219">
                  <c:v>1.32</c:v>
                </c:pt>
                <c:pt idx="220">
                  <c:v>1.23</c:v>
                </c:pt>
                <c:pt idx="221">
                  <c:v>1.1499999999999999</c:v>
                </c:pt>
                <c:pt idx="222">
                  <c:v>1.06</c:v>
                </c:pt>
                <c:pt idx="223">
                  <c:v>1</c:v>
                </c:pt>
                <c:pt idx="224">
                  <c:v>0.94</c:v>
                </c:pt>
                <c:pt idx="225">
                  <c:v>0.88</c:v>
                </c:pt>
                <c:pt idx="226">
                  <c:v>0.82</c:v>
                </c:pt>
                <c:pt idx="227">
                  <c:v>0.77</c:v>
                </c:pt>
                <c:pt idx="228">
                  <c:v>0.73</c:v>
                </c:pt>
                <c:pt idx="229">
                  <c:v>0.7</c:v>
                </c:pt>
                <c:pt idx="230">
                  <c:v>0.66</c:v>
                </c:pt>
                <c:pt idx="231">
                  <c:v>0.62</c:v>
                </c:pt>
                <c:pt idx="232">
                  <c:v>0.6</c:v>
                </c:pt>
                <c:pt idx="233">
                  <c:v>0.57999999999999996</c:v>
                </c:pt>
                <c:pt idx="234">
                  <c:v>0.56000000000000005</c:v>
                </c:pt>
                <c:pt idx="235">
                  <c:v>0.54</c:v>
                </c:pt>
                <c:pt idx="236">
                  <c:v>0.52</c:v>
                </c:pt>
                <c:pt idx="237">
                  <c:v>0.5</c:v>
                </c:pt>
                <c:pt idx="238">
                  <c:v>0.48</c:v>
                </c:pt>
                <c:pt idx="239">
                  <c:v>0.46</c:v>
                </c:pt>
                <c:pt idx="240">
                  <c:v>0.44</c:v>
                </c:pt>
                <c:pt idx="241">
                  <c:v>0.42</c:v>
                </c:pt>
                <c:pt idx="242">
                  <c:v>0.4</c:v>
                </c:pt>
                <c:pt idx="243">
                  <c:v>0.38</c:v>
                </c:pt>
                <c:pt idx="244">
                  <c:v>0.37</c:v>
                </c:pt>
                <c:pt idx="245">
                  <c:v>0.35</c:v>
                </c:pt>
                <c:pt idx="246">
                  <c:v>0.33</c:v>
                </c:pt>
                <c:pt idx="247">
                  <c:v>0.31</c:v>
                </c:pt>
                <c:pt idx="248">
                  <c:v>0.3</c:v>
                </c:pt>
                <c:pt idx="249">
                  <c:v>0.28000000000000003</c:v>
                </c:pt>
                <c:pt idx="250">
                  <c:v>0.26</c:v>
                </c:pt>
                <c:pt idx="251">
                  <c:v>0.24</c:v>
                </c:pt>
                <c:pt idx="252">
                  <c:v>0.22</c:v>
                </c:pt>
                <c:pt idx="253">
                  <c:v>0.2</c:v>
                </c:pt>
                <c:pt idx="254">
                  <c:v>0.19</c:v>
                </c:pt>
                <c:pt idx="255">
                  <c:v>0.16</c:v>
                </c:pt>
                <c:pt idx="256">
                  <c:v>0.14000000000000001</c:v>
                </c:pt>
                <c:pt idx="257">
                  <c:v>0.13</c:v>
                </c:pt>
                <c:pt idx="258">
                  <c:v>0.12</c:v>
                </c:pt>
                <c:pt idx="259">
                  <c:v>0.11</c:v>
                </c:pt>
                <c:pt idx="260">
                  <c:v>0.09</c:v>
                </c:pt>
                <c:pt idx="261">
                  <c:v>0.09</c:v>
                </c:pt>
                <c:pt idx="262">
                  <c:v>0.09</c:v>
                </c:pt>
                <c:pt idx="263">
                  <c:v>0.09</c:v>
                </c:pt>
                <c:pt idx="264">
                  <c:v>0.08</c:v>
                </c:pt>
                <c:pt idx="265">
                  <c:v>0.08</c:v>
                </c:pt>
                <c:pt idx="266">
                  <c:v>0.08</c:v>
                </c:pt>
                <c:pt idx="267">
                  <c:v>0.08</c:v>
                </c:pt>
                <c:pt idx="268">
                  <c:v>0.08</c:v>
                </c:pt>
                <c:pt idx="269">
                  <c:v>0.08</c:v>
                </c:pt>
                <c:pt idx="270">
                  <c:v>0.08</c:v>
                </c:pt>
                <c:pt idx="271">
                  <c:v>0.08</c:v>
                </c:pt>
                <c:pt idx="272">
                  <c:v>0.08</c:v>
                </c:pt>
                <c:pt idx="273">
                  <c:v>0.08</c:v>
                </c:pt>
                <c:pt idx="274">
                  <c:v>0.08</c:v>
                </c:pt>
                <c:pt idx="275">
                  <c:v>0.08</c:v>
                </c:pt>
                <c:pt idx="276">
                  <c:v>0.08</c:v>
                </c:pt>
                <c:pt idx="277">
                  <c:v>7.0000000000000007E-2</c:v>
                </c:pt>
                <c:pt idx="278">
                  <c:v>7.0000000000000007E-2</c:v>
                </c:pt>
                <c:pt idx="279">
                  <c:v>7.0000000000000007E-2</c:v>
                </c:pt>
                <c:pt idx="280">
                  <c:v>7.0000000000000007E-2</c:v>
                </c:pt>
                <c:pt idx="281">
                  <c:v>7.0000000000000007E-2</c:v>
                </c:pt>
                <c:pt idx="282">
                  <c:v>7.0000000000000007E-2</c:v>
                </c:pt>
                <c:pt idx="283">
                  <c:v>7.0000000000000007E-2</c:v>
                </c:pt>
                <c:pt idx="284">
                  <c:v>7.0000000000000007E-2</c:v>
                </c:pt>
                <c:pt idx="285">
                  <c:v>7.0000000000000007E-2</c:v>
                </c:pt>
                <c:pt idx="286">
                  <c:v>7.0000000000000007E-2</c:v>
                </c:pt>
                <c:pt idx="287">
                  <c:v>7.0000000000000007E-2</c:v>
                </c:pt>
                <c:pt idx="288">
                  <c:v>7.0000000000000007E-2</c:v>
                </c:pt>
                <c:pt idx="289">
                  <c:v>7.0000000000000007E-2</c:v>
                </c:pt>
                <c:pt idx="290">
                  <c:v>7.0000000000000007E-2</c:v>
                </c:pt>
                <c:pt idx="291">
                  <c:v>0.06</c:v>
                </c:pt>
                <c:pt idx="292">
                  <c:v>0.06</c:v>
                </c:pt>
                <c:pt idx="293">
                  <c:v>0.06</c:v>
                </c:pt>
                <c:pt idx="294">
                  <c:v>0.06</c:v>
                </c:pt>
                <c:pt idx="295">
                  <c:v>0.06</c:v>
                </c:pt>
                <c:pt idx="296">
                  <c:v>0.06</c:v>
                </c:pt>
                <c:pt idx="297">
                  <c:v>0.06</c:v>
                </c:pt>
                <c:pt idx="298">
                  <c:v>0.06</c:v>
                </c:pt>
                <c:pt idx="299">
                  <c:v>0.06</c:v>
                </c:pt>
                <c:pt idx="300">
                  <c:v>0.06</c:v>
                </c:pt>
                <c:pt idx="301">
                  <c:v>0.05</c:v>
                </c:pt>
                <c:pt idx="302">
                  <c:v>0.05</c:v>
                </c:pt>
                <c:pt idx="303">
                  <c:v>0.05</c:v>
                </c:pt>
                <c:pt idx="304">
                  <c:v>0.05</c:v>
                </c:pt>
                <c:pt idx="305">
                  <c:v>0.05</c:v>
                </c:pt>
                <c:pt idx="306">
                  <c:v>0.05</c:v>
                </c:pt>
                <c:pt idx="307">
                  <c:v>0.05</c:v>
                </c:pt>
                <c:pt idx="308">
                  <c:v>0.05</c:v>
                </c:pt>
                <c:pt idx="309">
                  <c:v>0.05</c:v>
                </c:pt>
                <c:pt idx="310">
                  <c:v>0.04</c:v>
                </c:pt>
                <c:pt idx="311">
                  <c:v>0.04</c:v>
                </c:pt>
                <c:pt idx="312">
                  <c:v>0.04</c:v>
                </c:pt>
                <c:pt idx="313">
                  <c:v>0.04</c:v>
                </c:pt>
                <c:pt idx="314">
                  <c:v>0.04</c:v>
                </c:pt>
                <c:pt idx="315">
                  <c:v>0.04</c:v>
                </c:pt>
                <c:pt idx="316">
                  <c:v>0.04</c:v>
                </c:pt>
                <c:pt idx="317">
                  <c:v>0.04</c:v>
                </c:pt>
                <c:pt idx="318">
                  <c:v>0.04</c:v>
                </c:pt>
                <c:pt idx="319">
                  <c:v>0.04</c:v>
                </c:pt>
                <c:pt idx="320">
                  <c:v>0.03</c:v>
                </c:pt>
                <c:pt idx="321">
                  <c:v>0.03</c:v>
                </c:pt>
                <c:pt idx="322">
                  <c:v>0.03</c:v>
                </c:pt>
                <c:pt idx="323">
                  <c:v>0.03</c:v>
                </c:pt>
                <c:pt idx="324">
                  <c:v>0.03</c:v>
                </c:pt>
                <c:pt idx="325">
                  <c:v>0.03</c:v>
                </c:pt>
                <c:pt idx="326">
                  <c:v>0.03</c:v>
                </c:pt>
                <c:pt idx="327">
                  <c:v>0.03</c:v>
                </c:pt>
                <c:pt idx="328">
                  <c:v>0.03</c:v>
                </c:pt>
                <c:pt idx="329">
                  <c:v>0.03</c:v>
                </c:pt>
                <c:pt idx="330">
                  <c:v>0.03</c:v>
                </c:pt>
                <c:pt idx="331">
                  <c:v>0.03</c:v>
                </c:pt>
                <c:pt idx="332">
                  <c:v>0.02</c:v>
                </c:pt>
                <c:pt idx="333">
                  <c:v>0.02</c:v>
                </c:pt>
                <c:pt idx="334">
                  <c:v>0.02</c:v>
                </c:pt>
                <c:pt idx="335">
                  <c:v>0.02</c:v>
                </c:pt>
                <c:pt idx="336">
                  <c:v>0.02</c:v>
                </c:pt>
                <c:pt idx="337">
                  <c:v>0.02</c:v>
                </c:pt>
                <c:pt idx="338">
                  <c:v>0.02</c:v>
                </c:pt>
                <c:pt idx="339">
                  <c:v>0.02</c:v>
                </c:pt>
                <c:pt idx="340">
                  <c:v>0.02</c:v>
                </c:pt>
                <c:pt idx="341">
                  <c:v>0.02</c:v>
                </c:pt>
                <c:pt idx="342">
                  <c:v>0.02</c:v>
                </c:pt>
                <c:pt idx="343">
                  <c:v>0.02</c:v>
                </c:pt>
                <c:pt idx="344">
                  <c:v>0.02</c:v>
                </c:pt>
                <c:pt idx="345">
                  <c:v>0.01</c:v>
                </c:pt>
                <c:pt idx="346">
                  <c:v>0.01</c:v>
                </c:pt>
                <c:pt idx="347">
                  <c:v>0.01</c:v>
                </c:pt>
                <c:pt idx="348">
                  <c:v>0.01</c:v>
                </c:pt>
                <c:pt idx="349">
                  <c:v>0.01</c:v>
                </c:pt>
                <c:pt idx="350">
                  <c:v>0.01</c:v>
                </c:pt>
                <c:pt idx="351">
                  <c:v>0.01</c:v>
                </c:pt>
                <c:pt idx="352">
                  <c:v>0.01</c:v>
                </c:pt>
                <c:pt idx="353">
                  <c:v>0.01</c:v>
                </c:pt>
                <c:pt idx="354">
                  <c:v>0.01</c:v>
                </c:pt>
                <c:pt idx="355">
                  <c:v>0</c:v>
                </c:pt>
                <c:pt idx="356">
                  <c:v>0</c:v>
                </c:pt>
                <c:pt idx="357">
                  <c:v>0</c:v>
                </c:pt>
                <c:pt idx="358">
                  <c:v>0</c:v>
                </c:pt>
                <c:pt idx="359">
                  <c:v>0</c:v>
                </c:pt>
                <c:pt idx="360">
                  <c:v>0</c:v>
                </c:pt>
              </c:numCache>
            </c:numRef>
          </c:yVal>
          <c:smooth val="0"/>
          <c:extLst>
            <c:ext xmlns:c16="http://schemas.microsoft.com/office/drawing/2014/chart" uri="{C3380CC4-5D6E-409C-BE32-E72D297353CC}">
              <c16:uniqueId val="{00000003-0815-40AB-81BE-1D6B7D396E41}"/>
            </c:ext>
          </c:extLst>
        </c:ser>
        <c:dLbls>
          <c:showLegendKey val="0"/>
          <c:showVal val="0"/>
          <c:showCatName val="0"/>
          <c:showSerName val="0"/>
          <c:showPercent val="0"/>
          <c:showBubbleSize val="0"/>
        </c:dLbls>
        <c:axId val="1623994224"/>
        <c:axId val="1623994704"/>
      </c:scatterChart>
      <c:valAx>
        <c:axId val="16239942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994704"/>
        <c:crosses val="autoZero"/>
        <c:crossBetween val="midCat"/>
      </c:valAx>
      <c:valAx>
        <c:axId val="1623994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&amp; piston</a:t>
                </a:r>
                <a:r>
                  <a:rPr lang="en-GB" baseline="0"/>
                  <a:t> position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9942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vs Valve Lift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Flow rate vs Valve Lift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6'!$B$2:$B$10</c:f>
              <c:numCache>
                <c:formatCode>General</c:formatCode>
                <c:ptCount val="9"/>
                <c:pt idx="0">
                  <c:v>1.75</c:v>
                </c:pt>
                <c:pt idx="1">
                  <c:v>3.5</c:v>
                </c:pt>
                <c:pt idx="2">
                  <c:v>5.25</c:v>
                </c:pt>
                <c:pt idx="3">
                  <c:v>7</c:v>
                </c:pt>
                <c:pt idx="4">
                  <c:v>8.75</c:v>
                </c:pt>
                <c:pt idx="5">
                  <c:v>10.5</c:v>
                </c:pt>
                <c:pt idx="6">
                  <c:v>12.45</c:v>
                </c:pt>
                <c:pt idx="7">
                  <c:v>14</c:v>
                </c:pt>
                <c:pt idx="8">
                  <c:v>15.2</c:v>
                </c:pt>
              </c:numCache>
            </c:numRef>
          </c:xVal>
          <c:yVal>
            <c:numRef>
              <c:f>'Task 6'!$A$2:$A$10</c:f>
              <c:numCache>
                <c:formatCode>General</c:formatCode>
                <c:ptCount val="9"/>
                <c:pt idx="0">
                  <c:v>1.54</c:v>
                </c:pt>
                <c:pt idx="1">
                  <c:v>3.0078320000000001</c:v>
                </c:pt>
                <c:pt idx="2">
                  <c:v>4.1231749999999998</c:v>
                </c:pt>
                <c:pt idx="3">
                  <c:v>5.1907829999999997</c:v>
                </c:pt>
                <c:pt idx="4">
                  <c:v>5.7798080000000001</c:v>
                </c:pt>
                <c:pt idx="5">
                  <c:v>6.2215769999999999</c:v>
                </c:pt>
                <c:pt idx="6">
                  <c:v>6.2215769999999999</c:v>
                </c:pt>
                <c:pt idx="7">
                  <c:v>6.2215769999999999</c:v>
                </c:pt>
                <c:pt idx="8">
                  <c:v>6.2952050000000002</c:v>
                </c:pt>
              </c:numCache>
            </c:numRef>
          </c:yVal>
          <c:smooth val="0"/>
          <c:extLst>
            <c:ext xmlns:c16="http://schemas.microsoft.com/office/drawing/2014/chart" uri="{C3380CC4-5D6E-409C-BE32-E72D297353CC}">
              <c16:uniqueId val="{00000000-764E-4975-B42E-0B70FF34EEE8}"/>
            </c:ext>
          </c:extLst>
        </c:ser>
        <c:dLbls>
          <c:showLegendKey val="0"/>
          <c:showVal val="0"/>
          <c:showCatName val="0"/>
          <c:showSerName val="0"/>
          <c:showPercent val="0"/>
          <c:showBubbleSize val="0"/>
        </c:dLbls>
        <c:axId val="894011055"/>
        <c:axId val="894013455"/>
      </c:scatterChart>
      <c:valAx>
        <c:axId val="8940110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4013455"/>
        <c:crosses val="autoZero"/>
        <c:crossBetween val="midCat"/>
      </c:valAx>
      <c:valAx>
        <c:axId val="8940134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40110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per unit area vs Valve lift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Flow rate per unit area vs Valve lift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6'!$B$2:$B$10</c:f>
              <c:numCache>
                <c:formatCode>General</c:formatCode>
                <c:ptCount val="9"/>
                <c:pt idx="0">
                  <c:v>1.75</c:v>
                </c:pt>
                <c:pt idx="1">
                  <c:v>3.5</c:v>
                </c:pt>
                <c:pt idx="2">
                  <c:v>5.25</c:v>
                </c:pt>
                <c:pt idx="3">
                  <c:v>7</c:v>
                </c:pt>
                <c:pt idx="4">
                  <c:v>8.75</c:v>
                </c:pt>
                <c:pt idx="5">
                  <c:v>10.5</c:v>
                </c:pt>
                <c:pt idx="6">
                  <c:v>12.45</c:v>
                </c:pt>
                <c:pt idx="7">
                  <c:v>14</c:v>
                </c:pt>
                <c:pt idx="8">
                  <c:v>15.2</c:v>
                </c:pt>
              </c:numCache>
            </c:numRef>
          </c:xVal>
          <c:yVal>
            <c:numRef>
              <c:f>'Task 6'!$D$2:$D$10</c:f>
              <c:numCache>
                <c:formatCode>General</c:formatCode>
                <c:ptCount val="9"/>
                <c:pt idx="0">
                  <c:v>8.2045817794352688E-2</c:v>
                </c:pt>
                <c:pt idx="1">
                  <c:v>0.16024677677144381</c:v>
                </c:pt>
                <c:pt idx="2">
                  <c:v>0.21966835375599361</c:v>
                </c:pt>
                <c:pt idx="3">
                  <c:v>0.27654677677144379</c:v>
                </c:pt>
                <c:pt idx="4">
                  <c:v>0.30792797016515716</c:v>
                </c:pt>
                <c:pt idx="5">
                  <c:v>0.33146387852956849</c:v>
                </c:pt>
                <c:pt idx="6">
                  <c:v>0.33146387852956849</c:v>
                </c:pt>
                <c:pt idx="7">
                  <c:v>0.33146387852956849</c:v>
                </c:pt>
                <c:pt idx="8">
                  <c:v>0.33538652104421951</c:v>
                </c:pt>
              </c:numCache>
            </c:numRef>
          </c:yVal>
          <c:smooth val="0"/>
          <c:extLst>
            <c:ext xmlns:c16="http://schemas.microsoft.com/office/drawing/2014/chart" uri="{C3380CC4-5D6E-409C-BE32-E72D297353CC}">
              <c16:uniqueId val="{00000000-F362-476D-9F94-BCB9F7E84413}"/>
            </c:ext>
          </c:extLst>
        </c:ser>
        <c:dLbls>
          <c:showLegendKey val="0"/>
          <c:showVal val="0"/>
          <c:showCatName val="0"/>
          <c:showSerName val="0"/>
          <c:showPercent val="0"/>
          <c:showBubbleSize val="0"/>
        </c:dLbls>
        <c:axId val="890450447"/>
        <c:axId val="890450927"/>
      </c:scatterChart>
      <c:valAx>
        <c:axId val="89045044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0450927"/>
        <c:crosses val="autoZero"/>
        <c:crossBetween val="midCat"/>
      </c:valAx>
      <c:valAx>
        <c:axId val="8904509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per unit area</a:t>
                </a:r>
                <a:r>
                  <a:rPr lang="en-GB" baseline="0"/>
                  <a:t> (l/s per cm^2)</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04504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Flow coefficient VS valve lift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6'!$B$2:$B$10</c:f>
              <c:numCache>
                <c:formatCode>General</c:formatCode>
                <c:ptCount val="9"/>
                <c:pt idx="0">
                  <c:v>1.75</c:v>
                </c:pt>
                <c:pt idx="1">
                  <c:v>3.5</c:v>
                </c:pt>
                <c:pt idx="2">
                  <c:v>5.25</c:v>
                </c:pt>
                <c:pt idx="3">
                  <c:v>7</c:v>
                </c:pt>
                <c:pt idx="4">
                  <c:v>8.75</c:v>
                </c:pt>
                <c:pt idx="5">
                  <c:v>10.5</c:v>
                </c:pt>
                <c:pt idx="6">
                  <c:v>12.45</c:v>
                </c:pt>
                <c:pt idx="7">
                  <c:v>14</c:v>
                </c:pt>
                <c:pt idx="8">
                  <c:v>15.2</c:v>
                </c:pt>
              </c:numCache>
            </c:numRef>
          </c:xVal>
          <c:yVal>
            <c:numRef>
              <c:f>'Task 7'!$K$2:$K$10</c:f>
              <c:numCache>
                <c:formatCode>General</c:formatCode>
                <c:ptCount val="9"/>
                <c:pt idx="0">
                  <c:v>1.7303370786516854E-3</c:v>
                </c:pt>
                <c:pt idx="1">
                  <c:v>3.3795865168539324E-3</c:v>
                </c:pt>
                <c:pt idx="2">
                  <c:v>4.6327808988764043E-3</c:v>
                </c:pt>
                <c:pt idx="3">
                  <c:v>5.832340449438202E-3</c:v>
                </c:pt>
                <c:pt idx="4">
                  <c:v>6.494166292134832E-3</c:v>
                </c:pt>
                <c:pt idx="5">
                  <c:v>6.99053595505618E-3</c:v>
                </c:pt>
                <c:pt idx="6">
                  <c:v>6.99053595505618E-3</c:v>
                </c:pt>
                <c:pt idx="7">
                  <c:v>6.99053595505618E-3</c:v>
                </c:pt>
                <c:pt idx="8">
                  <c:v>7.0732640449438205E-3</c:v>
                </c:pt>
              </c:numCache>
            </c:numRef>
          </c:yVal>
          <c:smooth val="0"/>
          <c:extLst>
            <c:ext xmlns:c16="http://schemas.microsoft.com/office/drawing/2014/chart" uri="{C3380CC4-5D6E-409C-BE32-E72D297353CC}">
              <c16:uniqueId val="{00000000-1F38-4F05-A34E-B95B85CB6CC1}"/>
            </c:ext>
          </c:extLst>
        </c:ser>
        <c:dLbls>
          <c:showLegendKey val="0"/>
          <c:showVal val="0"/>
          <c:showCatName val="0"/>
          <c:showSerName val="0"/>
          <c:showPercent val="0"/>
          <c:showBubbleSize val="0"/>
        </c:dLbls>
        <c:axId val="719738384"/>
        <c:axId val="719740304"/>
      </c:scatterChart>
      <c:valAx>
        <c:axId val="7197383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9740304"/>
        <c:crosses val="autoZero"/>
        <c:crossBetween val="midCat"/>
      </c:valAx>
      <c:valAx>
        <c:axId val="7197403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97383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crank angle vs flow coefficient (inlet)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crank angle vs flow coefficient </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7'!$M$2:$M$10</c:f>
              <c:numCache>
                <c:formatCode>General</c:formatCode>
                <c:ptCount val="9"/>
                <c:pt idx="0">
                  <c:v>40</c:v>
                </c:pt>
                <c:pt idx="1">
                  <c:v>80</c:v>
                </c:pt>
                <c:pt idx="2">
                  <c:v>120</c:v>
                </c:pt>
                <c:pt idx="3">
                  <c:v>160</c:v>
                </c:pt>
                <c:pt idx="4">
                  <c:v>200</c:v>
                </c:pt>
                <c:pt idx="5">
                  <c:v>240</c:v>
                </c:pt>
                <c:pt idx="6">
                  <c:v>280</c:v>
                </c:pt>
                <c:pt idx="7">
                  <c:v>320</c:v>
                </c:pt>
                <c:pt idx="8">
                  <c:v>360</c:v>
                </c:pt>
              </c:numCache>
            </c:numRef>
          </c:xVal>
          <c:yVal>
            <c:numRef>
              <c:f>'Task 7'!$K$2:$K$10</c:f>
              <c:numCache>
                <c:formatCode>General</c:formatCode>
                <c:ptCount val="9"/>
                <c:pt idx="0">
                  <c:v>1.7303370786516854E-3</c:v>
                </c:pt>
                <c:pt idx="1">
                  <c:v>3.3795865168539324E-3</c:v>
                </c:pt>
                <c:pt idx="2">
                  <c:v>4.6327808988764043E-3</c:v>
                </c:pt>
                <c:pt idx="3">
                  <c:v>5.832340449438202E-3</c:v>
                </c:pt>
                <c:pt idx="4">
                  <c:v>6.494166292134832E-3</c:v>
                </c:pt>
                <c:pt idx="5">
                  <c:v>6.99053595505618E-3</c:v>
                </c:pt>
                <c:pt idx="6">
                  <c:v>6.99053595505618E-3</c:v>
                </c:pt>
                <c:pt idx="7">
                  <c:v>6.99053595505618E-3</c:v>
                </c:pt>
                <c:pt idx="8">
                  <c:v>7.0732640449438205E-3</c:v>
                </c:pt>
              </c:numCache>
            </c:numRef>
          </c:yVal>
          <c:smooth val="0"/>
          <c:extLst>
            <c:ext xmlns:c16="http://schemas.microsoft.com/office/drawing/2014/chart" uri="{C3380CC4-5D6E-409C-BE32-E72D297353CC}">
              <c16:uniqueId val="{00000000-2F4E-48F8-A1EB-042D804F46B8}"/>
            </c:ext>
          </c:extLst>
        </c:ser>
        <c:dLbls>
          <c:showLegendKey val="0"/>
          <c:showVal val="0"/>
          <c:showCatName val="0"/>
          <c:showSerName val="0"/>
          <c:showPercent val="0"/>
          <c:showBubbleSize val="0"/>
        </c:dLbls>
        <c:axId val="977845792"/>
        <c:axId val="977847712"/>
      </c:scatterChart>
      <c:valAx>
        <c:axId val="97784579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7847712"/>
        <c:crosses val="autoZero"/>
        <c:crossBetween val="midCat"/>
      </c:valAx>
      <c:valAx>
        <c:axId val="9778477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7845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coefficient of flow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7'!$K$12</c:f>
              <c:strCache>
                <c:ptCount val="1"/>
                <c:pt idx="0">
                  <c:v>coefficient of flow</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7'!$A$2:$A$362</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xVal>
          <c:yVal>
            <c:numRef>
              <c:f>'Task 7'!$K$13:$K$22</c:f>
              <c:numCache>
                <c:formatCode>General</c:formatCode>
                <c:ptCount val="10"/>
                <c:pt idx="0">
                  <c:v>1.1326292134831461E-3</c:v>
                </c:pt>
                <c:pt idx="1">
                  <c:v>2.5141685393258429E-3</c:v>
                </c:pt>
                <c:pt idx="2">
                  <c:v>3.4120898876404495E-3</c:v>
                </c:pt>
                <c:pt idx="3">
                  <c:v>3.9957415730337079E-3</c:v>
                </c:pt>
                <c:pt idx="4">
                  <c:v>4.19776404494382E-3</c:v>
                </c:pt>
                <c:pt idx="5">
                  <c:v>4.266910112359551E-3</c:v>
                </c:pt>
                <c:pt idx="6">
                  <c:v>4.4446966292134831E-3</c:v>
                </c:pt>
                <c:pt idx="7">
                  <c:v>4.5335955056179777E-3</c:v>
                </c:pt>
                <c:pt idx="8">
                  <c:v>4.5335955056179777E-3</c:v>
                </c:pt>
                <c:pt idx="9">
                  <c:v>4.5335955056179777E-3</c:v>
                </c:pt>
              </c:numCache>
            </c:numRef>
          </c:yVal>
          <c:smooth val="0"/>
          <c:extLst>
            <c:ext xmlns:c16="http://schemas.microsoft.com/office/drawing/2014/chart" uri="{C3380CC4-5D6E-409C-BE32-E72D297353CC}">
              <c16:uniqueId val="{00000000-F9A5-4054-A9FA-2AE940AD3194}"/>
            </c:ext>
          </c:extLst>
        </c:ser>
        <c:dLbls>
          <c:showLegendKey val="0"/>
          <c:showVal val="0"/>
          <c:showCatName val="0"/>
          <c:showSerName val="0"/>
          <c:showPercent val="0"/>
          <c:showBubbleSize val="0"/>
        </c:dLbls>
        <c:axId val="1708012400"/>
        <c:axId val="1708012880"/>
      </c:scatterChart>
      <c:valAx>
        <c:axId val="17080124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8012880"/>
        <c:crosses val="autoZero"/>
        <c:crossBetween val="midCat"/>
      </c:valAx>
      <c:valAx>
        <c:axId val="17080128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801240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vs Valve Lift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Flow rate vs Valve Lift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6'!$B$2:$B$10</c:f>
              <c:numCache>
                <c:formatCode>General</c:formatCode>
                <c:ptCount val="9"/>
                <c:pt idx="0">
                  <c:v>1.75</c:v>
                </c:pt>
                <c:pt idx="1">
                  <c:v>3.5</c:v>
                </c:pt>
                <c:pt idx="2">
                  <c:v>5.25</c:v>
                </c:pt>
                <c:pt idx="3">
                  <c:v>7</c:v>
                </c:pt>
                <c:pt idx="4">
                  <c:v>8.75</c:v>
                </c:pt>
                <c:pt idx="5">
                  <c:v>10.5</c:v>
                </c:pt>
                <c:pt idx="6">
                  <c:v>12.45</c:v>
                </c:pt>
                <c:pt idx="7">
                  <c:v>14</c:v>
                </c:pt>
                <c:pt idx="8">
                  <c:v>15.2</c:v>
                </c:pt>
              </c:numCache>
            </c:numRef>
          </c:xVal>
          <c:yVal>
            <c:numRef>
              <c:f>'Task 6'!$A$2:$A$10</c:f>
              <c:numCache>
                <c:formatCode>General</c:formatCode>
                <c:ptCount val="9"/>
                <c:pt idx="0">
                  <c:v>1.54</c:v>
                </c:pt>
                <c:pt idx="1">
                  <c:v>3.0078320000000001</c:v>
                </c:pt>
                <c:pt idx="2">
                  <c:v>4.1231749999999998</c:v>
                </c:pt>
                <c:pt idx="3">
                  <c:v>5.1907829999999997</c:v>
                </c:pt>
                <c:pt idx="4">
                  <c:v>5.7798080000000001</c:v>
                </c:pt>
                <c:pt idx="5">
                  <c:v>6.2215769999999999</c:v>
                </c:pt>
                <c:pt idx="6">
                  <c:v>6.2215769999999999</c:v>
                </c:pt>
                <c:pt idx="7">
                  <c:v>6.2215769999999999</c:v>
                </c:pt>
                <c:pt idx="8">
                  <c:v>6.2952050000000002</c:v>
                </c:pt>
              </c:numCache>
            </c:numRef>
          </c:yVal>
          <c:smooth val="0"/>
          <c:extLst>
            <c:ext xmlns:c16="http://schemas.microsoft.com/office/drawing/2014/chart" uri="{C3380CC4-5D6E-409C-BE32-E72D297353CC}">
              <c16:uniqueId val="{00000000-EE12-43D2-9891-039DFE71A86C}"/>
            </c:ext>
          </c:extLst>
        </c:ser>
        <c:dLbls>
          <c:showLegendKey val="0"/>
          <c:showVal val="0"/>
          <c:showCatName val="0"/>
          <c:showSerName val="0"/>
          <c:showPercent val="0"/>
          <c:showBubbleSize val="0"/>
        </c:dLbls>
        <c:axId val="894011055"/>
        <c:axId val="894013455"/>
      </c:scatterChart>
      <c:valAx>
        <c:axId val="8940110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4013455"/>
        <c:crosses val="autoZero"/>
        <c:crossBetween val="midCat"/>
      </c:valAx>
      <c:valAx>
        <c:axId val="8940134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(l/s/sq.cm)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40110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_rels/drawing4.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xdr:twoCellAnchor>
    <xdr:from>
      <xdr:col>0</xdr:col>
      <xdr:colOff>190500</xdr:colOff>
      <xdr:row>7</xdr:row>
      <xdr:rowOff>7620</xdr:rowOff>
    </xdr:from>
    <xdr:to>
      <xdr:col>5</xdr:col>
      <xdr:colOff>533400</xdr:colOff>
      <xdr:row>13</xdr:row>
      <xdr:rowOff>30480</xdr:rowOff>
    </xdr:to>
    <xdr:sp macro="" textlink="">
      <xdr:nvSpPr>
        <xdr:cNvPr id="2" name="TextBox 1">
          <a:extLst>
            <a:ext uri="{FF2B5EF4-FFF2-40B4-BE49-F238E27FC236}">
              <a16:creationId xmlns:a16="http://schemas.microsoft.com/office/drawing/2014/main" id="{999DA827-C239-EF99-D2E7-E4479A970684}"/>
            </a:ext>
          </a:extLst>
        </xdr:cNvPr>
        <xdr:cNvSpPr txBox="1"/>
      </xdr:nvSpPr>
      <xdr:spPr>
        <a:xfrm>
          <a:off x="190500" y="1287780"/>
          <a:ext cx="4274820" cy="11201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measure the mass of each component,</a:t>
          </a:r>
          <a:r>
            <a:rPr lang="en-GB" sz="1100" baseline="0"/>
            <a:t> the component must firstly be dissambled into its core part seperating it from any other component. The next step is to clean the component to make sure that there is no dirt or other materials skewing the  result for final mass. Once the component is clean, it is ready to be weighted using a percise scale. This scale will provide a precise reading for each component.</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381215</xdr:colOff>
      <xdr:row>0</xdr:row>
      <xdr:rowOff>178572</xdr:rowOff>
    </xdr:from>
    <xdr:to>
      <xdr:col>10</xdr:col>
      <xdr:colOff>219983</xdr:colOff>
      <xdr:row>22</xdr:row>
      <xdr:rowOff>113802</xdr:rowOff>
    </xdr:to>
    <xdr:graphicFrame macro="">
      <xdr:nvGraphicFramePr>
        <xdr:cNvPr id="2" name="Chart 1">
          <a:extLst>
            <a:ext uri="{FF2B5EF4-FFF2-40B4-BE49-F238E27FC236}">
              <a16:creationId xmlns:a16="http://schemas.microsoft.com/office/drawing/2014/main" id="{87A72452-CC0A-EFCB-CEB6-BFFAABF158C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381000</xdr:colOff>
      <xdr:row>22</xdr:row>
      <xdr:rowOff>177324</xdr:rowOff>
    </xdr:from>
    <xdr:to>
      <xdr:col>10</xdr:col>
      <xdr:colOff>227886</xdr:colOff>
      <xdr:row>40</xdr:row>
      <xdr:rowOff>7121</xdr:rowOff>
    </xdr:to>
    <xdr:graphicFrame macro="">
      <xdr:nvGraphicFramePr>
        <xdr:cNvPr id="3" name="Chart 2">
          <a:extLst>
            <a:ext uri="{FF2B5EF4-FFF2-40B4-BE49-F238E27FC236}">
              <a16:creationId xmlns:a16="http://schemas.microsoft.com/office/drawing/2014/main" id="{D090EA1A-99AD-937E-0DCC-E0EAE30671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416608</xdr:colOff>
      <xdr:row>40</xdr:row>
      <xdr:rowOff>49139</xdr:rowOff>
    </xdr:from>
    <xdr:to>
      <xdr:col>10</xdr:col>
      <xdr:colOff>227887</xdr:colOff>
      <xdr:row>55</xdr:row>
      <xdr:rowOff>14956</xdr:rowOff>
    </xdr:to>
    <xdr:graphicFrame macro="">
      <xdr:nvGraphicFramePr>
        <xdr:cNvPr id="4" name="Chart 3">
          <a:extLst>
            <a:ext uri="{FF2B5EF4-FFF2-40B4-BE49-F238E27FC236}">
              <a16:creationId xmlns:a16="http://schemas.microsoft.com/office/drawing/2014/main" id="{867DC240-D37B-AC9F-FBA6-52E51B44E4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14</xdr:col>
      <xdr:colOff>9646</xdr:colOff>
      <xdr:row>0</xdr:row>
      <xdr:rowOff>38582</xdr:rowOff>
    </xdr:from>
    <xdr:to>
      <xdr:col>24</xdr:col>
      <xdr:colOff>67518</xdr:colOff>
      <xdr:row>15</xdr:row>
      <xdr:rowOff>97058</xdr:rowOff>
    </xdr:to>
    <xdr:graphicFrame macro="">
      <xdr:nvGraphicFramePr>
        <xdr:cNvPr id="2" name="Chart 1">
          <a:extLst>
            <a:ext uri="{FF2B5EF4-FFF2-40B4-BE49-F238E27FC236}">
              <a16:creationId xmlns:a16="http://schemas.microsoft.com/office/drawing/2014/main" id="{1F9FA71E-6B30-44E3-89B0-6600369438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9645</xdr:colOff>
      <xdr:row>15</xdr:row>
      <xdr:rowOff>176514</xdr:rowOff>
    </xdr:from>
    <xdr:to>
      <xdr:col>24</xdr:col>
      <xdr:colOff>38581</xdr:colOff>
      <xdr:row>30</xdr:row>
      <xdr:rowOff>170727</xdr:rowOff>
    </xdr:to>
    <xdr:graphicFrame macro="">
      <xdr:nvGraphicFramePr>
        <xdr:cNvPr id="3" name="Chart 2">
          <a:extLst>
            <a:ext uri="{FF2B5EF4-FFF2-40B4-BE49-F238E27FC236}">
              <a16:creationId xmlns:a16="http://schemas.microsoft.com/office/drawing/2014/main" id="{F702812F-EAA3-C946-3934-B7FEAF6D01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0</xdr:colOff>
      <xdr:row>32</xdr:row>
      <xdr:rowOff>12539</xdr:rowOff>
    </xdr:from>
    <xdr:to>
      <xdr:col>24</xdr:col>
      <xdr:colOff>48227</xdr:colOff>
      <xdr:row>47</xdr:row>
      <xdr:rowOff>6752</xdr:rowOff>
    </xdr:to>
    <xdr:graphicFrame macro="">
      <xdr:nvGraphicFramePr>
        <xdr:cNvPr id="4" name="Chart 3">
          <a:extLst>
            <a:ext uri="{FF2B5EF4-FFF2-40B4-BE49-F238E27FC236}">
              <a16:creationId xmlns:a16="http://schemas.microsoft.com/office/drawing/2014/main" id="{A4F9EFEE-AD3F-1250-9F5D-C86741960D4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607669</xdr:colOff>
      <xdr:row>47</xdr:row>
      <xdr:rowOff>128286</xdr:rowOff>
    </xdr:from>
    <xdr:to>
      <xdr:col>24</xdr:col>
      <xdr:colOff>19290</xdr:colOff>
      <xdr:row>62</xdr:row>
      <xdr:rowOff>0</xdr:rowOff>
    </xdr:to>
    <xdr:graphicFrame macro="">
      <xdr:nvGraphicFramePr>
        <xdr:cNvPr id="5" name="Chart 4">
          <a:extLst>
            <a:ext uri="{FF2B5EF4-FFF2-40B4-BE49-F238E27FC236}">
              <a16:creationId xmlns:a16="http://schemas.microsoft.com/office/drawing/2014/main" id="{9297973E-37C7-934A-489B-EE06472F7D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0</xdr:row>
      <xdr:rowOff>7620</xdr:rowOff>
    </xdr:from>
    <xdr:to>
      <xdr:col>10</xdr:col>
      <xdr:colOff>586740</xdr:colOff>
      <xdr:row>14</xdr:row>
      <xdr:rowOff>175260</xdr:rowOff>
    </xdr:to>
    <xdr:graphicFrame macro="">
      <xdr:nvGraphicFramePr>
        <xdr:cNvPr id="2" name="Chart 1">
          <a:extLst>
            <a:ext uri="{FF2B5EF4-FFF2-40B4-BE49-F238E27FC236}">
              <a16:creationId xmlns:a16="http://schemas.microsoft.com/office/drawing/2014/main" id="{41FD29E4-2B1B-1FE9-65FE-E7D1ABEA0E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7620</xdr:rowOff>
    </xdr:from>
    <xdr:to>
      <xdr:col>2</xdr:col>
      <xdr:colOff>15240</xdr:colOff>
      <xdr:row>28</xdr:row>
      <xdr:rowOff>15240</xdr:rowOff>
    </xdr:to>
    <xdr:sp macro="" textlink="">
      <xdr:nvSpPr>
        <xdr:cNvPr id="3" name="TextBox 2">
          <a:extLst>
            <a:ext uri="{FF2B5EF4-FFF2-40B4-BE49-F238E27FC236}">
              <a16:creationId xmlns:a16="http://schemas.microsoft.com/office/drawing/2014/main" id="{4FA44A57-BD2E-CDC8-B628-CD59AB630C27}"/>
            </a:ext>
          </a:extLst>
        </xdr:cNvPr>
        <xdr:cNvSpPr txBox="1"/>
      </xdr:nvSpPr>
      <xdr:spPr>
        <a:xfrm>
          <a:off x="0" y="3672840"/>
          <a:ext cx="2636520" cy="15087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means that to improve the performance of the engine by 25%, the mass of the compoenents must be reduced by atleast 36%. The components</a:t>
          </a:r>
          <a:r>
            <a:rPr lang="en-GB" sz="1100" baseline="0"/>
            <a:t> used in the valve train of the Ford 2.0 duratec are primarly made of steel. this means we need to find a material which has a 36% reduction in density.</a:t>
          </a:r>
          <a:endParaRPr lang="en-GB" sz="1100"/>
        </a:p>
      </xdr:txBody>
    </xdr:sp>
    <xdr:clientData/>
  </xdr:twoCellAnchor>
  <xdr:twoCellAnchor>
    <xdr:from>
      <xdr:col>0</xdr:col>
      <xdr:colOff>30480</xdr:colOff>
      <xdr:row>30</xdr:row>
      <xdr:rowOff>167640</xdr:rowOff>
    </xdr:from>
    <xdr:to>
      <xdr:col>2</xdr:col>
      <xdr:colOff>15240</xdr:colOff>
      <xdr:row>37</xdr:row>
      <xdr:rowOff>0</xdr:rowOff>
    </xdr:to>
    <xdr:sp macro="" textlink="">
      <xdr:nvSpPr>
        <xdr:cNvPr id="4" name="TextBox 3">
          <a:extLst>
            <a:ext uri="{FF2B5EF4-FFF2-40B4-BE49-F238E27FC236}">
              <a16:creationId xmlns:a16="http://schemas.microsoft.com/office/drawing/2014/main" id="{A4DAA47D-39C6-879A-D2B4-F1D49A249F21}"/>
            </a:ext>
          </a:extLst>
        </xdr:cNvPr>
        <xdr:cNvSpPr txBox="1"/>
      </xdr:nvSpPr>
      <xdr:spPr>
        <a:xfrm>
          <a:off x="30480" y="5699760"/>
          <a:ext cx="2606040" cy="1112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a:t>
          </a:r>
          <a:r>
            <a:rPr lang="en-GB" sz="1100" baseline="0"/>
            <a:t> density of titanium is 57% of the density of steel. this means that it is a 43% decrease in mass making it exceed the requirement of a 36% reduction. this change will meet the requirment for a 25% improvment in performance.</a:t>
          </a:r>
          <a:endParaRPr lang="en-GB" sz="1100"/>
        </a:p>
      </xdr:txBody>
    </xdr:sp>
    <xdr:clientData/>
  </xdr:twoCellAnchor>
  <xdr:twoCellAnchor>
    <xdr:from>
      <xdr:col>5</xdr:col>
      <xdr:colOff>30480</xdr:colOff>
      <xdr:row>15</xdr:row>
      <xdr:rowOff>3810</xdr:rowOff>
    </xdr:from>
    <xdr:to>
      <xdr:col>11</xdr:col>
      <xdr:colOff>114300</xdr:colOff>
      <xdr:row>29</xdr:row>
      <xdr:rowOff>140970</xdr:rowOff>
    </xdr:to>
    <xdr:graphicFrame macro="">
      <xdr:nvGraphicFramePr>
        <xdr:cNvPr id="5" name="Chart 4">
          <a:extLst>
            <a:ext uri="{FF2B5EF4-FFF2-40B4-BE49-F238E27FC236}">
              <a16:creationId xmlns:a16="http://schemas.microsoft.com/office/drawing/2014/main" id="{D13FEA5B-247A-593E-C9E1-4BBA33D7F3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477432</xdr:colOff>
      <xdr:row>3</xdr:row>
      <xdr:rowOff>68579</xdr:rowOff>
    </xdr:to>
    <xdr:pic>
      <xdr:nvPicPr>
        <xdr:cNvPr id="2" name="Picture 1" descr="See the source image">
          <a:extLst>
            <a:ext uri="{FF2B5EF4-FFF2-40B4-BE49-F238E27FC236}">
              <a16:creationId xmlns:a16="http://schemas.microsoft.com/office/drawing/2014/main" id="{339F29A9-BA05-4B09-BFB4-0EA0C0B12A4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788312" y="300568"/>
          <a:ext cx="1840240" cy="377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56</xdr:row>
      <xdr:rowOff>180554</xdr:rowOff>
    </xdr:from>
    <xdr:to>
      <xdr:col>8</xdr:col>
      <xdr:colOff>583309</xdr:colOff>
      <xdr:row>58</xdr:row>
      <xdr:rowOff>103512</xdr:rowOff>
    </xdr:to>
    <xdr:pic>
      <xdr:nvPicPr>
        <xdr:cNvPr id="3" name="Picture 2" descr="See the source image">
          <a:extLst>
            <a:ext uri="{FF2B5EF4-FFF2-40B4-BE49-F238E27FC236}">
              <a16:creationId xmlns:a16="http://schemas.microsoft.com/office/drawing/2014/main" id="{E2C077A8-1FC0-47C6-BA23-C77E01250D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239798" y="13774634"/>
          <a:ext cx="1479391" cy="288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0</xdr:rowOff>
    </xdr:from>
    <xdr:to>
      <xdr:col>13</xdr:col>
      <xdr:colOff>22860</xdr:colOff>
      <xdr:row>16</xdr:row>
      <xdr:rowOff>0</xdr:rowOff>
    </xdr:to>
    <xdr:graphicFrame macro="">
      <xdr:nvGraphicFramePr>
        <xdr:cNvPr id="2" name="Chart 1">
          <a:extLst>
            <a:ext uri="{FF2B5EF4-FFF2-40B4-BE49-F238E27FC236}">
              <a16:creationId xmlns:a16="http://schemas.microsoft.com/office/drawing/2014/main" id="{40FE15A7-71CE-989C-A4E0-77A538B4EB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7620</xdr:colOff>
      <xdr:row>16</xdr:row>
      <xdr:rowOff>179070</xdr:rowOff>
    </xdr:from>
    <xdr:to>
      <xdr:col>13</xdr:col>
      <xdr:colOff>45720</xdr:colOff>
      <xdr:row>31</xdr:row>
      <xdr:rowOff>179070</xdr:rowOff>
    </xdr:to>
    <xdr:graphicFrame macro="">
      <xdr:nvGraphicFramePr>
        <xdr:cNvPr id="3" name="Chart 2">
          <a:extLst>
            <a:ext uri="{FF2B5EF4-FFF2-40B4-BE49-F238E27FC236}">
              <a16:creationId xmlns:a16="http://schemas.microsoft.com/office/drawing/2014/main" id="{4251F865-D9EB-E9B9-33AE-8768B0315C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60960</xdr:colOff>
      <xdr:row>1</xdr:row>
      <xdr:rowOff>11430</xdr:rowOff>
    </xdr:from>
    <xdr:to>
      <xdr:col>20</xdr:col>
      <xdr:colOff>365760</xdr:colOff>
      <xdr:row>16</xdr:row>
      <xdr:rowOff>11430</xdr:rowOff>
    </xdr:to>
    <xdr:graphicFrame macro="">
      <xdr:nvGraphicFramePr>
        <xdr:cNvPr id="4" name="Chart 3">
          <a:extLst>
            <a:ext uri="{FF2B5EF4-FFF2-40B4-BE49-F238E27FC236}">
              <a16:creationId xmlns:a16="http://schemas.microsoft.com/office/drawing/2014/main" id="{145C6C36-E045-5537-AACD-F44CF0943CB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14</xdr:col>
      <xdr:colOff>22860</xdr:colOff>
      <xdr:row>0</xdr:row>
      <xdr:rowOff>0</xdr:rowOff>
    </xdr:from>
    <xdr:to>
      <xdr:col>22</xdr:col>
      <xdr:colOff>243840</xdr:colOff>
      <xdr:row>18</xdr:row>
      <xdr:rowOff>3810</xdr:rowOff>
    </xdr:to>
    <xdr:graphicFrame macro="">
      <xdr:nvGraphicFramePr>
        <xdr:cNvPr id="2" name="Chart 1">
          <a:extLst>
            <a:ext uri="{FF2B5EF4-FFF2-40B4-BE49-F238E27FC236}">
              <a16:creationId xmlns:a16="http://schemas.microsoft.com/office/drawing/2014/main" id="{23100ACC-4199-F532-4DCD-DABA5A1B9DA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30480</xdr:colOff>
      <xdr:row>18</xdr:row>
      <xdr:rowOff>102870</xdr:rowOff>
    </xdr:from>
    <xdr:to>
      <xdr:col>21</xdr:col>
      <xdr:colOff>259080</xdr:colOff>
      <xdr:row>33</xdr:row>
      <xdr:rowOff>102870</xdr:rowOff>
    </xdr:to>
    <xdr:graphicFrame macro="">
      <xdr:nvGraphicFramePr>
        <xdr:cNvPr id="3" name="Chart 2">
          <a:extLst>
            <a:ext uri="{FF2B5EF4-FFF2-40B4-BE49-F238E27FC236}">
              <a16:creationId xmlns:a16="http://schemas.microsoft.com/office/drawing/2014/main" id="{ADD8C875-AA20-CCD1-24F5-D0016776EB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53340</xdr:colOff>
      <xdr:row>15</xdr:row>
      <xdr:rowOff>76200</xdr:rowOff>
    </xdr:from>
    <xdr:to>
      <xdr:col>2</xdr:col>
      <xdr:colOff>601980</xdr:colOff>
      <xdr:row>19</xdr:row>
      <xdr:rowOff>144780</xdr:rowOff>
    </xdr:to>
    <xdr:sp macro="" textlink="">
      <xdr:nvSpPr>
        <xdr:cNvPr id="2" name="TextBox 1">
          <a:extLst>
            <a:ext uri="{FF2B5EF4-FFF2-40B4-BE49-F238E27FC236}">
              <a16:creationId xmlns:a16="http://schemas.microsoft.com/office/drawing/2014/main" id="{D4A082F5-0FBE-D905-5CCC-4B89BC31451F}"/>
            </a:ext>
          </a:extLst>
        </xdr:cNvPr>
        <xdr:cNvSpPr txBox="1"/>
      </xdr:nvSpPr>
      <xdr:spPr>
        <a:xfrm>
          <a:off x="53340" y="2819400"/>
          <a:ext cx="298704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max rpm value cannot be compared, as there is most definetly an error in the calculation, however the error is not obvious to me and can make no further adjustments.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xdr:colOff>
      <xdr:row>13</xdr:row>
      <xdr:rowOff>152400</xdr:rowOff>
    </xdr:from>
    <xdr:to>
      <xdr:col>8</xdr:col>
      <xdr:colOff>7620</xdr:colOff>
      <xdr:row>18</xdr:row>
      <xdr:rowOff>38100</xdr:rowOff>
    </xdr:to>
    <xdr:sp macro="" textlink="">
      <xdr:nvSpPr>
        <xdr:cNvPr id="2" name="TextBox 1">
          <a:extLst>
            <a:ext uri="{FF2B5EF4-FFF2-40B4-BE49-F238E27FC236}">
              <a16:creationId xmlns:a16="http://schemas.microsoft.com/office/drawing/2014/main" id="{326C2C35-38A9-9992-E099-C742F3A3863A}"/>
            </a:ext>
          </a:extLst>
        </xdr:cNvPr>
        <xdr:cNvSpPr txBox="1"/>
      </xdr:nvSpPr>
      <xdr:spPr>
        <a:xfrm>
          <a:off x="617220" y="2529840"/>
          <a:ext cx="426720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Looking at the flow vs lift diagram,</a:t>
          </a:r>
          <a:r>
            <a:rPr lang="en-GB" sz="1100" baseline="0">
              <a:solidFill>
                <a:schemeClr val="dk1"/>
              </a:solidFill>
              <a:effectLst/>
              <a:latin typeface="+mn-lt"/>
              <a:ea typeface="+mn-ea"/>
              <a:cs typeface="+mn-cs"/>
            </a:rPr>
            <a:t> we can see that the flow rate is highest while the valve lift is highest. This flow profile suggests that the cylinder head is better suited for higher rpm driving, as more flow will occur when at these speeds. </a:t>
          </a:r>
          <a:endParaRPr lang="en-GB">
            <a:effectLst/>
          </a:endParaRPr>
        </a:p>
        <a:p>
          <a:endParaRPr lang="en-GB" sz="1100"/>
        </a:p>
      </xdr:txBody>
    </xdr:sp>
    <xdr:clientData/>
  </xdr:twoCellAnchor>
  <xdr:twoCellAnchor>
    <xdr:from>
      <xdr:col>1</xdr:col>
      <xdr:colOff>7620</xdr:colOff>
      <xdr:row>1</xdr:row>
      <xdr:rowOff>7620</xdr:rowOff>
    </xdr:from>
    <xdr:to>
      <xdr:col>8</xdr:col>
      <xdr:colOff>30480</xdr:colOff>
      <xdr:row>13</xdr:row>
      <xdr:rowOff>15240</xdr:rowOff>
    </xdr:to>
    <xdr:graphicFrame macro="">
      <xdr:nvGraphicFramePr>
        <xdr:cNvPr id="3" name="Chart 2">
          <a:extLst>
            <a:ext uri="{FF2B5EF4-FFF2-40B4-BE49-F238E27FC236}">
              <a16:creationId xmlns:a16="http://schemas.microsoft.com/office/drawing/2014/main" id="{4AA3C513-8AA9-4C25-9737-FB8C4B4CDC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7620</xdr:colOff>
      <xdr:row>18</xdr:row>
      <xdr:rowOff>121920</xdr:rowOff>
    </xdr:from>
    <xdr:to>
      <xdr:col>7</xdr:col>
      <xdr:colOff>601980</xdr:colOff>
      <xdr:row>23</xdr:row>
      <xdr:rowOff>167640</xdr:rowOff>
    </xdr:to>
    <xdr:sp macro="" textlink="">
      <xdr:nvSpPr>
        <xdr:cNvPr id="4" name="TextBox 3">
          <a:extLst>
            <a:ext uri="{FF2B5EF4-FFF2-40B4-BE49-F238E27FC236}">
              <a16:creationId xmlns:a16="http://schemas.microsoft.com/office/drawing/2014/main" id="{BDB2CB1C-3302-56D0-DE12-76E68A15D0E5}"/>
            </a:ext>
          </a:extLst>
        </xdr:cNvPr>
        <xdr:cNvSpPr txBox="1"/>
      </xdr:nvSpPr>
      <xdr:spPr>
        <a:xfrm>
          <a:off x="617220" y="3413760"/>
          <a:ext cx="4251960" cy="960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If a trumpet is added it can help improve</a:t>
          </a:r>
          <a:r>
            <a:rPr lang="en-GB" sz="1100" baseline="0"/>
            <a:t> the flow into the engine. This will help especially during high lift and RPM. The trumpet works by smoothing the transition of the air as it travels from the intake to the cylinder head. It does this by reducing sharp edges and therefor eliminating turbulance, which reults in the air moving more efficiently.</a:t>
          </a:r>
          <a:endParaRPr lang="en-GB" sz="1100"/>
        </a:p>
      </xdr:txBody>
    </xdr:sp>
    <xdr:clientData/>
  </xdr:twoCellAnchor>
  <xdr:twoCellAnchor>
    <xdr:from>
      <xdr:col>1</xdr:col>
      <xdr:colOff>22860</xdr:colOff>
      <xdr:row>24</xdr:row>
      <xdr:rowOff>83820</xdr:rowOff>
    </xdr:from>
    <xdr:to>
      <xdr:col>8</xdr:col>
      <xdr:colOff>7620</xdr:colOff>
      <xdr:row>29</xdr:row>
      <xdr:rowOff>167640</xdr:rowOff>
    </xdr:to>
    <xdr:sp macro="" textlink="">
      <xdr:nvSpPr>
        <xdr:cNvPr id="5" name="TextBox 4">
          <a:extLst>
            <a:ext uri="{FF2B5EF4-FFF2-40B4-BE49-F238E27FC236}">
              <a16:creationId xmlns:a16="http://schemas.microsoft.com/office/drawing/2014/main" id="{0A6DA64A-224C-1556-C814-FCB7FFBC60CA}"/>
            </a:ext>
          </a:extLst>
        </xdr:cNvPr>
        <xdr:cNvSpPr txBox="1"/>
      </xdr:nvSpPr>
      <xdr:spPr>
        <a:xfrm>
          <a:off x="632460" y="4472940"/>
          <a:ext cx="4251960" cy="998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a:t>
          </a:r>
          <a:r>
            <a:rPr lang="en-GB" sz="1100" baseline="0"/>
            <a:t> real world performance of the vehicle is affected by a number of different factors other than just peak flow. Factors such as valve float, intake/exhaust dynamics and piston speed. These factors will negatively affect and reduce the actual power  compared to the values of the ideal flowbench.</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8E16A1DF-193A-4295-8904-A73678F3158E}" userId="S::abi.summerfield@uwtsd.ac.uk::ca5258b9-f1a4-4ad2-af5d-1c126a17110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8E16A1DF-193A-4295-8904-A73678F3158E}" id="{A7BBB75A-93F1-471E-838D-12E6E414439A}">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589C2-AE72-4CA3-ADC5-A74B3806EFC6}">
  <dimension ref="A1:F5"/>
  <sheetViews>
    <sheetView workbookViewId="0">
      <selection activeCell="D16" sqref="D16"/>
    </sheetView>
  </sheetViews>
  <sheetFormatPr defaultRowHeight="14.4" x14ac:dyDescent="0.3"/>
  <cols>
    <col min="1" max="1" width="10.109375" customWidth="1"/>
    <col min="3" max="3" width="17" customWidth="1"/>
    <col min="4" max="4" width="12.44140625" bestFit="1" customWidth="1"/>
    <col min="6" max="6" width="16.88671875" bestFit="1" customWidth="1"/>
  </cols>
  <sheetData>
    <row r="1" spans="1:6" x14ac:dyDescent="0.3">
      <c r="A1" s="4"/>
      <c r="B1" s="4" t="s">
        <v>4</v>
      </c>
      <c r="C1" s="4" t="s">
        <v>5</v>
      </c>
      <c r="D1" s="4" t="s">
        <v>6</v>
      </c>
      <c r="E1" s="4" t="s">
        <v>7</v>
      </c>
      <c r="F1" s="4" t="s">
        <v>8</v>
      </c>
    </row>
    <row r="2" spans="1:6" x14ac:dyDescent="0.3">
      <c r="A2" s="4" t="s">
        <v>9</v>
      </c>
      <c r="B2" s="1">
        <v>7</v>
      </c>
      <c r="C2" s="1">
        <v>5.5E-2</v>
      </c>
      <c r="D2" s="1" t="s">
        <v>10</v>
      </c>
      <c r="E2" s="1">
        <v>1.5599999999999999E-2</v>
      </c>
      <c r="F2" s="1">
        <v>4.1000000000000002E-2</v>
      </c>
    </row>
    <row r="4" spans="1:6" x14ac:dyDescent="0.3">
      <c r="A4" s="4" t="s">
        <v>12</v>
      </c>
      <c r="B4" s="4" t="s">
        <v>11</v>
      </c>
      <c r="C4" s="4" t="s">
        <v>15</v>
      </c>
    </row>
    <row r="5" spans="1:6" x14ac:dyDescent="0.3">
      <c r="A5" s="1" t="s">
        <v>13</v>
      </c>
      <c r="B5" s="1" t="s">
        <v>14</v>
      </c>
      <c r="C5" s="87">
        <v>0.46944444444444444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57014-C762-4C56-B895-84623552EA65}">
  <sheetPr codeName="Sheet1"/>
  <dimension ref="A1:W362"/>
  <sheetViews>
    <sheetView topLeftCell="D1" zoomScale="72" zoomScaleNormal="72" workbookViewId="0">
      <selection activeCell="O2" sqref="O2"/>
    </sheetView>
  </sheetViews>
  <sheetFormatPr defaultRowHeight="14.4" x14ac:dyDescent="0.3"/>
  <cols>
    <col min="1" max="1" width="15.88671875" customWidth="1"/>
    <col min="4" max="4" width="10.5546875" customWidth="1"/>
    <col min="5" max="5" width="46.21875" customWidth="1"/>
    <col min="6" max="6" width="50.109375" customWidth="1"/>
    <col min="13" max="13" width="16.88671875" customWidth="1"/>
    <col min="14" max="14" width="12.88671875" customWidth="1"/>
    <col min="15" max="15" width="13.21875" customWidth="1"/>
    <col min="16" max="16" width="17.5546875" customWidth="1"/>
    <col min="17" max="17" width="17.109375" customWidth="1"/>
    <col min="18" max="18" width="13.88671875" customWidth="1"/>
    <col min="19" max="19" width="33.33203125" customWidth="1"/>
    <col min="21" max="21" width="14.44140625" customWidth="1"/>
    <col min="23" max="23" width="19" customWidth="1"/>
  </cols>
  <sheetData>
    <row r="1" spans="1:23" x14ac:dyDescent="0.3">
      <c r="A1" s="4" t="s">
        <v>17</v>
      </c>
      <c r="B1" s="1">
        <v>11.16</v>
      </c>
      <c r="C1" s="1"/>
      <c r="D1" s="4" t="s">
        <v>31</v>
      </c>
      <c r="E1" s="4" t="s">
        <v>30</v>
      </c>
      <c r="M1" s="4" t="s">
        <v>42</v>
      </c>
      <c r="N1" s="4" t="s">
        <v>43</v>
      </c>
      <c r="O1" s="4" t="s">
        <v>44</v>
      </c>
      <c r="P1" s="4" t="s">
        <v>45</v>
      </c>
      <c r="Q1" s="4" t="s">
        <v>16</v>
      </c>
      <c r="R1" s="4" t="s">
        <v>46</v>
      </c>
      <c r="S1" s="4" t="s">
        <v>47</v>
      </c>
      <c r="U1" s="4" t="s">
        <v>108</v>
      </c>
      <c r="W1" s="4" t="s">
        <v>109</v>
      </c>
    </row>
    <row r="2" spans="1:23" x14ac:dyDescent="0.3">
      <c r="A2" s="4" t="s">
        <v>18</v>
      </c>
      <c r="B2" s="1">
        <v>79</v>
      </c>
      <c r="C2" s="1" t="s">
        <v>19</v>
      </c>
      <c r="D2" s="5">
        <v>0</v>
      </c>
      <c r="E2">
        <v>0</v>
      </c>
      <c r="M2">
        <f>2*(B3/1000)*B10/60</f>
        <v>10.853333333333333</v>
      </c>
      <c r="N2">
        <v>0</v>
      </c>
      <c r="O2">
        <f>418.8790205*S2/1000</f>
        <v>0</v>
      </c>
      <c r="P2" cm="1">
        <f t="array" ref="P2">MAX(ABS(O2:O362))</f>
        <v>17.789240370436556</v>
      </c>
      <c r="Q2">
        <f xml:space="preserve"> (O3 - O2) / $U$2</f>
        <v>9261.9541375668068</v>
      </c>
      <c r="R2">
        <f xml:space="preserve"> 2*PI()*B10/60</f>
        <v>418.87902047863906</v>
      </c>
      <c r="S2">
        <f xml:space="preserve"> (81.4/2)*SIN(RADIANS(D2))
+ ((81.4/2)^2 * SIN(RADIANS(D2)) * COS(RADIANS(D2)))
  / SQRT(137^2 - ((81.4/2)*SIN(RADIANS(D2)))^2)</f>
        <v>0</v>
      </c>
      <c r="U2">
        <f>1/(6*B10)</f>
        <v>4.1666666666666665E-5</v>
      </c>
      <c r="W2">
        <f>MATCH(MAX(O2:O362), O2:O362, 0)</f>
        <v>76</v>
      </c>
    </row>
    <row r="3" spans="1:23" x14ac:dyDescent="0.3">
      <c r="A3" s="4" t="s">
        <v>20</v>
      </c>
      <c r="B3" s="1">
        <v>81.400000000000006</v>
      </c>
      <c r="C3" s="1" t="s">
        <v>19</v>
      </c>
      <c r="D3" s="1">
        <v>1</v>
      </c>
      <c r="E3">
        <v>8.0000000000000002E-3</v>
      </c>
      <c r="N3">
        <v>8.0000000000000002E-3</v>
      </c>
      <c r="O3">
        <f>418.8790205*S3/1000</f>
        <v>0.38591475573195028</v>
      </c>
      <c r="Q3">
        <f xml:space="preserve"> (O4 - O3) / $U$2</f>
        <v>9257.3656208550256</v>
      </c>
      <c r="S3">
        <f xml:space="preserve"> (81.4/2)*SIN(RADIANS(D3))
+ ((81.4/2)^2 * SIN(RADIANS(D3)) * COS(RADIANS(D3)))
  / SQRT(137^2 - ((81.4/2)*SIN(RADIANS(D3)))^2)</f>
        <v>0.92130361475563616</v>
      </c>
    </row>
    <row r="4" spans="1:23" x14ac:dyDescent="0.3">
      <c r="A4" s="4" t="s">
        <v>21</v>
      </c>
      <c r="B4" s="1">
        <v>39.270000000000003</v>
      </c>
      <c r="C4" s="1" t="s">
        <v>22</v>
      </c>
      <c r="D4" s="1">
        <v>2</v>
      </c>
      <c r="E4">
        <v>3.2000000000000001E-2</v>
      </c>
      <c r="N4">
        <v>3.2000000000000001E-2</v>
      </c>
      <c r="O4">
        <f t="shared" ref="O4:O67" si="0">418.8790205*S4/1000</f>
        <v>0.77163832326757631</v>
      </c>
      <c r="Q4">
        <f t="shared" ref="Q4:Q67" si="1" xml:space="preserve"> (O5 - O4) / $U$2</f>
        <v>9248.1914264343086</v>
      </c>
      <c r="S4">
        <f t="shared" ref="S4:S67" si="2" xml:space="preserve"> (81.4/2)*SIN(RADIANS(D4))
+ ((81.4/2)^2 * SIN(RADIANS(D4)) * COS(RADIANS(D4)))
  / SQRT(137^2 - ((81.4/2)*SIN(RADIANS(D4)))^2)</f>
        <v>1.8421508013137085</v>
      </c>
    </row>
    <row r="5" spans="1:23" x14ac:dyDescent="0.3">
      <c r="A5" s="4" t="s">
        <v>23</v>
      </c>
      <c r="B5" s="1">
        <v>4</v>
      </c>
      <c r="C5" s="1"/>
      <c r="D5" s="1">
        <v>3</v>
      </c>
      <c r="E5">
        <v>7.1999999999999995E-2</v>
      </c>
      <c r="N5">
        <v>7.1999999999999995E-2</v>
      </c>
      <c r="O5">
        <f t="shared" si="0"/>
        <v>1.1569796327023392</v>
      </c>
      <c r="Q5">
        <f t="shared" si="1"/>
        <v>9234.4372324895612</v>
      </c>
      <c r="S5">
        <f t="shared" si="2"/>
        <v>2.7620854138774873</v>
      </c>
    </row>
    <row r="6" spans="1:23" x14ac:dyDescent="0.3">
      <c r="A6" s="4" t="s">
        <v>24</v>
      </c>
      <c r="B6" s="1">
        <v>137</v>
      </c>
      <c r="C6" s="1" t="s">
        <v>19</v>
      </c>
      <c r="D6" s="1">
        <v>4</v>
      </c>
      <c r="E6">
        <v>0.129</v>
      </c>
      <c r="N6">
        <v>0.129</v>
      </c>
      <c r="O6">
        <f t="shared" si="0"/>
        <v>1.5417478507227376</v>
      </c>
      <c r="Q6">
        <f t="shared" si="1"/>
        <v>9216.1115567376164</v>
      </c>
      <c r="S6">
        <f t="shared" si="2"/>
        <v>3.6806518714697423</v>
      </c>
    </row>
    <row r="7" spans="1:23" x14ac:dyDescent="0.3">
      <c r="A7" s="4" t="s">
        <v>29</v>
      </c>
      <c r="B7" s="1">
        <v>25.995000000000001</v>
      </c>
      <c r="C7" s="1"/>
      <c r="D7" s="1">
        <v>5</v>
      </c>
      <c r="E7">
        <v>0.20100000000000001</v>
      </c>
      <c r="N7">
        <v>0.20100000000000001</v>
      </c>
      <c r="O7">
        <f t="shared" si="0"/>
        <v>1.9257524989201382</v>
      </c>
      <c r="Q7">
        <f t="shared" si="1"/>
        <v>9193.2257569298454</v>
      </c>
      <c r="S7">
        <f t="shared" si="2"/>
        <v>4.597395440386201</v>
      </c>
    </row>
    <row r="8" spans="1:23" x14ac:dyDescent="0.3">
      <c r="A8" s="4" t="s">
        <v>25</v>
      </c>
      <c r="B8" s="1">
        <v>1595.98</v>
      </c>
      <c r="C8" s="1" t="s">
        <v>22</v>
      </c>
      <c r="D8" s="1">
        <v>6</v>
      </c>
      <c r="E8">
        <v>0.28899999999999998</v>
      </c>
      <c r="N8">
        <v>0.28899999999999998</v>
      </c>
      <c r="O8">
        <f t="shared" si="0"/>
        <v>2.3088035721255484</v>
      </c>
      <c r="Q8">
        <f t="shared" si="1"/>
        <v>9165.794031481526</v>
      </c>
      <c r="S8">
        <f t="shared" si="2"/>
        <v>5.5118625166990149</v>
      </c>
    </row>
    <row r="9" spans="1:23" x14ac:dyDescent="0.3">
      <c r="A9" s="4" t="s">
        <v>26</v>
      </c>
      <c r="B9" s="1">
        <v>0</v>
      </c>
      <c r="C9" s="1" t="s">
        <v>27</v>
      </c>
      <c r="D9" s="1">
        <v>7</v>
      </c>
      <c r="E9">
        <v>0.39300000000000002</v>
      </c>
      <c r="N9">
        <v>0.39300000000000002</v>
      </c>
      <c r="O9">
        <f t="shared" si="0"/>
        <v>2.690711656770612</v>
      </c>
      <c r="Q9">
        <f t="shared" si="1"/>
        <v>9133.83342019269</v>
      </c>
      <c r="S9">
        <f t="shared" si="2"/>
        <v>6.4236009088228183</v>
      </c>
    </row>
    <row r="10" spans="1:23" x14ac:dyDescent="0.3">
      <c r="A10" s="4" t="s">
        <v>28</v>
      </c>
      <c r="B10" s="1">
        <v>4000</v>
      </c>
      <c r="C10" s="1"/>
      <c r="D10" s="1">
        <v>8</v>
      </c>
      <c r="E10">
        <v>0.51300000000000001</v>
      </c>
      <c r="N10">
        <v>0.51300000000000001</v>
      </c>
      <c r="O10">
        <f t="shared" si="0"/>
        <v>3.0712880492786407</v>
      </c>
      <c r="Q10">
        <f t="shared" si="1"/>
        <v>9097.363805016621</v>
      </c>
      <c r="S10">
        <f t="shared" si="2"/>
        <v>7.3321601201524977</v>
      </c>
    </row>
    <row r="11" spans="1:23" x14ac:dyDescent="0.3">
      <c r="D11" s="1">
        <v>9</v>
      </c>
      <c r="E11">
        <v>0.64900000000000002</v>
      </c>
      <c r="N11">
        <v>0.64900000000000002</v>
      </c>
      <c r="O11">
        <f t="shared" si="0"/>
        <v>3.4503448744876666</v>
      </c>
      <c r="Q11">
        <f t="shared" si="1"/>
        <v>9056.4079108232891</v>
      </c>
      <c r="S11">
        <f t="shared" si="2"/>
        <v>8.237091631777405</v>
      </c>
    </row>
    <row r="12" spans="1:23" x14ac:dyDescent="0.3">
      <c r="D12" s="1">
        <v>10</v>
      </c>
      <c r="E12">
        <v>0.80100000000000005</v>
      </c>
      <c r="N12">
        <v>0.80100000000000005</v>
      </c>
      <c r="O12">
        <f t="shared" si="0"/>
        <v>3.8276952041053036</v>
      </c>
      <c r="Q12">
        <f t="shared" si="1"/>
        <v>9010.9913060968702</v>
      </c>
      <c r="S12">
        <f t="shared" si="2"/>
        <v>9.1379491852715109</v>
      </c>
    </row>
    <row r="13" spans="1:23" x14ac:dyDescent="0.3">
      <c r="D13" s="1">
        <v>11</v>
      </c>
      <c r="E13">
        <v>0.96799999999999997</v>
      </c>
      <c r="N13">
        <v>0.96799999999999997</v>
      </c>
      <c r="O13">
        <f t="shared" si="0"/>
        <v>4.2031531751926732</v>
      </c>
      <c r="Q13">
        <f t="shared" si="1"/>
        <v>8961.1424034961055</v>
      </c>
      <c r="S13">
        <f t="shared" si="2"/>
        <v>10.034289065552933</v>
      </c>
    </row>
    <row r="14" spans="1:23" x14ac:dyDescent="0.3">
      <c r="D14" s="1">
        <v>12</v>
      </c>
      <c r="E14">
        <v>1.151</v>
      </c>
      <c r="N14">
        <v>1.151</v>
      </c>
      <c r="O14">
        <f t="shared" si="0"/>
        <v>4.5765341086716775</v>
      </c>
      <c r="Q14">
        <f t="shared" si="1"/>
        <v>8906.8924602003462</v>
      </c>
      <c r="S14">
        <f t="shared" si="2"/>
        <v>10.925670383799222</v>
      </c>
    </row>
    <row r="15" spans="1:23" x14ac:dyDescent="0.3">
      <c r="D15" s="1">
        <v>13</v>
      </c>
      <c r="E15">
        <v>1.349</v>
      </c>
      <c r="N15">
        <v>1.349</v>
      </c>
      <c r="O15">
        <f t="shared" si="0"/>
        <v>4.947654627846692</v>
      </c>
      <c r="Q15">
        <f t="shared" si="1"/>
        <v>8848.2755779524632</v>
      </c>
      <c r="S15">
        <f t="shared" si="2"/>
        <v>11.811655360397053</v>
      </c>
    </row>
    <row r="16" spans="1:23" x14ac:dyDescent="0.3">
      <c r="D16" s="1">
        <v>14</v>
      </c>
      <c r="E16">
        <v>1.5629999999999999</v>
      </c>
      <c r="N16">
        <v>1.5629999999999999</v>
      </c>
      <c r="O16">
        <f t="shared" si="0"/>
        <v>5.3163327769280446</v>
      </c>
      <c r="Q16">
        <f t="shared" si="1"/>
        <v>8785.3287027034385</v>
      </c>
      <c r="S16">
        <f t="shared" si="2"/>
        <v>12.69180960789619</v>
      </c>
    </row>
    <row r="17" spans="4:19" x14ac:dyDescent="0.3">
      <c r="D17" s="1">
        <v>15</v>
      </c>
      <c r="E17">
        <v>1.792</v>
      </c>
      <c r="N17">
        <v>1.792</v>
      </c>
      <c r="O17">
        <f t="shared" si="0"/>
        <v>5.6823881395406879</v>
      </c>
      <c r="Q17">
        <f t="shared" si="1"/>
        <v>8718.0916237536585</v>
      </c>
      <c r="S17">
        <f t="shared" si="2"/>
        <v>13.565702413928099</v>
      </c>
    </row>
    <row r="18" spans="4:19" x14ac:dyDescent="0.3">
      <c r="D18" s="1">
        <v>16</v>
      </c>
      <c r="E18">
        <v>2.0369999999999999</v>
      </c>
      <c r="N18">
        <v>2.0369999999999999</v>
      </c>
      <c r="O18">
        <f t="shared" si="0"/>
        <v>6.0456419571970903</v>
      </c>
      <c r="Q18">
        <f t="shared" si="1"/>
        <v>8646.6069722785342</v>
      </c>
      <c r="S18">
        <f t="shared" si="2"/>
        <v>14.432907024039151</v>
      </c>
    </row>
    <row r="19" spans="4:19" x14ac:dyDescent="0.3">
      <c r="D19" s="1">
        <v>17</v>
      </c>
      <c r="E19">
        <v>2.2959999999999998</v>
      </c>
      <c r="N19">
        <v>2.2959999999999998</v>
      </c>
      <c r="O19">
        <f t="shared" si="0"/>
        <v>6.4059172477086959</v>
      </c>
      <c r="Q19">
        <f t="shared" si="1"/>
        <v>8570.9202191165732</v>
      </c>
      <c r="S19">
        <f t="shared" si="2"/>
        <v>15.29300092437715</v>
      </c>
    </row>
    <row r="20" spans="4:19" x14ac:dyDescent="0.3">
      <c r="D20" s="1">
        <v>18</v>
      </c>
      <c r="E20">
        <v>2.5710000000000002</v>
      </c>
      <c r="N20">
        <v>2.5710000000000002</v>
      </c>
      <c r="O20">
        <f t="shared" si="0"/>
        <v>6.7630389235052197</v>
      </c>
      <c r="Q20">
        <f t="shared" si="1"/>
        <v>8491.0796716913319</v>
      </c>
      <c r="S20">
        <f t="shared" si="2"/>
        <v>16.145566124157845</v>
      </c>
    </row>
    <row r="21" spans="4:19" x14ac:dyDescent="0.3">
      <c r="D21" s="1">
        <v>19</v>
      </c>
      <c r="E21">
        <v>2.86</v>
      </c>
      <c r="N21">
        <v>2.86</v>
      </c>
      <c r="O21">
        <f t="shared" si="0"/>
        <v>7.1168339098256919</v>
      </c>
      <c r="Q21">
        <f t="shared" si="1"/>
        <v>8407.1364699281057</v>
      </c>
      <c r="S21">
        <f t="shared" si="2"/>
        <v>16.990189437825261</v>
      </c>
    </row>
    <row r="22" spans="4:19" x14ac:dyDescent="0.3">
      <c r="D22" s="1">
        <v>20</v>
      </c>
      <c r="E22">
        <v>3.1640000000000001</v>
      </c>
      <c r="N22">
        <v>3.1640000000000001</v>
      </c>
      <c r="O22">
        <f t="shared" si="0"/>
        <v>7.4671312627393629</v>
      </c>
      <c r="Q22">
        <f t="shared" si="1"/>
        <v>8319.1445810238984</v>
      </c>
      <c r="S22">
        <f t="shared" si="2"/>
        <v>17.826462766805868</v>
      </c>
    </row>
    <row r="23" spans="4:19" x14ac:dyDescent="0.3">
      <c r="D23" s="1">
        <v>21</v>
      </c>
      <c r="E23">
        <v>3.4820000000000002</v>
      </c>
      <c r="N23">
        <v>3.4820000000000002</v>
      </c>
      <c r="O23">
        <f t="shared" si="0"/>
        <v>7.813762286948692</v>
      </c>
      <c r="Q23">
        <f t="shared" si="1"/>
        <v>8227.1607929128768</v>
      </c>
      <c r="S23">
        <f t="shared" si="2"/>
        <v>18.653983380742488</v>
      </c>
    </row>
    <row r="24" spans="4:19" x14ac:dyDescent="0.3">
      <c r="D24" s="1">
        <v>22</v>
      </c>
      <c r="E24">
        <v>3.8149999999999999</v>
      </c>
      <c r="N24">
        <v>3.8149999999999999</v>
      </c>
      <c r="O24">
        <f t="shared" si="0"/>
        <v>8.1565606533200619</v>
      </c>
      <c r="Q24">
        <f t="shared" si="1"/>
        <v>8131.2447062724978</v>
      </c>
      <c r="S24">
        <f t="shared" si="2"/>
        <v>19.472354198078207</v>
      </c>
    </row>
    <row r="25" spans="4:19" x14ac:dyDescent="0.3">
      <c r="D25" s="1">
        <v>23</v>
      </c>
      <c r="E25">
        <v>4.1619999999999999</v>
      </c>
      <c r="N25">
        <v>4.1619999999999999</v>
      </c>
      <c r="O25">
        <f t="shared" si="0"/>
        <v>8.4953625160814159</v>
      </c>
      <c r="Q25">
        <f t="shared" si="1"/>
        <v>8031.4587248995795</v>
      </c>
      <c r="S25">
        <f t="shared" si="2"/>
        <v>20.281184065845128</v>
      </c>
    </row>
    <row r="26" spans="4:19" x14ac:dyDescent="0.3">
      <c r="D26" s="1">
        <v>24</v>
      </c>
      <c r="E26">
        <v>4.5229999999999997</v>
      </c>
      <c r="N26">
        <v>4.5229999999999997</v>
      </c>
      <c r="O26">
        <f t="shared" si="0"/>
        <v>8.8300066296188984</v>
      </c>
      <c r="Q26">
        <f t="shared" si="1"/>
        <v>7927.8680442864988</v>
      </c>
      <c r="S26">
        <f t="shared" si="2"/>
        <v>21.080088038495823</v>
      </c>
    </row>
    <row r="27" spans="4:19" x14ac:dyDescent="0.3">
      <c r="D27" s="1">
        <v>25</v>
      </c>
      <c r="E27">
        <v>4.8970000000000002</v>
      </c>
      <c r="N27">
        <v>4.8970000000000002</v>
      </c>
      <c r="O27">
        <f t="shared" si="0"/>
        <v>9.1603344647975025</v>
      </c>
      <c r="Q27">
        <f t="shared" si="1"/>
        <v>7820.5406382151214</v>
      </c>
      <c r="S27">
        <f t="shared" si="2"/>
        <v>21.868687655598407</v>
      </c>
    </row>
    <row r="28" spans="4:19" x14ac:dyDescent="0.3">
      <c r="D28" s="1">
        <v>26</v>
      </c>
      <c r="E28">
        <v>5.2859999999999996</v>
      </c>
      <c r="N28">
        <v>5.2859999999999996</v>
      </c>
      <c r="O28">
        <f t="shared" si="0"/>
        <v>9.4861903247231325</v>
      </c>
      <c r="Q28">
        <f t="shared" si="1"/>
        <v>7709.5472431852413</v>
      </c>
      <c r="S28">
        <f t="shared" si="2"/>
        <v>22.6466112181981</v>
      </c>
    </row>
    <row r="29" spans="4:19" x14ac:dyDescent="0.3">
      <c r="D29" s="1">
        <v>27</v>
      </c>
      <c r="E29">
        <v>5.6879999999999997</v>
      </c>
      <c r="N29">
        <v>5.6879999999999997</v>
      </c>
      <c r="O29">
        <f t="shared" si="0"/>
        <v>9.8074214598558509</v>
      </c>
      <c r="Q29">
        <f t="shared" si="1"/>
        <v>7594.9613404888232</v>
      </c>
      <c r="S29">
        <f t="shared" si="2"/>
        <v>23.413494063629884</v>
      </c>
    </row>
    <row r="30" spans="4:19" x14ac:dyDescent="0.3">
      <c r="D30" s="1">
        <v>28</v>
      </c>
      <c r="E30">
        <v>6.1029999999999998</v>
      </c>
      <c r="N30">
        <v>6.1029999999999998</v>
      </c>
      <c r="O30">
        <f t="shared" si="0"/>
        <v>10.123878182376219</v>
      </c>
      <c r="Q30">
        <f t="shared" si="1"/>
        <v>7476.8591357329369</v>
      </c>
      <c r="S30">
        <f t="shared" si="2"/>
        <v>24.168978838548007</v>
      </c>
    </row>
    <row r="31" spans="4:19" x14ac:dyDescent="0.3">
      <c r="D31" s="1">
        <v>29</v>
      </c>
      <c r="E31">
        <v>6.5309999999999997</v>
      </c>
      <c r="N31">
        <v>6.5309999999999997</v>
      </c>
      <c r="O31">
        <f t="shared" si="0"/>
        <v>10.435413979698424</v>
      </c>
      <c r="Q31">
        <f t="shared" si="1"/>
        <v>7355.3195356169144</v>
      </c>
      <c r="S31">
        <f t="shared" si="2"/>
        <v>24.912715769918638</v>
      </c>
    </row>
    <row r="32" spans="4:19" x14ac:dyDescent="0.3">
      <c r="D32" s="1">
        <v>30</v>
      </c>
      <c r="E32">
        <v>6.9729999999999999</v>
      </c>
      <c r="N32">
        <v>6.9729999999999999</v>
      </c>
      <c r="O32">
        <f t="shared" si="0"/>
        <v>10.741885627015796</v>
      </c>
      <c r="Q32">
        <f t="shared" si="1"/>
        <v>7230.4241217608051</v>
      </c>
      <c r="S32">
        <f t="shared" si="2"/>
        <v>25.644362933702464</v>
      </c>
    </row>
    <row r="33" spans="4:19" x14ac:dyDescent="0.3">
      <c r="D33" s="1">
        <v>31</v>
      </c>
      <c r="E33">
        <v>7.4260000000000002</v>
      </c>
      <c r="N33">
        <v>7.4260000000000002</v>
      </c>
      <c r="O33">
        <f t="shared" si="0"/>
        <v>11.043153298755829</v>
      </c>
      <c r="Q33">
        <f t="shared" si="1"/>
        <v>7102.2571213833889</v>
      </c>
      <c r="S33">
        <f t="shared" si="2"/>
        <v>26.363586520933982</v>
      </c>
    </row>
    <row r="34" spans="4:19" x14ac:dyDescent="0.3">
      <c r="D34" s="1">
        <v>32</v>
      </c>
      <c r="E34">
        <v>7.8929999999999998</v>
      </c>
      <c r="N34">
        <v>7.8929999999999998</v>
      </c>
      <c r="O34">
        <f t="shared" si="0"/>
        <v>11.33908067881347</v>
      </c>
      <c r="Q34">
        <f t="shared" si="1"/>
        <v>6970.9053746268246</v>
      </c>
      <c r="S34">
        <f t="shared" si="2"/>
        <v>27.070061100884068</v>
      </c>
    </row>
    <row r="35" spans="4:19" x14ac:dyDescent="0.3">
      <c r="D35" s="1">
        <v>33</v>
      </c>
      <c r="E35">
        <v>8.3710000000000004</v>
      </c>
      <c r="N35">
        <v>8.3710000000000004</v>
      </c>
      <c r="O35">
        <f t="shared" si="0"/>
        <v>11.629535069422921</v>
      </c>
      <c r="Q35">
        <f t="shared" si="1"/>
        <v>6836.4582983226828</v>
      </c>
      <c r="S35">
        <f t="shared" si="2"/>
        <v>27.763469880972284</v>
      </c>
    </row>
    <row r="36" spans="4:19" x14ac:dyDescent="0.3">
      <c r="D36" s="1">
        <v>34</v>
      </c>
      <c r="E36">
        <v>8.8620000000000001</v>
      </c>
      <c r="N36">
        <v>8.8620000000000001</v>
      </c>
      <c r="O36">
        <f t="shared" si="0"/>
        <v>11.9143874985197</v>
      </c>
      <c r="Q36">
        <f t="shared" si="1"/>
        <v>6699.0078459983379</v>
      </c>
      <c r="S36">
        <f t="shared" si="2"/>
        <v>28.44350496307489</v>
      </c>
    </row>
    <row r="37" spans="4:19" x14ac:dyDescent="0.3">
      <c r="D37" s="1">
        <v>35</v>
      </c>
      <c r="E37">
        <v>9.3640000000000008</v>
      </c>
      <c r="N37">
        <v>9.3640000000000008</v>
      </c>
      <c r="O37">
        <f t="shared" si="0"/>
        <v>12.193512825436297</v>
      </c>
      <c r="Q37">
        <f t="shared" si="1"/>
        <v>6558.6484639228365</v>
      </c>
      <c r="S37">
        <f t="shared" si="2"/>
        <v>29.109867595854677</v>
      </c>
    </row>
    <row r="38" spans="4:19" x14ac:dyDescent="0.3">
      <c r="D38" s="1">
        <v>36</v>
      </c>
      <c r="E38">
        <v>9.8780000000000001</v>
      </c>
      <c r="N38">
        <v>9.8780000000000001</v>
      </c>
      <c r="O38">
        <f t="shared" si="0"/>
        <v>12.466789844766415</v>
      </c>
      <c r="Q38">
        <f t="shared" si="1"/>
        <v>6415.4770429931032</v>
      </c>
      <c r="S38">
        <f t="shared" si="2"/>
        <v>29.762268422718524</v>
      </c>
    </row>
    <row r="39" spans="4:19" x14ac:dyDescent="0.3">
      <c r="D39" s="1">
        <v>37</v>
      </c>
      <c r="E39">
        <v>10.403</v>
      </c>
      <c r="N39">
        <v>10.403</v>
      </c>
      <c r="O39">
        <f t="shared" si="0"/>
        <v>12.734101388224461</v>
      </c>
      <c r="Q39">
        <f t="shared" si="1"/>
        <v>6269.5928662730439</v>
      </c>
      <c r="S39">
        <f t="shared" si="2"/>
        <v>30.400427724989058</v>
      </c>
    </row>
    <row r="40" spans="4:19" x14ac:dyDescent="0.3">
      <c r="D40" s="1">
        <v>38</v>
      </c>
      <c r="E40">
        <v>10.939</v>
      </c>
      <c r="N40">
        <v>10.939</v>
      </c>
      <c r="O40">
        <f t="shared" si="0"/>
        <v>12.995334424319172</v>
      </c>
      <c r="Q40">
        <f t="shared" si="1"/>
        <v>6121.0975519947797</v>
      </c>
      <c r="S40">
        <f t="shared" si="2"/>
        <v>31.024075659857907</v>
      </c>
    </row>
    <row r="41" spans="4:19" x14ac:dyDescent="0.3">
      <c r="D41" s="1">
        <v>39</v>
      </c>
      <c r="E41">
        <v>11.486000000000001</v>
      </c>
      <c r="N41">
        <v>11.486000000000001</v>
      </c>
      <c r="O41">
        <f t="shared" si="0"/>
        <v>13.250380155652287</v>
      </c>
      <c r="Q41">
        <f t="shared" si="1"/>
        <v>5970.0949918457127</v>
      </c>
      <c r="S41">
        <f t="shared" si="2"/>
        <v>31.632952492669148</v>
      </c>
    </row>
    <row r="42" spans="4:19" x14ac:dyDescent="0.3">
      <c r="D42" s="1">
        <v>40</v>
      </c>
      <c r="E42">
        <v>12.042999999999999</v>
      </c>
      <c r="N42">
        <v>12.042999999999999</v>
      </c>
      <c r="O42">
        <f t="shared" si="0"/>
        <v>13.499134113645859</v>
      </c>
      <c r="Q42">
        <f t="shared" si="1"/>
        <v>5816.691284373178</v>
      </c>
      <c r="S42">
        <f t="shared" si="2"/>
        <v>32.226808823064125</v>
      </c>
    </row>
    <row r="43" spans="4:19" x14ac:dyDescent="0.3">
      <c r="D43" s="1">
        <v>41</v>
      </c>
      <c r="E43">
        <v>12.611000000000001</v>
      </c>
      <c r="N43">
        <v>12.611000000000001</v>
      </c>
      <c r="O43">
        <f t="shared" si="0"/>
        <v>13.741496250494741</v>
      </c>
      <c r="Q43">
        <f t="shared" si="1"/>
        <v>5660.9946633458749</v>
      </c>
      <c r="S43">
        <f t="shared" si="2"/>
        <v>32.805405804501831</v>
      </c>
    </row>
    <row r="44" spans="4:19" x14ac:dyDescent="0.3">
      <c r="D44" s="1">
        <v>42</v>
      </c>
      <c r="E44">
        <v>13.188000000000001</v>
      </c>
      <c r="N44">
        <v>13.188000000000001</v>
      </c>
      <c r="O44">
        <f t="shared" si="0"/>
        <v>13.977371028134153</v>
      </c>
      <c r="Q44">
        <f t="shared" si="1"/>
        <v>5503.1154209284523</v>
      </c>
      <c r="S44">
        <f t="shared" si="2"/>
        <v>33.368515356653319</v>
      </c>
    </row>
    <row r="45" spans="4:19" x14ac:dyDescent="0.3">
      <c r="D45" s="1">
        <v>43</v>
      </c>
      <c r="E45">
        <v>13.775</v>
      </c>
      <c r="N45">
        <v>13.775</v>
      </c>
      <c r="O45">
        <f t="shared" si="0"/>
        <v>14.206667504006171</v>
      </c>
      <c r="Q45">
        <f t="shared" si="1"/>
        <v>5343.1658255356779</v>
      </c>
      <c r="S45">
        <f t="shared" si="2"/>
        <v>33.915920370154154</v>
      </c>
    </row>
    <row r="46" spans="4:19" x14ac:dyDescent="0.3">
      <c r="D46" s="1">
        <v>44</v>
      </c>
      <c r="E46">
        <v>14.372</v>
      </c>
      <c r="N46">
        <v>14.372</v>
      </c>
      <c r="O46">
        <f t="shared" si="0"/>
        <v>14.429299413403491</v>
      </c>
      <c r="Q46">
        <f t="shared" si="1"/>
        <v>5181.2600342507412</v>
      </c>
      <c r="S46">
        <f t="shared" si="2"/>
        <v>34.44741490318561</v>
      </c>
    </row>
    <row r="47" spans="4:19" x14ac:dyDescent="0.3">
      <c r="D47" s="1">
        <v>45</v>
      </c>
      <c r="E47">
        <v>14.978</v>
      </c>
      <c r="N47">
        <v>14.978</v>
      </c>
      <c r="O47">
        <f t="shared" si="0"/>
        <v>14.645185248163939</v>
      </c>
      <c r="Q47">
        <f t="shared" si="1"/>
        <v>5017.5139997086972</v>
      </c>
      <c r="S47">
        <f t="shared" si="2"/>
        <v>34.962804369344006</v>
      </c>
    </row>
    <row r="48" spans="4:19" x14ac:dyDescent="0.3">
      <c r="D48" s="1">
        <v>46</v>
      </c>
      <c r="E48">
        <v>15.592000000000001</v>
      </c>
      <c r="N48">
        <v>15.592000000000001</v>
      </c>
      <c r="O48">
        <f t="shared" si="0"/>
        <v>14.854248331485135</v>
      </c>
      <c r="Q48">
        <f t="shared" si="1"/>
        <v>4852.0453713671259</v>
      </c>
      <c r="S48">
        <f t="shared" si="2"/>
        <v>35.461905716247571</v>
      </c>
    </row>
    <row r="49" spans="4:19" x14ac:dyDescent="0.3">
      <c r="D49" s="1">
        <v>47</v>
      </c>
      <c r="E49">
        <v>16.215</v>
      </c>
      <c r="N49">
        <v>16.215</v>
      </c>
      <c r="O49">
        <f t="shared" si="0"/>
        <v>15.056416888625431</v>
      </c>
      <c r="Q49">
        <f t="shared" si="1"/>
        <v>4684.9733911026451</v>
      </c>
      <c r="S49">
        <f t="shared" si="2"/>
        <v>35.944547594322479</v>
      </c>
    </row>
    <row r="50" spans="4:19" x14ac:dyDescent="0.3">
      <c r="D50" s="1">
        <v>48</v>
      </c>
      <c r="E50">
        <v>16.847000000000001</v>
      </c>
      <c r="N50">
        <v>16.847000000000001</v>
      </c>
      <c r="O50">
        <f t="shared" si="0"/>
        <v>15.251624113254708</v>
      </c>
      <c r="Q50">
        <f t="shared" si="1"/>
        <v>4516.4187831016134</v>
      </c>
      <c r="S50">
        <f t="shared" si="2"/>
        <v>36.410570515203702</v>
      </c>
    </row>
    <row r="51" spans="4:19" x14ac:dyDescent="0.3">
      <c r="D51" s="1">
        <v>49</v>
      </c>
      <c r="E51">
        <v>17.486000000000001</v>
      </c>
      <c r="N51">
        <v>17.486000000000001</v>
      </c>
      <c r="O51">
        <f t="shared" si="0"/>
        <v>15.439808229217276</v>
      </c>
      <c r="Q51">
        <f t="shared" si="1"/>
        <v>4346.5036380305264</v>
      </c>
      <c r="S51">
        <f t="shared" si="2"/>
        <v>36.859826999183106</v>
      </c>
    </row>
    <row r="52" spans="4:19" x14ac:dyDescent="0.3">
      <c r="D52" s="1">
        <v>50</v>
      </c>
      <c r="E52">
        <v>18.132999999999999</v>
      </c>
      <c r="N52">
        <v>18.132999999999999</v>
      </c>
      <c r="O52">
        <f t="shared" si="0"/>
        <v>15.620912547468548</v>
      </c>
      <c r="Q52">
        <f t="shared" si="1"/>
        <v>4175.3512915028923</v>
      </c>
      <c r="S52">
        <f t="shared" si="2"/>
        <v>37.292181711135726</v>
      </c>
    </row>
    <row r="53" spans="4:19" x14ac:dyDescent="0.3">
      <c r="D53" s="1">
        <v>51</v>
      </c>
      <c r="E53">
        <v>18.788</v>
      </c>
      <c r="N53">
        <v>18.788</v>
      </c>
      <c r="O53">
        <f t="shared" si="0"/>
        <v>15.794885517947835</v>
      </c>
      <c r="Q53">
        <f t="shared" si="1"/>
        <v>4003.0861968834447</v>
      </c>
      <c r="S53">
        <f t="shared" si="2"/>
        <v>37.707511584356929</v>
      </c>
    </row>
    <row r="54" spans="4:19" x14ac:dyDescent="0.3">
      <c r="D54" s="1">
        <v>52</v>
      </c>
      <c r="E54">
        <v>19.45</v>
      </c>
      <c r="N54">
        <v>19.45</v>
      </c>
      <c r="O54">
        <f t="shared" si="0"/>
        <v>15.961680776151312</v>
      </c>
      <c r="Q54">
        <f t="shared" si="1"/>
        <v>3829.8337925025407</v>
      </c>
      <c r="S54">
        <f t="shared" si="2"/>
        <v>38.10570593174721</v>
      </c>
    </row>
    <row r="55" spans="4:19" x14ac:dyDescent="0.3">
      <c r="D55" s="1">
        <v>53</v>
      </c>
      <c r="E55">
        <v>20.117999999999999</v>
      </c>
      <c r="N55">
        <v>20.117999999999999</v>
      </c>
      <c r="O55">
        <f t="shared" si="0"/>
        <v>16.121257184172251</v>
      </c>
      <c r="Q55">
        <f t="shared" si="1"/>
        <v>3655.7203633817039</v>
      </c>
      <c r="S55">
        <f t="shared" si="2"/>
        <v>38.486666543788509</v>
      </c>
    </row>
    <row r="56" spans="4:19" x14ac:dyDescent="0.3">
      <c r="D56" s="1">
        <v>54</v>
      </c>
      <c r="E56">
        <v>20.792999999999999</v>
      </c>
      <c r="N56">
        <v>20.792999999999999</v>
      </c>
      <c r="O56">
        <f t="shared" si="0"/>
        <v>16.273578865979822</v>
      </c>
      <c r="Q56">
        <f t="shared" si="1"/>
        <v>3480.8728976019552</v>
      </c>
      <c r="S56">
        <f t="shared" si="2"/>
        <v>38.850307772766151</v>
      </c>
    </row>
    <row r="57" spans="4:19" x14ac:dyDescent="0.3">
      <c r="D57" s="1">
        <v>55</v>
      </c>
      <c r="E57">
        <v>21.474</v>
      </c>
      <c r="N57">
        <v>21.474</v>
      </c>
      <c r="O57">
        <f t="shared" si="0"/>
        <v>16.418615236713237</v>
      </c>
      <c r="Q57">
        <f t="shared" si="1"/>
        <v>3305.4189374851717</v>
      </c>
      <c r="S57">
        <f t="shared" si="2"/>
        <v>39.196556602703474</v>
      </c>
    </row>
    <row r="58" spans="4:19" x14ac:dyDescent="0.3">
      <c r="D58" s="1">
        <v>56</v>
      </c>
      <c r="E58">
        <v>22.161000000000001</v>
      </c>
      <c r="N58">
        <v>22.161000000000001</v>
      </c>
      <c r="O58">
        <f t="shared" si="0"/>
        <v>16.556341025775119</v>
      </c>
      <c r="Q58">
        <f t="shared" si="1"/>
        <v>3129.4864257802715</v>
      </c>
      <c r="S58">
        <f t="shared" si="2"/>
        <v>39.525352704493159</v>
      </c>
    </row>
    <row r="59" spans="4:19" x14ac:dyDescent="0.3">
      <c r="D59" s="1">
        <v>57</v>
      </c>
      <c r="E59">
        <v>22.853999999999999</v>
      </c>
      <c r="N59">
        <v>22.853999999999999</v>
      </c>
      <c r="O59">
        <f t="shared" si="0"/>
        <v>16.686736293515963</v>
      </c>
      <c r="Q59">
        <f t="shared" si="1"/>
        <v>2953.2035470962514</v>
      </c>
      <c r="S59">
        <f t="shared" si="2"/>
        <v>39.836648475728474</v>
      </c>
    </row>
    <row r="60" spans="4:19" x14ac:dyDescent="0.3">
      <c r="D60" s="1">
        <v>58</v>
      </c>
      <c r="E60">
        <v>23.550999999999998</v>
      </c>
      <c r="N60">
        <v>23.550999999999998</v>
      </c>
      <c r="O60">
        <f t="shared" si="0"/>
        <v>16.80978644131164</v>
      </c>
      <c r="Q60">
        <f t="shared" si="1"/>
        <v>2776.6985648425193</v>
      </c>
      <c r="S60">
        <f t="shared" si="2"/>
        <v>40.130409064761551</v>
      </c>
    </row>
    <row r="61" spans="4:19" x14ac:dyDescent="0.3">
      <c r="D61" s="1">
        <v>59</v>
      </c>
      <c r="E61">
        <v>24.254000000000001</v>
      </c>
      <c r="N61">
        <v>24.254000000000001</v>
      </c>
      <c r="O61">
        <f t="shared" si="0"/>
        <v>16.925482214846745</v>
      </c>
      <c r="Q61">
        <f t="shared" si="1"/>
        <v>2600.0996539830512</v>
      </c>
      <c r="S61">
        <f t="shared" si="2"/>
        <v>40.406612378541759</v>
      </c>
    </row>
    <row r="62" spans="4:19" x14ac:dyDescent="0.3">
      <c r="D62" s="1">
        <v>60</v>
      </c>
      <c r="E62">
        <v>24.962</v>
      </c>
      <c r="N62">
        <v>24.962</v>
      </c>
      <c r="O62">
        <f t="shared" si="0"/>
        <v>17.033819700429373</v>
      </c>
      <c r="Q62">
        <f t="shared" si="1"/>
        <v>2423.5347299399737</v>
      </c>
      <c r="S62">
        <f t="shared" si="2"/>
        <v>40.665249073817897</v>
      </c>
    </row>
    <row r="63" spans="4:19" x14ac:dyDescent="0.3">
      <c r="D63" s="1">
        <v>61</v>
      </c>
      <c r="E63">
        <v>25.673999999999999</v>
      </c>
      <c r="N63">
        <v>25.673999999999999</v>
      </c>
      <c r="O63">
        <f t="shared" si="0"/>
        <v>17.134800314176871</v>
      </c>
      <c r="Q63">
        <f t="shared" si="1"/>
        <v>2247.1312740200347</v>
      </c>
      <c r="S63">
        <f t="shared" si="2"/>
        <v>40.906322531321116</v>
      </c>
    </row>
    <row r="64" spans="4:19" x14ac:dyDescent="0.3">
      <c r="D64" s="1">
        <v>62</v>
      </c>
      <c r="E64">
        <v>26.39</v>
      </c>
      <c r="N64">
        <v>26.39</v>
      </c>
      <c r="O64">
        <f t="shared" si="0"/>
        <v>17.228430783927706</v>
      </c>
      <c r="Q64">
        <f t="shared" si="1"/>
        <v>2071.016155768973</v>
      </c>
      <c r="S64">
        <f t="shared" si="2"/>
        <v>41.129848812582644</v>
      </c>
    </row>
    <row r="65" spans="4:19" x14ac:dyDescent="0.3">
      <c r="D65" s="1">
        <v>63</v>
      </c>
      <c r="E65">
        <v>27.109000000000002</v>
      </c>
      <c r="N65">
        <v>27.109000000000002</v>
      </c>
      <c r="O65">
        <f t="shared" si="0"/>
        <v>17.314723123751413</v>
      </c>
      <c r="Q65">
        <f t="shared" si="1"/>
        <v>1895.315452689573</v>
      </c>
      <c r="S65">
        <f t="shared" si="2"/>
        <v>41.335856599080763</v>
      </c>
    </row>
    <row r="66" spans="4:19" x14ac:dyDescent="0.3">
      <c r="D66" s="1">
        <v>64</v>
      </c>
      <c r="E66">
        <v>27.832000000000001</v>
      </c>
      <c r="N66">
        <v>27.832000000000001</v>
      </c>
      <c r="O66">
        <f t="shared" si="0"/>
        <v>17.393694600946812</v>
      </c>
      <c r="Q66">
        <f t="shared" si="1"/>
        <v>1720.1542677996144</v>
      </c>
      <c r="S66">
        <f t="shared" si="2"/>
        <v>41.5243871134549</v>
      </c>
    </row>
    <row r="67" spans="4:19" x14ac:dyDescent="0.3">
      <c r="D67" s="1">
        <v>65</v>
      </c>
      <c r="E67">
        <v>28.559000000000001</v>
      </c>
      <c r="N67">
        <v>28.559000000000001</v>
      </c>
      <c r="O67">
        <f t="shared" si="0"/>
        <v>17.465367695438463</v>
      </c>
      <c r="Q67">
        <f t="shared" si="1"/>
        <v>1545.6565455263842</v>
      </c>
      <c r="S67">
        <f t="shared" si="2"/>
        <v>41.695494022571758</v>
      </c>
    </row>
    <row r="68" spans="4:19" x14ac:dyDescent="0.3">
      <c r="D68" s="1">
        <v>66</v>
      </c>
      <c r="E68">
        <v>29.288</v>
      </c>
      <c r="N68">
        <v>29.288</v>
      </c>
      <c r="O68">
        <f t="shared" ref="O68:O131" si="3">418.8790205*S68/1000</f>
        <v>17.529770051502062</v>
      </c>
      <c r="Q68">
        <f t="shared" ref="Q68:Q131" si="4" xml:space="preserve"> (O69 - O68) / $U$2</f>
        <v>1371.9448864664798</v>
      </c>
      <c r="S68">
        <f t="shared" ref="S68:S131" si="5" xml:space="preserve"> (81.4/2)*SIN(RADIANS(D68))
+ ((81.4/2)^2 * SIN(RADIANS(D68)) * COS(RADIANS(D68)))
  / SQRT(137^2 - ((81.4/2)*SIN(RADIANS(D68)))^2)</f>
        <v>41.849243322278205</v>
      </c>
    </row>
    <row r="69" spans="4:19" x14ac:dyDescent="0.3">
      <c r="D69" s="1">
        <v>67</v>
      </c>
      <c r="E69">
        <v>30.018999999999998</v>
      </c>
      <c r="N69">
        <v>30.018999999999998</v>
      </c>
      <c r="O69">
        <f t="shared" si="3"/>
        <v>17.586934421771499</v>
      </c>
      <c r="Q69">
        <f t="shared" si="4"/>
        <v>1199.1403615722902</v>
      </c>
      <c r="S69">
        <f t="shared" si="5"/>
        <v>41.985713203727997</v>
      </c>
    </row>
    <row r="70" spans="4:19" x14ac:dyDescent="0.3">
      <c r="D70" s="1">
        <v>68</v>
      </c>
      <c r="E70">
        <v>30.753</v>
      </c>
      <c r="N70">
        <v>30.753</v>
      </c>
      <c r="O70">
        <f t="shared" si="3"/>
        <v>17.636898603503678</v>
      </c>
      <c r="Q70">
        <f t="shared" si="4"/>
        <v>1027.3623263386469</v>
      </c>
      <c r="S70">
        <f t="shared" si="5"/>
        <v>42.104993901225178</v>
      </c>
    </row>
    <row r="71" spans="4:19" x14ac:dyDescent="0.3">
      <c r="D71" s="1">
        <v>69</v>
      </c>
      <c r="E71">
        <v>31.489000000000001</v>
      </c>
      <c r="N71">
        <v>31.489000000000001</v>
      </c>
      <c r="O71">
        <f t="shared" si="3"/>
        <v>17.679705367101121</v>
      </c>
      <c r="Q71">
        <f t="shared" si="4"/>
        <v>856.72823559596623</v>
      </c>
      <c r="S71">
        <f t="shared" si="5"/>
        <v>42.207187521584459</v>
      </c>
    </row>
    <row r="72" spans="4:19" x14ac:dyDescent="0.3">
      <c r="D72" s="1">
        <v>70</v>
      </c>
      <c r="E72">
        <v>32.225999999999999</v>
      </c>
      <c r="N72">
        <v>32.225999999999999</v>
      </c>
      <c r="O72">
        <f t="shared" si="3"/>
        <v>17.71540237691762</v>
      </c>
      <c r="Q72">
        <f t="shared" si="4"/>
        <v>687.35345952754301</v>
      </c>
      <c r="S72">
        <f t="shared" si="5"/>
        <v>42.292407855068546</v>
      </c>
    </row>
    <row r="73" spans="4:19" x14ac:dyDescent="0.3">
      <c r="D73" s="1">
        <v>71</v>
      </c>
      <c r="E73">
        <v>32.965000000000003</v>
      </c>
      <c r="N73">
        <v>32.965000000000003</v>
      </c>
      <c r="O73">
        <f t="shared" si="3"/>
        <v>17.744042104397934</v>
      </c>
      <c r="Q73">
        <f t="shared" si="4"/>
        <v>519.35110154698805</v>
      </c>
      <c r="S73">
        <f t="shared" si="5"/>
        <v>42.360780168024512</v>
      </c>
    </row>
    <row r="74" spans="4:19" x14ac:dyDescent="0.3">
      <c r="D74" s="1">
        <v>72</v>
      </c>
      <c r="E74">
        <v>33.704999999999998</v>
      </c>
      <c r="N74">
        <v>33.704999999999998</v>
      </c>
      <c r="O74">
        <f t="shared" si="3"/>
        <v>17.765681733629059</v>
      </c>
      <c r="Q74">
        <f t="shared" si="4"/>
        <v>352.83181868203428</v>
      </c>
      <c r="S74">
        <f t="shared" si="5"/>
        <v>42.412440977404017</v>
      </c>
    </row>
    <row r="75" spans="4:19" x14ac:dyDescent="0.3">
      <c r="D75" s="1">
        <v>73</v>
      </c>
      <c r="E75">
        <v>34.445999999999998</v>
      </c>
      <c r="N75">
        <v>34.445999999999998</v>
      </c>
      <c r="O75">
        <f t="shared" si="3"/>
        <v>17.780383059407477</v>
      </c>
      <c r="Q75">
        <f t="shared" si="4"/>
        <v>187.90364512082647</v>
      </c>
      <c r="S75">
        <f t="shared" si="5"/>
        <v>42.447537807416822</v>
      </c>
    </row>
    <row r="76" spans="4:19" x14ac:dyDescent="0.3">
      <c r="D76" s="1">
        <v>74</v>
      </c>
      <c r="E76">
        <v>35.186999999999998</v>
      </c>
      <c r="N76">
        <v>35.186999999999998</v>
      </c>
      <c r="O76">
        <f t="shared" si="3"/>
        <v>17.788212377954178</v>
      </c>
      <c r="Q76">
        <f t="shared" si="4"/>
        <v>24.671819577065435</v>
      </c>
      <c r="S76">
        <f t="shared" si="5"/>
        <v>42.466228928632091</v>
      </c>
    </row>
    <row r="77" spans="4:19" x14ac:dyDescent="0.3">
      <c r="D77" s="1">
        <v>75</v>
      </c>
      <c r="E77">
        <v>35.927999999999997</v>
      </c>
      <c r="N77">
        <v>35.927999999999997</v>
      </c>
      <c r="O77">
        <f t="shared" si="3"/>
        <v>17.789240370436556</v>
      </c>
      <c r="Q77">
        <f t="shared" si="4"/>
        <v>-136.76138286177775</v>
      </c>
      <c r="S77">
        <f t="shared" si="5"/>
        <v>42.46868307990745</v>
      </c>
    </row>
    <row r="78" spans="4:19" x14ac:dyDescent="0.3">
      <c r="D78" s="1">
        <v>76</v>
      </c>
      <c r="E78">
        <v>36.668999999999997</v>
      </c>
      <c r="N78">
        <v>36.668999999999997</v>
      </c>
      <c r="O78">
        <f t="shared" si="3"/>
        <v>17.783541979483982</v>
      </c>
      <c r="Q78">
        <f t="shared" si="4"/>
        <v>-296.29681375729433</v>
      </c>
      <c r="S78">
        <f t="shared" si="5"/>
        <v>42.455079173591557</v>
      </c>
    </row>
    <row r="79" spans="4:19" x14ac:dyDescent="0.3">
      <c r="D79" s="1">
        <v>77</v>
      </c>
      <c r="E79">
        <v>37.409999999999997</v>
      </c>
      <c r="N79">
        <v>37.409999999999997</v>
      </c>
      <c r="O79">
        <f t="shared" si="3"/>
        <v>17.771196278910761</v>
      </c>
      <c r="Q79">
        <f t="shared" si="4"/>
        <v>-453.83860855849889</v>
      </c>
      <c r="S79">
        <f t="shared" si="5"/>
        <v>42.425605984510646</v>
      </c>
    </row>
    <row r="80" spans="4:19" x14ac:dyDescent="0.3">
      <c r="D80" s="1">
        <v>78</v>
      </c>
      <c r="E80">
        <v>38.15</v>
      </c>
      <c r="N80">
        <v>38.15</v>
      </c>
      <c r="O80">
        <f t="shared" si="3"/>
        <v>17.75228633688749</v>
      </c>
      <c r="Q80">
        <f t="shared" si="4"/>
        <v>-609.29433742799688</v>
      </c>
      <c r="S80">
        <f t="shared" si="5"/>
        <v>42.380461823314178</v>
      </c>
    </row>
    <row r="81" spans="4:19" x14ac:dyDescent="0.3">
      <c r="D81" s="1">
        <v>79</v>
      </c>
      <c r="E81">
        <v>38.889000000000003</v>
      </c>
      <c r="N81">
        <v>38.889000000000003</v>
      </c>
      <c r="O81">
        <f t="shared" si="3"/>
        <v>17.72689907282799</v>
      </c>
      <c r="Q81">
        <f t="shared" si="4"/>
        <v>-762.57514904034451</v>
      </c>
      <c r="S81">
        <f t="shared" si="5"/>
        <v>42.319854194817545</v>
      </c>
    </row>
    <row r="82" spans="4:19" x14ac:dyDescent="0.3">
      <c r="D82" s="1">
        <v>80</v>
      </c>
      <c r="E82">
        <v>39.627000000000002</v>
      </c>
      <c r="N82">
        <v>39.627000000000002</v>
      </c>
      <c r="O82">
        <f t="shared" si="3"/>
        <v>17.695125108284643</v>
      </c>
      <c r="Q82">
        <f t="shared" si="4"/>
        <v>-913.59590675489244</v>
      </c>
      <c r="S82">
        <f t="shared" si="5"/>
        <v>42.243999442040909</v>
      </c>
    </row>
    <row r="83" spans="4:19" x14ac:dyDescent="0.3">
      <c r="D83" s="1">
        <v>81</v>
      </c>
      <c r="E83">
        <v>40.363</v>
      </c>
      <c r="N83">
        <v>40.363</v>
      </c>
      <c r="O83">
        <f t="shared" si="3"/>
        <v>17.657058612169855</v>
      </c>
      <c r="Q83">
        <f t="shared" si="4"/>
        <v>-1062.2753165997665</v>
      </c>
      <c r="S83">
        <f t="shared" si="5"/>
        <v>42.15312237670269</v>
      </c>
    </row>
    <row r="84" spans="4:19" x14ac:dyDescent="0.3">
      <c r="D84" s="1">
        <v>82</v>
      </c>
      <c r="E84">
        <v>41.097999999999999</v>
      </c>
      <c r="N84">
        <v>41.097999999999999</v>
      </c>
      <c r="O84">
        <f t="shared" si="3"/>
        <v>17.612797140644865</v>
      </c>
      <c r="Q84">
        <f t="shared" si="4"/>
        <v>-1208.5360465236761</v>
      </c>
      <c r="S84">
        <f t="shared" si="5"/>
        <v>42.047455896982228</v>
      </c>
    </row>
    <row r="85" spans="4:19" x14ac:dyDescent="0.3">
      <c r="D85" s="1">
        <v>83</v>
      </c>
      <c r="E85">
        <v>41.831000000000003</v>
      </c>
      <c r="N85">
        <v>41.831000000000003</v>
      </c>
      <c r="O85">
        <f t="shared" si="3"/>
        <v>17.562441472039712</v>
      </c>
      <c r="Q85">
        <f t="shared" si="4"/>
        <v>-1352.3048364167494</v>
      </c>
      <c r="S85">
        <f t="shared" si="5"/>
        <v>41.927240593420244</v>
      </c>
    </row>
    <row r="86" spans="4:19" x14ac:dyDescent="0.3">
      <c r="D86" s="1">
        <v>84</v>
      </c>
      <c r="E86">
        <v>42.561999999999998</v>
      </c>
      <c r="N86">
        <v>42.561999999999998</v>
      </c>
      <c r="O86">
        <f t="shared" si="3"/>
        <v>17.506095437189014</v>
      </c>
      <c r="Q86">
        <f t="shared" si="4"/>
        <v>-1493.51259843246</v>
      </c>
      <c r="S86">
        <f t="shared" si="5"/>
        <v>41.792724343875356</v>
      </c>
    </row>
    <row r="87" spans="4:19" x14ac:dyDescent="0.3">
      <c r="D87" s="1">
        <v>85</v>
      </c>
      <c r="E87">
        <v>43.29</v>
      </c>
      <c r="N87">
        <v>43.29</v>
      </c>
      <c r="O87">
        <f t="shared" si="3"/>
        <v>17.443865745587662</v>
      </c>
      <c r="Q87">
        <f t="shared" si="4"/>
        <v>-1632.0945071867072</v>
      </c>
      <c r="S87">
        <f t="shared" si="5"/>
        <v>41.644161898501331</v>
      </c>
    </row>
    <row r="88" spans="4:19" x14ac:dyDescent="0.3">
      <c r="D88" s="1">
        <v>86</v>
      </c>
      <c r="E88">
        <v>44.015000000000001</v>
      </c>
      <c r="N88">
        <v>44.015000000000001</v>
      </c>
      <c r="O88">
        <f t="shared" si="3"/>
        <v>17.375861807788215</v>
      </c>
      <c r="Q88">
        <f t="shared" si="4"/>
        <v>-1767.9900794524031</v>
      </c>
      <c r="S88">
        <f t="shared" si="5"/>
        <v>41.481814455752186</v>
      </c>
    </row>
    <row r="89" spans="4:19" x14ac:dyDescent="0.3">
      <c r="D89" s="1">
        <v>87</v>
      </c>
      <c r="E89">
        <v>44.738</v>
      </c>
      <c r="N89">
        <v>44.738</v>
      </c>
      <c r="O89">
        <f t="shared" si="3"/>
        <v>17.302195554477699</v>
      </c>
      <c r="Q89">
        <f t="shared" si="4"/>
        <v>-1901.1432430273487</v>
      </c>
      <c r="S89">
        <f t="shared" si="5"/>
        <v>41.305949230459717</v>
      </c>
    </row>
    <row r="90" spans="4:19" x14ac:dyDescent="0.3">
      <c r="D90" s="1">
        <v>88</v>
      </c>
      <c r="E90">
        <v>45.457000000000001</v>
      </c>
      <c r="N90">
        <v>45.457000000000001</v>
      </c>
      <c r="O90">
        <f t="shared" si="3"/>
        <v>17.222981252684892</v>
      </c>
      <c r="Q90">
        <f t="shared" si="4"/>
        <v>-2031.5023944795314</v>
      </c>
      <c r="S90">
        <f t="shared" si="5"/>
        <v>41.11683901506089</v>
      </c>
    </row>
    <row r="91" spans="4:19" x14ac:dyDescent="0.3">
      <c r="D91" s="1">
        <v>89</v>
      </c>
      <c r="E91">
        <v>46.173000000000002</v>
      </c>
      <c r="N91">
        <v>46.173000000000002</v>
      </c>
      <c r="O91">
        <f t="shared" si="3"/>
        <v>17.138335319581579</v>
      </c>
      <c r="Q91">
        <f t="shared" si="4"/>
        <v>-2159.0204455578714</v>
      </c>
      <c r="S91">
        <f t="shared" si="5"/>
        <v>40.914761735080923</v>
      </c>
    </row>
    <row r="92" spans="4:19" x14ac:dyDescent="0.3">
      <c r="D92" s="1">
        <v>90</v>
      </c>
      <c r="E92">
        <v>46.884999999999998</v>
      </c>
      <c r="N92">
        <v>46.884999999999998</v>
      </c>
      <c r="O92">
        <f t="shared" si="3"/>
        <v>17.048376134350001</v>
      </c>
      <c r="Q92">
        <f t="shared" si="4"/>
        <v>-2283.6548580821159</v>
      </c>
      <c r="S92">
        <f t="shared" si="5"/>
        <v>40.700000000000003</v>
      </c>
    </row>
    <row r="93" spans="4:19" x14ac:dyDescent="0.3">
      <c r="D93" s="1">
        <v>91</v>
      </c>
      <c r="E93">
        <v>47.594000000000001</v>
      </c>
      <c r="N93">
        <v>47.594000000000001</v>
      </c>
      <c r="O93">
        <f t="shared" si="3"/>
        <v>16.953223848596579</v>
      </c>
      <c r="Q93">
        <f t="shared" si="4"/>
        <v>-2405.3676672034217</v>
      </c>
      <c r="S93">
        <f t="shared" si="5"/>
        <v>40.472840650649339</v>
      </c>
    </row>
    <row r="94" spans="4:19" x14ac:dyDescent="0.3">
      <c r="D94" s="1">
        <v>92</v>
      </c>
      <c r="E94">
        <v>48.298000000000002</v>
      </c>
      <c r="N94">
        <v>48.298000000000002</v>
      </c>
      <c r="O94">
        <f t="shared" si="3"/>
        <v>16.853000195796437</v>
      </c>
      <c r="Q94">
        <f t="shared" si="4"/>
        <v>-2524.1254929669026</v>
      </c>
      <c r="S94">
        <f t="shared" si="5"/>
        <v>40.233574304293512</v>
      </c>
    </row>
    <row r="95" spans="4:19" x14ac:dyDescent="0.3">
      <c r="D95" s="1">
        <v>93</v>
      </c>
      <c r="E95">
        <v>48.997999999999998</v>
      </c>
      <c r="N95">
        <v>48.997999999999998</v>
      </c>
      <c r="O95">
        <f t="shared" si="3"/>
        <v>16.747828300256149</v>
      </c>
      <c r="Q95">
        <f t="shared" si="4"/>
        <v>-2639.8995401794709</v>
      </c>
      <c r="S95">
        <f t="shared" si="5"/>
        <v>39.982494898562592</v>
      </c>
    </row>
    <row r="96" spans="4:19" x14ac:dyDescent="0.3">
      <c r="D96" s="1">
        <v>94</v>
      </c>
      <c r="E96">
        <v>49.692999999999998</v>
      </c>
      <c r="N96">
        <v>49.692999999999998</v>
      </c>
      <c r="O96">
        <f t="shared" si="3"/>
        <v>16.637832486082004</v>
      </c>
      <c r="Q96">
        <f t="shared" si="4"/>
        <v>-2752.6655866325882</v>
      </c>
      <c r="S96">
        <f t="shared" si="5"/>
        <v>39.719899235397499</v>
      </c>
    </row>
    <row r="97" spans="4:19" x14ac:dyDescent="0.3">
      <c r="D97" s="1">
        <v>95</v>
      </c>
      <c r="E97">
        <v>50.384</v>
      </c>
      <c r="N97">
        <v>50.384</v>
      </c>
      <c r="O97">
        <f t="shared" si="3"/>
        <v>16.52313808663898</v>
      </c>
      <c r="Q97">
        <f t="shared" si="4"/>
        <v>-2862.4039597918909</v>
      </c>
      <c r="S97">
        <f t="shared" si="5"/>
        <v>39.446086526166759</v>
      </c>
    </row>
    <row r="98" spans="4:19" x14ac:dyDescent="0.3">
      <c r="D98" s="1">
        <v>96</v>
      </c>
      <c r="E98">
        <v>51.07</v>
      </c>
      <c r="N98">
        <v>51.07</v>
      </c>
      <c r="O98">
        <f t="shared" si="3"/>
        <v>16.403871254980984</v>
      </c>
      <c r="Q98">
        <f t="shared" si="4"/>
        <v>-2969.099502119775</v>
      </c>
      <c r="S98">
        <f t="shared" si="5"/>
        <v>39.161357939102096</v>
      </c>
    </row>
    <row r="99" spans="4:19" x14ac:dyDescent="0.3">
      <c r="D99" s="1">
        <v>97</v>
      </c>
      <c r="E99">
        <v>51.750999999999998</v>
      </c>
      <c r="N99">
        <v>51.750999999999998</v>
      </c>
      <c r="O99">
        <f t="shared" si="3"/>
        <v>16.280158775725994</v>
      </c>
      <c r="Q99">
        <f t="shared" si="4"/>
        <v>-3072.741525253065</v>
      </c>
      <c r="S99">
        <f t="shared" si="5"/>
        <v>38.866016150183377</v>
      </c>
    </row>
    <row r="100" spans="4:19" x14ac:dyDescent="0.3">
      <c r="D100" s="1">
        <v>98</v>
      </c>
      <c r="E100">
        <v>52.427</v>
      </c>
      <c r="N100">
        <v>52.427</v>
      </c>
      <c r="O100">
        <f t="shared" si="3"/>
        <v>16.152127878840449</v>
      </c>
      <c r="Q100">
        <f t="shared" si="4"/>
        <v>-3173.3237533080114</v>
      </c>
      <c r="S100">
        <f t="shared" si="5"/>
        <v>38.560364898581618</v>
      </c>
    </row>
    <row r="101" spans="4:19" x14ac:dyDescent="0.3">
      <c r="D101" s="1">
        <v>99</v>
      </c>
      <c r="E101">
        <v>53.097000000000001</v>
      </c>
      <c r="N101">
        <v>53.097000000000001</v>
      </c>
      <c r="O101">
        <f t="shared" si="3"/>
        <v>16.019906055785949</v>
      </c>
      <c r="Q101">
        <f t="shared" si="4"/>
        <v>-3270.8442556376981</v>
      </c>
      <c r="S101">
        <f t="shared" si="5"/>
        <v>38.244708547741531</v>
      </c>
    </row>
    <row r="102" spans="4:19" x14ac:dyDescent="0.3">
      <c r="D102" s="1">
        <v>100</v>
      </c>
      <c r="E102">
        <v>53.762</v>
      </c>
      <c r="N102">
        <v>53.762</v>
      </c>
      <c r="O102">
        <f t="shared" si="3"/>
        <v>15.883620878467712</v>
      </c>
      <c r="Q102">
        <f t="shared" si="4"/>
        <v>-3365.3053694152677</v>
      </c>
      <c r="S102">
        <f t="shared" si="5"/>
        <v>37.919351653152823</v>
      </c>
    </row>
    <row r="103" spans="4:19" x14ac:dyDescent="0.3">
      <c r="D103" s="1">
        <v>101</v>
      </c>
      <c r="E103">
        <v>54.420999999999999</v>
      </c>
      <c r="N103">
        <v>54.420999999999999</v>
      </c>
      <c r="O103">
        <f t="shared" si="3"/>
        <v>15.743399821408742</v>
      </c>
      <c r="Q103">
        <f t="shared" si="4"/>
        <v>-3456.7136124570229</v>
      </c>
      <c r="S103">
        <f t="shared" si="5"/>
        <v>37.584598537822309</v>
      </c>
    </row>
    <row r="104" spans="4:19" x14ac:dyDescent="0.3">
      <c r="D104" s="1">
        <v>102</v>
      </c>
      <c r="E104">
        <v>55.073999999999998</v>
      </c>
      <c r="N104">
        <v>55.073999999999998</v>
      </c>
      <c r="O104">
        <f t="shared" si="3"/>
        <v>15.599370087556366</v>
      </c>
      <c r="Q104">
        <f t="shared" si="4"/>
        <v>-3545.0795867468942</v>
      </c>
      <c r="S104">
        <f t="shared" si="5"/>
        <v>37.240752876417609</v>
      </c>
    </row>
    <row r="105" spans="4:19" x14ac:dyDescent="0.3">
      <c r="D105" s="1">
        <v>103</v>
      </c>
      <c r="E105">
        <v>55.720999999999997</v>
      </c>
      <c r="N105">
        <v>55.720999999999997</v>
      </c>
      <c r="O105">
        <f t="shared" si="3"/>
        <v>15.451658438108579</v>
      </c>
      <c r="Q105">
        <f t="shared" si="4"/>
        <v>-3630.417873157498</v>
      </c>
      <c r="S105">
        <f t="shared" si="5"/>
        <v>36.888117289007504</v>
      </c>
    </row>
    <row r="106" spans="4:19" x14ac:dyDescent="0.3">
      <c r="D106" s="1">
        <v>104</v>
      </c>
      <c r="E106">
        <v>56.360999999999997</v>
      </c>
      <c r="N106">
        <v>56.360999999999997</v>
      </c>
      <c r="O106">
        <f t="shared" si="3"/>
        <v>15.300391026727016</v>
      </c>
      <c r="Q106">
        <f t="shared" si="4"/>
        <v>-3712.7469179006457</v>
      </c>
      <c r="S106">
        <f t="shared" si="5"/>
        <v>36.526992945274557</v>
      </c>
    </row>
    <row r="107" spans="4:19" x14ac:dyDescent="0.3">
      <c r="D107" s="1">
        <v>105</v>
      </c>
      <c r="E107">
        <v>56.996000000000002</v>
      </c>
      <c r="N107">
        <v>56.996000000000002</v>
      </c>
      <c r="O107">
        <f t="shared" si="3"/>
        <v>15.145693238481156</v>
      </c>
      <c r="Q107">
        <f t="shared" si="4"/>
        <v>-3792.0889112650261</v>
      </c>
      <c r="S107">
        <f t="shared" si="5"/>
        <v>36.157679180022711</v>
      </c>
    </row>
    <row r="108" spans="4:19" x14ac:dyDescent="0.3">
      <c r="D108" s="1">
        <v>106</v>
      </c>
      <c r="E108">
        <v>57.622999999999998</v>
      </c>
      <c r="N108">
        <v>57.622999999999998</v>
      </c>
      <c r="O108">
        <f t="shared" si="3"/>
        <v>14.987689533845113</v>
      </c>
      <c r="Q108">
        <f t="shared" si="4"/>
        <v>-3868.4696592325881</v>
      </c>
      <c r="S108">
        <f t="shared" si="5"/>
        <v>35.780473120747075</v>
      </c>
    </row>
    <row r="109" spans="4:19" x14ac:dyDescent="0.3">
      <c r="D109" s="1">
        <v>107</v>
      </c>
      <c r="E109">
        <v>58.244999999999997</v>
      </c>
      <c r="N109">
        <v>58.244999999999997</v>
      </c>
      <c r="O109">
        <f t="shared" si="3"/>
        <v>14.826503298043756</v>
      </c>
      <c r="Q109">
        <f t="shared" si="4"/>
        <v>-3941.9184485788323</v>
      </c>
      <c r="S109">
        <f t="shared" si="5"/>
        <v>35.395669327974268</v>
      </c>
    </row>
    <row r="110" spans="4:19" x14ac:dyDescent="0.3">
      <c r="D110" s="1">
        <v>108</v>
      </c>
      <c r="E110">
        <v>58.859000000000002</v>
      </c>
      <c r="N110">
        <v>58.859000000000002</v>
      </c>
      <c r="O110">
        <f t="shared" si="3"/>
        <v>14.662256696019638</v>
      </c>
      <c r="Q110">
        <f t="shared" si="4"/>
        <v>-4012.4679060856752</v>
      </c>
      <c r="S110">
        <f t="shared" si="5"/>
        <v>35.003559449021481</v>
      </c>
    </row>
    <row r="111" spans="4:19" x14ac:dyDescent="0.3">
      <c r="D111" s="1">
        <v>109</v>
      </c>
      <c r="E111">
        <v>59.466000000000001</v>
      </c>
      <c r="N111">
        <v>59.466000000000001</v>
      </c>
      <c r="O111">
        <f t="shared" si="3"/>
        <v>14.495070533266068</v>
      </c>
      <c r="Q111">
        <f t="shared" si="4"/>
        <v>-4080.1538525067117</v>
      </c>
      <c r="S111">
        <f t="shared" si="5"/>
        <v>34.60443188575988</v>
      </c>
    </row>
    <row r="112" spans="4:19" x14ac:dyDescent="0.3">
      <c r="D112" s="1">
        <v>110</v>
      </c>
      <c r="E112">
        <v>60.067</v>
      </c>
      <c r="N112">
        <v>60.067</v>
      </c>
      <c r="O112">
        <f t="shared" si="3"/>
        <v>14.325064122744955</v>
      </c>
      <c r="Q112">
        <f t="shared" si="4"/>
        <v>-4145.0151519286746</v>
      </c>
      <c r="S112">
        <f t="shared" si="5"/>
        <v>34.198571476904398</v>
      </c>
    </row>
    <row r="113" spans="4:19" x14ac:dyDescent="0.3">
      <c r="D113" s="1">
        <v>111</v>
      </c>
      <c r="E113">
        <v>60.66</v>
      </c>
      <c r="N113">
        <v>60.66</v>
      </c>
      <c r="O113">
        <f t="shared" si="3"/>
        <v>14.15235515808126</v>
      </c>
      <c r="Q113">
        <f t="shared" si="4"/>
        <v>-4207.0935571875907</v>
      </c>
      <c r="S113">
        <f t="shared" si="5"/>
        <v>33.786259195287769</v>
      </c>
    </row>
    <row r="114" spans="4:19" x14ac:dyDescent="0.3">
      <c r="D114" s="1">
        <v>112</v>
      </c>
      <c r="E114">
        <v>61.246000000000002</v>
      </c>
      <c r="N114">
        <v>61.246000000000002</v>
      </c>
      <c r="O114">
        <f t="shared" si="3"/>
        <v>13.977059593198444</v>
      </c>
      <c r="Q114">
        <f t="shared" si="4"/>
        <v>-4266.4335519860688</v>
      </c>
      <c r="S114">
        <f t="shared" si="5"/>
        <v>33.367771860511318</v>
      </c>
    </row>
    <row r="115" spans="4:19" x14ac:dyDescent="0.3">
      <c r="D115" s="1">
        <v>113</v>
      </c>
      <c r="E115">
        <v>61.825000000000003</v>
      </c>
      <c r="N115">
        <v>61.825000000000003</v>
      </c>
      <c r="O115">
        <f t="shared" si="3"/>
        <v>13.799291528532358</v>
      </c>
      <c r="Q115">
        <f t="shared" si="4"/>
        <v>-4323.0821903636643</v>
      </c>
      <c r="S115">
        <f t="shared" si="5"/>
        <v>32.943381867300651</v>
      </c>
    </row>
    <row r="116" spans="4:19" x14ac:dyDescent="0.3">
      <c r="D116" s="1">
        <v>114</v>
      </c>
      <c r="E116">
        <v>62.396000000000001</v>
      </c>
      <c r="N116">
        <v>62.396000000000001</v>
      </c>
      <c r="O116">
        <f t="shared" si="3"/>
        <v>13.619163103933872</v>
      </c>
      <c r="Q116">
        <f t="shared" si="4"/>
        <v>-4377.0889341590337</v>
      </c>
      <c r="S116">
        <f t="shared" si="5"/>
        <v>32.513356929829506</v>
      </c>
    </row>
    <row r="117" spans="4:19" x14ac:dyDescent="0.3">
      <c r="D117" s="1">
        <v>115</v>
      </c>
      <c r="E117">
        <v>62.96</v>
      </c>
      <c r="N117">
        <v>62.96</v>
      </c>
      <c r="O117">
        <f t="shared" si="3"/>
        <v>13.436784398343912</v>
      </c>
      <c r="Q117">
        <f t="shared" si="4"/>
        <v>-4428.5054890930551</v>
      </c>
      <c r="S117">
        <f t="shared" si="5"/>
        <v>32.077959842211555</v>
      </c>
    </row>
    <row r="118" spans="4:19" x14ac:dyDescent="0.3">
      <c r="D118" s="1">
        <v>116</v>
      </c>
      <c r="E118">
        <v>63.515999999999998</v>
      </c>
      <c r="N118">
        <v>63.515999999999998</v>
      </c>
      <c r="O118">
        <f t="shared" si="3"/>
        <v>13.252263336298368</v>
      </c>
      <c r="Q118">
        <f t="shared" si="4"/>
        <v>-4477.38564008499</v>
      </c>
      <c r="S118">
        <f t="shared" si="5"/>
        <v>31.637448255297301</v>
      </c>
    </row>
    <row r="119" spans="4:19" x14ac:dyDescent="0.3">
      <c r="D119" s="1">
        <v>117</v>
      </c>
      <c r="E119">
        <v>64.063999999999993</v>
      </c>
      <c r="N119">
        <v>64.063999999999993</v>
      </c>
      <c r="O119">
        <f t="shared" si="3"/>
        <v>13.065705601294827</v>
      </c>
      <c r="Q119">
        <f t="shared" si="4"/>
        <v>-4523.7850864010907</v>
      </c>
      <c r="S119">
        <f t="shared" si="5"/>
        <v>31.19207446985239</v>
      </c>
    </row>
    <row r="120" spans="4:19" x14ac:dyDescent="0.3">
      <c r="D120" s="1">
        <v>118</v>
      </c>
      <c r="E120">
        <v>64.605000000000004</v>
      </c>
      <c r="N120">
        <v>64.605000000000004</v>
      </c>
      <c r="O120">
        <f t="shared" si="3"/>
        <v>12.877214556028115</v>
      </c>
      <c r="Q120">
        <f t="shared" si="4"/>
        <v>-4567.7612772013281</v>
      </c>
      <c r="S120">
        <f t="shared" si="5"/>
        <v>30.742085246134007</v>
      </c>
    </row>
    <row r="121" spans="4:19" x14ac:dyDescent="0.3">
      <c r="D121" s="1">
        <v>119</v>
      </c>
      <c r="E121">
        <v>65.137</v>
      </c>
      <c r="N121">
        <v>65.137</v>
      </c>
      <c r="O121">
        <f t="shared" si="3"/>
        <v>12.686891169478059</v>
      </c>
      <c r="Q121">
        <f t="shared" si="4"/>
        <v>-4609.3732480448607</v>
      </c>
      <c r="S121">
        <f t="shared" si="5"/>
        <v>30.287721629825715</v>
      </c>
    </row>
    <row r="122" spans="4:19" x14ac:dyDescent="0.3">
      <c r="D122" s="1">
        <v>120</v>
      </c>
      <c r="E122">
        <v>65.662000000000006</v>
      </c>
      <c r="N122">
        <v>65.662000000000006</v>
      </c>
      <c r="O122">
        <f t="shared" si="3"/>
        <v>12.494833950809523</v>
      </c>
      <c r="Q122">
        <f t="shared" si="4"/>
        <v>-4648.6814588655816</v>
      </c>
      <c r="S122">
        <f t="shared" si="5"/>
        <v>29.829218794235416</v>
      </c>
    </row>
    <row r="123" spans="4:19" x14ac:dyDescent="0.3">
      <c r="D123" s="1">
        <v>121</v>
      </c>
      <c r="E123">
        <v>66.177999999999997</v>
      </c>
      <c r="N123">
        <v>66.177999999999997</v>
      </c>
      <c r="O123">
        <f t="shared" si="3"/>
        <v>12.301138890023458</v>
      </c>
      <c r="Q123">
        <f t="shared" si="4"/>
        <v>-4685.7476339221766</v>
      </c>
      <c r="S123">
        <f t="shared" si="5"/>
        <v>29.366805898610185</v>
      </c>
    </row>
    <row r="124" spans="4:19" x14ac:dyDescent="0.3">
      <c r="D124" s="1">
        <v>122</v>
      </c>
      <c r="E124">
        <v>66.686999999999998</v>
      </c>
      <c r="N124">
        <v>66.686999999999998</v>
      </c>
      <c r="O124">
        <f t="shared" si="3"/>
        <v>12.1058994052767</v>
      </c>
      <c r="Q124">
        <f t="shared" si="4"/>
        <v>-4720.6346041825072</v>
      </c>
      <c r="S124">
        <f t="shared" si="5"/>
        <v>28.900705962371536</v>
      </c>
    </row>
    <row r="125" spans="4:19" x14ac:dyDescent="0.3">
      <c r="D125" s="1">
        <v>123</v>
      </c>
      <c r="E125">
        <v>67.186999999999998</v>
      </c>
      <c r="N125">
        <v>67.186999999999998</v>
      </c>
      <c r="O125">
        <f t="shared" si="3"/>
        <v>11.909206296769096</v>
      </c>
      <c r="Q125">
        <f t="shared" si="4"/>
        <v>-4753.4061525732059</v>
      </c>
      <c r="S125">
        <f t="shared" si="5"/>
        <v>28.43113575502905</v>
      </c>
    </row>
    <row r="126" spans="4:19" x14ac:dyDescent="0.3">
      <c r="D126" s="1">
        <v>124</v>
      </c>
      <c r="E126">
        <v>67.679000000000002</v>
      </c>
      <c r="N126">
        <v>67.679000000000002</v>
      </c>
      <c r="O126">
        <f t="shared" si="3"/>
        <v>11.711147707078545</v>
      </c>
      <c r="Q126">
        <f t="shared" si="4"/>
        <v>-4784.1268625006278</v>
      </c>
      <c r="S126">
        <f t="shared" si="5"/>
        <v>27.958305701487252</v>
      </c>
    </row>
    <row r="127" spans="4:19" x14ac:dyDescent="0.3">
      <c r="D127" s="1">
        <v>125</v>
      </c>
      <c r="E127">
        <v>68.162999999999997</v>
      </c>
      <c r="N127">
        <v>68.162999999999997</v>
      </c>
      <c r="O127">
        <f t="shared" si="3"/>
        <v>11.511809087807686</v>
      </c>
      <c r="Q127">
        <f t="shared" si="4"/>
        <v>-4812.8619699998017</v>
      </c>
      <c r="S127">
        <f t="shared" si="5"/>
        <v>27.482419802420459</v>
      </c>
    </row>
    <row r="128" spans="4:19" x14ac:dyDescent="0.3">
      <c r="D128" s="1">
        <v>126</v>
      </c>
      <c r="E128">
        <v>68.638999999999996</v>
      </c>
      <c r="N128">
        <v>68.638999999999996</v>
      </c>
      <c r="O128">
        <f t="shared" si="3"/>
        <v>11.311273172391028</v>
      </c>
      <c r="Q128">
        <f t="shared" si="4"/>
        <v>-4839.6772198527606</v>
      </c>
      <c r="S128">
        <f t="shared" si="5"/>
        <v>27.003675569354581</v>
      </c>
    </row>
    <row r="129" spans="4:19" x14ac:dyDescent="0.3">
      <c r="D129" s="1">
        <v>127</v>
      </c>
      <c r="E129">
        <v>69.105999999999995</v>
      </c>
      <c r="N129">
        <v>69.105999999999995</v>
      </c>
      <c r="O129">
        <f t="shared" si="3"/>
        <v>11.109619954897163</v>
      </c>
      <c r="Q129">
        <f t="shared" si="4"/>
        <v>-4864.6387259634876</v>
      </c>
      <c r="S129">
        <f t="shared" si="5"/>
        <v>26.522263974061126</v>
      </c>
    </row>
    <row r="130" spans="4:19" x14ac:dyDescent="0.3">
      <c r="D130" s="1">
        <v>128</v>
      </c>
      <c r="E130">
        <v>69.563999999999993</v>
      </c>
      <c r="N130">
        <v>69.563999999999993</v>
      </c>
      <c r="O130">
        <f t="shared" si="3"/>
        <v>10.906926674648684</v>
      </c>
      <c r="Q130">
        <f t="shared" si="4"/>
        <v>-4887.8128362599682</v>
      </c>
      <c r="S130">
        <f t="shared" si="5"/>
        <v>26.038369411839962</v>
      </c>
    </row>
    <row r="131" spans="4:19" x14ac:dyDescent="0.3">
      <c r="D131" s="1">
        <v>129</v>
      </c>
      <c r="E131">
        <v>70.015000000000001</v>
      </c>
      <c r="N131">
        <v>70.015000000000001</v>
      </c>
      <c r="O131">
        <f t="shared" si="3"/>
        <v>10.703267806471185</v>
      </c>
      <c r="Q131">
        <f t="shared" si="4"/>
        <v>-4909.2660023445233</v>
      </c>
      <c r="S131">
        <f t="shared" si="5"/>
        <v>25.55216967824051</v>
      </c>
    </row>
    <row r="132" spans="4:19" x14ac:dyDescent="0.3">
      <c r="D132" s="1">
        <v>130</v>
      </c>
      <c r="E132">
        <v>70.456000000000003</v>
      </c>
      <c r="N132">
        <v>70.456000000000003</v>
      </c>
      <c r="O132">
        <f t="shared" ref="O132:O195" si="6">418.8790205*S132/1000</f>
        <v>10.498715056373497</v>
      </c>
      <c r="Q132">
        <f t="shared" ref="Q132:Q195" si="7" xml:space="preserve"> (O133 - O132) / $U$2</f>
        <v>-4929.0646540881653</v>
      </c>
      <c r="S132">
        <f t="shared" ref="S132:S195" si="8" xml:space="preserve"> (81.4/2)*SIN(RADIANS(D132))
+ ((81.4/2)^2 * SIN(RADIANS(D132)) * COS(RADIANS(D132)))
  / SQRT(137^2 - ((81.4/2)*SIN(RADIANS(D132)))^2)</f>
        <v>25.063835958749088</v>
      </c>
    </row>
    <row r="133" spans="4:19" x14ac:dyDescent="0.3">
      <c r="D133" s="1">
        <v>131</v>
      </c>
      <c r="E133">
        <v>70.888999999999996</v>
      </c>
      <c r="N133">
        <v>70.888999999999996</v>
      </c>
      <c r="O133">
        <f t="shared" si="6"/>
        <v>10.293337362453157</v>
      </c>
      <c r="Q133">
        <f t="shared" si="7"/>
        <v>-4947.2750793325422</v>
      </c>
      <c r="S133">
        <f t="shared" si="8"/>
        <v>24.573532830950544</v>
      </c>
    </row>
    <row r="134" spans="4:19" x14ac:dyDescent="0.3">
      <c r="D134" s="1">
        <v>132</v>
      </c>
      <c r="E134">
        <v>71.313999999999993</v>
      </c>
      <c r="N134">
        <v>71.313999999999993</v>
      </c>
      <c r="O134">
        <f t="shared" si="6"/>
        <v>10.087200900814301</v>
      </c>
      <c r="Q134">
        <f t="shared" si="7"/>
        <v>-4963.9633088192741</v>
      </c>
      <c r="S134">
        <f t="shared" si="8"/>
        <v>24.081418278656191</v>
      </c>
    </row>
    <row r="135" spans="4:19" x14ac:dyDescent="0.3">
      <c r="D135" s="1">
        <v>133</v>
      </c>
      <c r="E135">
        <v>71.73</v>
      </c>
      <c r="N135">
        <v>71.73</v>
      </c>
      <c r="O135">
        <f t="shared" si="6"/>
        <v>9.8803690962801642</v>
      </c>
      <c r="Q135">
        <f t="shared" si="7"/>
        <v>-4979.1950064525854</v>
      </c>
      <c r="S135">
        <f t="shared" si="8"/>
        <v>23.587643717478002</v>
      </c>
    </row>
    <row r="136" spans="4:19" x14ac:dyDescent="0.3">
      <c r="D136" s="1">
        <v>134</v>
      </c>
      <c r="E136">
        <v>72.137</v>
      </c>
      <c r="N136">
        <v>72.137</v>
      </c>
      <c r="O136">
        <f t="shared" si="6"/>
        <v>9.6729026376779732</v>
      </c>
      <c r="Q136">
        <f t="shared" si="7"/>
        <v>-4993.0353649521348</v>
      </c>
      <c r="S136">
        <f t="shared" si="8"/>
        <v>23.092354031318628</v>
      </c>
    </row>
    <row r="137" spans="4:19" x14ac:dyDescent="0.3">
      <c r="D137" s="1">
        <v>135</v>
      </c>
      <c r="E137">
        <v>72.536000000000001</v>
      </c>
      <c r="N137">
        <v>72.536000000000001</v>
      </c>
      <c r="O137">
        <f t="shared" si="6"/>
        <v>9.4648594974716342</v>
      </c>
      <c r="Q137">
        <f t="shared" si="7"/>
        <v>-5005.5490069407397</v>
      </c>
      <c r="S137">
        <f t="shared" si="8"/>
        <v>22.595687619240969</v>
      </c>
    </row>
    <row r="138" spans="4:19" x14ac:dyDescent="0.3">
      <c r="D138" s="1">
        <v>136</v>
      </c>
      <c r="E138">
        <v>72.926000000000002</v>
      </c>
      <c r="N138">
        <v>72.926000000000002</v>
      </c>
      <c r="O138">
        <f t="shared" si="6"/>
        <v>9.2562949555157701</v>
      </c>
      <c r="Q138">
        <f t="shared" si="7"/>
        <v>-5016.7998914702566</v>
      </c>
      <c r="S138">
        <f t="shared" si="8"/>
        <v>22.097776452176767</v>
      </c>
    </row>
    <row r="139" spans="4:19" x14ac:dyDescent="0.3">
      <c r="D139" s="1">
        <v>137</v>
      </c>
      <c r="E139">
        <v>73.307000000000002</v>
      </c>
      <c r="N139">
        <v>73.307000000000002</v>
      </c>
      <c r="O139">
        <f t="shared" si="6"/>
        <v>9.0472616267045094</v>
      </c>
      <c r="Q139">
        <f t="shared" si="7"/>
        <v>-5026.8512259756199</v>
      </c>
      <c r="S139">
        <f t="shared" si="8"/>
        <v>21.59874613893323</v>
      </c>
    </row>
    <row r="140" spans="4:19" x14ac:dyDescent="0.3">
      <c r="D140" s="1">
        <v>138</v>
      </c>
      <c r="E140">
        <v>73.680000000000007</v>
      </c>
      <c r="N140">
        <v>73.680000000000007</v>
      </c>
      <c r="O140">
        <f t="shared" si="6"/>
        <v>8.8378094922888586</v>
      </c>
      <c r="Q140">
        <f t="shared" si="7"/>
        <v>-5035.7653836096151</v>
      </c>
      <c r="S140">
        <f t="shared" si="8"/>
        <v>21.098716000957747</v>
      </c>
    </row>
    <row r="141" spans="4:19" x14ac:dyDescent="0.3">
      <c r="D141" s="1">
        <v>139</v>
      </c>
      <c r="E141">
        <v>74.043999999999997</v>
      </c>
      <c r="N141">
        <v>74.043999999999997</v>
      </c>
      <c r="O141">
        <f t="shared" si="6"/>
        <v>8.627985934638458</v>
      </c>
      <c r="Q141">
        <f t="shared" si="7"/>
        <v>-5043.6038259013148</v>
      </c>
      <c r="S141">
        <f t="shared" si="8"/>
        <v>20.597799155325465</v>
      </c>
    </row>
    <row r="142" spans="4:19" x14ac:dyDescent="0.3">
      <c r="D142" s="1">
        <v>140</v>
      </c>
      <c r="E142">
        <v>74.399000000000001</v>
      </c>
      <c r="N142">
        <v>74.399000000000001</v>
      </c>
      <c r="O142">
        <f t="shared" si="6"/>
        <v>8.4178357752259032</v>
      </c>
      <c r="Q142">
        <f t="shared" si="7"/>
        <v>-5050.4270306514063</v>
      </c>
      <c r="S142">
        <f t="shared" si="8"/>
        <v>20.096102605420178</v>
      </c>
    </row>
    <row r="143" spans="4:19" x14ac:dyDescent="0.3">
      <c r="D143" s="1">
        <v>141</v>
      </c>
      <c r="E143">
        <v>74.745000000000005</v>
      </c>
      <c r="N143">
        <v>74.745000000000005</v>
      </c>
      <c r="O143">
        <f t="shared" si="6"/>
        <v>8.207401315615428</v>
      </c>
      <c r="Q143">
        <f t="shared" si="7"/>
        <v>-5056.2944249584589</v>
      </c>
      <c r="S143">
        <f t="shared" si="8"/>
        <v>19.593727338787616</v>
      </c>
    </row>
    <row r="144" spans="4:19" x14ac:dyDescent="0.3">
      <c r="D144" s="1">
        <v>142</v>
      </c>
      <c r="E144">
        <v>75.082999999999998</v>
      </c>
      <c r="N144">
        <v>75.082999999999998</v>
      </c>
      <c r="O144">
        <f t="shared" si="6"/>
        <v>7.9967223812421588</v>
      </c>
      <c r="Q144">
        <f t="shared" si="7"/>
        <v>-5061.2643232625351</v>
      </c>
      <c r="S144">
        <f t="shared" si="8"/>
        <v>19.09076843165068</v>
      </c>
    </row>
    <row r="145" spans="4:19" x14ac:dyDescent="0.3">
      <c r="D145" s="1">
        <v>143</v>
      </c>
      <c r="E145">
        <v>75.412000000000006</v>
      </c>
      <c r="N145">
        <v>75.412000000000006</v>
      </c>
      <c r="O145">
        <f t="shared" si="6"/>
        <v>7.7858363677728866</v>
      </c>
      <c r="Q145">
        <f t="shared" si="7"/>
        <v>-5065.3938702602873</v>
      </c>
      <c r="S145">
        <f t="shared" si="8"/>
        <v>18.587315159587675</v>
      </c>
    </row>
    <row r="146" spans="4:19" x14ac:dyDescent="0.3">
      <c r="D146" s="1">
        <v>144</v>
      </c>
      <c r="E146">
        <v>75.731999999999999</v>
      </c>
      <c r="N146">
        <v>75.731999999999999</v>
      </c>
      <c r="O146">
        <f t="shared" si="6"/>
        <v>7.5747782898453746</v>
      </c>
      <c r="Q146">
        <f t="shared" si="7"/>
        <v>-5068.7389885507491</v>
      </c>
      <c r="S146">
        <f t="shared" si="8"/>
        <v>18.083451113888799</v>
      </c>
    </row>
    <row r="147" spans="4:19" x14ac:dyDescent="0.3">
      <c r="D147" s="1">
        <v>145</v>
      </c>
      <c r="E147">
        <v>76.043000000000006</v>
      </c>
      <c r="N147">
        <v>76.043000000000006</v>
      </c>
      <c r="O147">
        <f t="shared" si="6"/>
        <v>7.3635808319890934</v>
      </c>
      <c r="Q147">
        <f t="shared" si="7"/>
        <v>-5071.354330839853</v>
      </c>
      <c r="S147">
        <f t="shared" si="8"/>
        <v>17.57925432312047</v>
      </c>
    </row>
    <row r="148" spans="4:19" x14ac:dyDescent="0.3">
      <c r="D148" s="1">
        <v>146</v>
      </c>
      <c r="E148">
        <v>76.344999999999999</v>
      </c>
      <c r="N148">
        <v>76.344999999999999</v>
      </c>
      <c r="O148">
        <f t="shared" si="6"/>
        <v>7.1522744015374329</v>
      </c>
      <c r="Q148">
        <f t="shared" si="7"/>
        <v>-5073.2932365395272</v>
      </c>
      <c r="S148">
        <f t="shared" si="8"/>
        <v>17.074797379443911</v>
      </c>
    </row>
    <row r="149" spans="4:19" x14ac:dyDescent="0.3">
      <c r="D149" s="1">
        <v>147</v>
      </c>
      <c r="E149">
        <v>76.638999999999996</v>
      </c>
      <c r="N149">
        <v>76.638999999999996</v>
      </c>
      <c r="O149">
        <f t="shared" si="6"/>
        <v>6.9408871833482859</v>
      </c>
      <c r="Q149">
        <f t="shared" si="7"/>
        <v>-5074.6076925693942</v>
      </c>
      <c r="S149">
        <f t="shared" si="8"/>
        <v>16.570147569250931</v>
      </c>
    </row>
    <row r="150" spans="4:19" x14ac:dyDescent="0.3">
      <c r="D150" s="1">
        <v>148</v>
      </c>
      <c r="E150">
        <v>76.924000000000007</v>
      </c>
      <c r="N150">
        <v>76.924000000000007</v>
      </c>
      <c r="O150">
        <f t="shared" si="6"/>
        <v>6.7294451961578945</v>
      </c>
      <c r="Q150">
        <f t="shared" si="7"/>
        <v>-5075.3482981787884</v>
      </c>
      <c r="S150">
        <f t="shared" si="8"/>
        <v>16.065367007698811</v>
      </c>
    </row>
    <row r="151" spans="4:19" x14ac:dyDescent="0.3">
      <c r="D151" s="1">
        <v>149</v>
      </c>
      <c r="E151">
        <v>77.2</v>
      </c>
      <c r="N151">
        <v>77.2</v>
      </c>
      <c r="O151">
        <f t="shared" si="6"/>
        <v>6.517972350400445</v>
      </c>
      <c r="Q151">
        <f t="shared" si="7"/>
        <v>-5075.5642335897801</v>
      </c>
      <c r="S151">
        <f t="shared" si="8"/>
        <v>15.560512776744437</v>
      </c>
    </row>
    <row r="152" spans="4:19" x14ac:dyDescent="0.3">
      <c r="D152" s="1">
        <v>150</v>
      </c>
      <c r="E152">
        <v>77.466999999999999</v>
      </c>
      <c r="N152">
        <v>77.466999999999999</v>
      </c>
      <c r="O152">
        <f t="shared" si="6"/>
        <v>6.3064905073342041</v>
      </c>
      <c r="Q152">
        <f t="shared" si="7"/>
        <v>-5075.303232257852</v>
      </c>
      <c r="S152">
        <f t="shared" si="8"/>
        <v>15.055637066297532</v>
      </c>
    </row>
    <row r="153" spans="4:19" x14ac:dyDescent="0.3">
      <c r="D153" s="1">
        <v>151</v>
      </c>
      <c r="E153">
        <v>77.724999999999994</v>
      </c>
      <c r="N153">
        <v>77.724999999999994</v>
      </c>
      <c r="O153">
        <f t="shared" si="6"/>
        <v>6.0950195393234603</v>
      </c>
      <c r="Q153">
        <f t="shared" si="7"/>
        <v>-5074.6115565533</v>
      </c>
      <c r="S153">
        <f t="shared" si="8"/>
        <v>14.550787318133207</v>
      </c>
    </row>
    <row r="154" spans="4:19" x14ac:dyDescent="0.3">
      <c r="D154" s="1">
        <v>152</v>
      </c>
      <c r="E154">
        <v>77.974999999999994</v>
      </c>
      <c r="N154">
        <v>77.974999999999994</v>
      </c>
      <c r="O154">
        <f t="shared" si="6"/>
        <v>5.8835773911337395</v>
      </c>
      <c r="Q154">
        <f t="shared" si="7"/>
        <v>-5073.5339766467787</v>
      </c>
      <c r="S154">
        <f t="shared" si="8"/>
        <v>14.046006372223502</v>
      </c>
    </row>
    <row r="155" spans="4:19" x14ac:dyDescent="0.3">
      <c r="D155" s="1">
        <v>153</v>
      </c>
      <c r="E155">
        <v>78.215999999999994</v>
      </c>
      <c r="N155">
        <v>78.215999999999994</v>
      </c>
      <c r="O155">
        <f t="shared" si="6"/>
        <v>5.6721801421067903</v>
      </c>
      <c r="Q155">
        <f t="shared" si="7"/>
        <v>-5072.1137524038659</v>
      </c>
      <c r="S155">
        <f t="shared" si="8"/>
        <v>13.541332615169228</v>
      </c>
    </row>
    <row r="156" spans="4:19" x14ac:dyDescent="0.3">
      <c r="D156" s="1">
        <v>154</v>
      </c>
      <c r="E156">
        <v>78.447999999999993</v>
      </c>
      <c r="N156">
        <v>78.447999999999993</v>
      </c>
      <c r="O156">
        <f t="shared" si="6"/>
        <v>5.4608420690899626</v>
      </c>
      <c r="Q156">
        <f t="shared" si="7"/>
        <v>-5070.3926180692706</v>
      </c>
      <c r="S156">
        <f t="shared" si="8"/>
        <v>13.036800130432798</v>
      </c>
    </row>
    <row r="157" spans="4:19" x14ac:dyDescent="0.3">
      <c r="D157" s="1">
        <v>155</v>
      </c>
      <c r="E157">
        <v>78.671000000000006</v>
      </c>
      <c r="N157">
        <v>78.671000000000006</v>
      </c>
      <c r="O157">
        <f t="shared" si="6"/>
        <v>5.249575710003743</v>
      </c>
      <c r="Q157">
        <f t="shared" si="7"/>
        <v>-5068.4107695461335</v>
      </c>
      <c r="S157">
        <f t="shared" si="8"/>
        <v>12.532438850094529</v>
      </c>
    </row>
    <row r="158" spans="4:19" x14ac:dyDescent="0.3">
      <c r="D158" s="1">
        <v>156</v>
      </c>
      <c r="E158">
        <v>78.885000000000005</v>
      </c>
      <c r="N158">
        <v>78.885000000000005</v>
      </c>
      <c r="O158">
        <f t="shared" si="6"/>
        <v>5.0383919279393208</v>
      </c>
      <c r="Q158">
        <f t="shared" si="7"/>
        <v>-5066.2068540570717</v>
      </c>
      <c r="S158">
        <f t="shared" si="8"/>
        <v>12.028274707874322</v>
      </c>
    </row>
    <row r="159" spans="4:19" x14ac:dyDescent="0.3">
      <c r="D159" s="1">
        <v>157</v>
      </c>
      <c r="E159">
        <v>79.090999999999994</v>
      </c>
      <c r="N159">
        <v>79.090999999999994</v>
      </c>
      <c r="O159">
        <f t="shared" si="6"/>
        <v>4.8272999756869428</v>
      </c>
      <c r="Q159">
        <f t="shared" si="7"/>
        <v>-5063.8179619925977</v>
      </c>
      <c r="S159">
        <f t="shared" si="8"/>
        <v>11.52432979318176</v>
      </c>
    </row>
    <row r="160" spans="4:19" x14ac:dyDescent="0.3">
      <c r="D160" s="1">
        <v>158</v>
      </c>
      <c r="E160">
        <v>79.287000000000006</v>
      </c>
      <c r="N160">
        <v>79.287000000000006</v>
      </c>
      <c r="O160">
        <f t="shared" si="6"/>
        <v>4.6163075606039179</v>
      </c>
      <c r="Q160">
        <f t="shared" si="7"/>
        <v>-5061.2796207485862</v>
      </c>
      <c r="S160">
        <f t="shared" si="8"/>
        <v>11.020622505977039</v>
      </c>
    </row>
    <row r="161" spans="4:19" x14ac:dyDescent="0.3">
      <c r="D161" s="1">
        <v>159</v>
      </c>
      <c r="E161">
        <v>79.474999999999994</v>
      </c>
      <c r="N161">
        <v>79.474999999999994</v>
      </c>
      <c r="O161">
        <f t="shared" si="6"/>
        <v>4.4054209097393935</v>
      </c>
      <c r="Q161">
        <f t="shared" si="7"/>
        <v>-5058.6257903557907</v>
      </c>
      <c r="S161">
        <f t="shared" si="8"/>
        <v>10.517167712244955</v>
      </c>
    </row>
    <row r="162" spans="4:19" x14ac:dyDescent="0.3">
      <c r="D162" s="1">
        <v>160</v>
      </c>
      <c r="E162">
        <v>79.655000000000001</v>
      </c>
      <c r="N162">
        <v>79.655000000000001</v>
      </c>
      <c r="O162">
        <f t="shared" si="6"/>
        <v>4.1946448351412355</v>
      </c>
      <c r="Q162">
        <f t="shared" si="7"/>
        <v>-5055.888860721524</v>
      </c>
      <c r="S162">
        <f t="shared" si="8"/>
        <v>10.013976899903573</v>
      </c>
    </row>
    <row r="163" spans="4:19" x14ac:dyDescent="0.3">
      <c r="D163" s="1">
        <v>161</v>
      </c>
      <c r="E163">
        <v>79.825000000000003</v>
      </c>
      <c r="N163">
        <v>79.825000000000003</v>
      </c>
      <c r="O163">
        <f t="shared" si="6"/>
        <v>3.9839827992778387</v>
      </c>
      <c r="Q163">
        <f t="shared" si="7"/>
        <v>-5053.0996502931312</v>
      </c>
      <c r="S163">
        <f t="shared" si="8"/>
        <v>9.5110583349872933</v>
      </c>
    </row>
    <row r="164" spans="4:19" x14ac:dyDescent="0.3">
      <c r="D164" s="1">
        <v>162</v>
      </c>
      <c r="E164">
        <v>79.986999999999995</v>
      </c>
      <c r="N164">
        <v>79.986999999999995</v>
      </c>
      <c r="O164">
        <f t="shared" si="6"/>
        <v>3.7734369805156249</v>
      </c>
      <c r="Q164">
        <f t="shared" si="7"/>
        <v>-5050.2874059758406</v>
      </c>
      <c r="S164">
        <f t="shared" si="8"/>
        <v>9.0084172179628759</v>
      </c>
    </row>
    <row r="165" spans="4:19" x14ac:dyDescent="0.3">
      <c r="D165" s="1">
        <v>163</v>
      </c>
      <c r="E165">
        <v>80.138999999999996</v>
      </c>
      <c r="N165">
        <v>80.138999999999996</v>
      </c>
      <c r="O165">
        <f t="shared" si="6"/>
        <v>3.5630083385999649</v>
      </c>
      <c r="Q165">
        <f t="shared" si="7"/>
        <v>-5047.4798041276154</v>
      </c>
      <c r="S165">
        <f t="shared" si="8"/>
        <v>8.5060558400536195</v>
      </c>
    </row>
    <row r="166" spans="4:19" x14ac:dyDescent="0.3">
      <c r="D166" s="1">
        <v>164</v>
      </c>
      <c r="E166">
        <v>80.283000000000001</v>
      </c>
      <c r="N166">
        <v>80.283000000000001</v>
      </c>
      <c r="O166">
        <f t="shared" si="6"/>
        <v>3.3526966800946476</v>
      </c>
      <c r="Q166">
        <f t="shared" si="7"/>
        <v>-5044.7029524765303</v>
      </c>
      <c r="S166">
        <f t="shared" si="8"/>
        <v>8.003973739464584</v>
      </c>
    </row>
    <row r="167" spans="4:19" x14ac:dyDescent="0.3">
      <c r="D167" s="1">
        <v>165</v>
      </c>
      <c r="E167">
        <v>80.418999999999997</v>
      </c>
      <c r="N167">
        <v>80.418999999999997</v>
      </c>
      <c r="O167">
        <f t="shared" si="6"/>
        <v>3.1425007237414588</v>
      </c>
      <c r="Q167">
        <f t="shared" si="7"/>
        <v>-5041.9813927998794</v>
      </c>
      <c r="S167">
        <f t="shared" si="8"/>
        <v>7.5021678574171009</v>
      </c>
    </row>
    <row r="168" spans="4:19" x14ac:dyDescent="0.3">
      <c r="D168" s="1">
        <v>166</v>
      </c>
      <c r="E168">
        <v>80.545000000000002</v>
      </c>
      <c r="N168">
        <v>80.545000000000002</v>
      </c>
      <c r="O168">
        <f t="shared" si="6"/>
        <v>2.9324181657081305</v>
      </c>
      <c r="Q168">
        <f t="shared" si="7"/>
        <v>-5039.3381042203846</v>
      </c>
      <c r="S168">
        <f t="shared" si="8"/>
        <v>7.0006326939167636</v>
      </c>
    </row>
    <row r="169" spans="4:19" x14ac:dyDescent="0.3">
      <c r="D169" s="1">
        <v>167</v>
      </c>
      <c r="E169">
        <v>80.662999999999997</v>
      </c>
      <c r="N169">
        <v>80.662999999999997</v>
      </c>
      <c r="O169">
        <f t="shared" si="6"/>
        <v>2.7224457446989478</v>
      </c>
      <c r="Q169">
        <f t="shared" si="7"/>
        <v>-5036.79450698246</v>
      </c>
      <c r="S169">
        <f t="shared" si="8"/>
        <v>6.4993604631935664</v>
      </c>
    </row>
    <row r="170" spans="4:19" x14ac:dyDescent="0.3">
      <c r="D170" s="1">
        <v>168</v>
      </c>
      <c r="E170">
        <v>80.772000000000006</v>
      </c>
      <c r="N170">
        <v>80.772000000000006</v>
      </c>
      <c r="O170">
        <f t="shared" si="6"/>
        <v>2.512579306908012</v>
      </c>
      <c r="Q170">
        <f t="shared" si="7"/>
        <v>-5034.3704665706391</v>
      </c>
      <c r="S170">
        <f t="shared" si="8"/>
        <v>5.9983412487663887</v>
      </c>
    </row>
    <row r="171" spans="4:19" x14ac:dyDescent="0.3">
      <c r="D171" s="1">
        <v>169</v>
      </c>
      <c r="E171">
        <v>80.873000000000005</v>
      </c>
      <c r="N171">
        <v>80.873000000000005</v>
      </c>
      <c r="O171">
        <f t="shared" si="6"/>
        <v>2.3028138708009021</v>
      </c>
      <c r="Q171">
        <f t="shared" si="7"/>
        <v>-5032.0842980562693</v>
      </c>
      <c r="S171">
        <f t="shared" si="8"/>
        <v>5.4975631580978206</v>
      </c>
    </row>
    <row r="172" spans="4:19" x14ac:dyDescent="0.3">
      <c r="D172" s="1">
        <v>170</v>
      </c>
      <c r="E172">
        <v>80.963999999999999</v>
      </c>
      <c r="N172">
        <v>80.963999999999999</v>
      </c>
      <c r="O172">
        <f t="shared" si="6"/>
        <v>2.0931436917152242</v>
      </c>
      <c r="Q172">
        <f t="shared" si="7"/>
        <v>-5029.952770548608</v>
      </c>
      <c r="S172">
        <f t="shared" si="8"/>
        <v>4.997012476816618</v>
      </c>
    </row>
    <row r="173" spans="4:19" x14ac:dyDescent="0.3">
      <c r="D173" s="1">
        <v>171</v>
      </c>
      <c r="E173">
        <v>81.046999999999997</v>
      </c>
      <c r="N173">
        <v>81.046999999999997</v>
      </c>
      <c r="O173">
        <f t="shared" si="6"/>
        <v>1.8835623262756989</v>
      </c>
      <c r="Q173">
        <f t="shared" si="7"/>
        <v>-5027.9911116531684</v>
      </c>
      <c r="S173">
        <f t="shared" si="8"/>
        <v>4.4966738224973923</v>
      </c>
    </row>
    <row r="174" spans="4:19" x14ac:dyDescent="0.3">
      <c r="D174" s="1">
        <v>172</v>
      </c>
      <c r="E174">
        <v>81.120999999999995</v>
      </c>
      <c r="N174">
        <v>81.120999999999995</v>
      </c>
      <c r="O174">
        <f t="shared" si="6"/>
        <v>1.6740626966234835</v>
      </c>
      <c r="Q174">
        <f t="shared" si="7"/>
        <v>-5026.21301183166</v>
      </c>
      <c r="S174">
        <f t="shared" si="8"/>
        <v>3.9965302979968258</v>
      </c>
    </row>
    <row r="175" spans="4:19" x14ac:dyDescent="0.3">
      <c r="D175" s="1">
        <v>173</v>
      </c>
      <c r="E175">
        <v>81.186000000000007</v>
      </c>
      <c r="N175">
        <v>81.186000000000007</v>
      </c>
      <c r="O175">
        <f t="shared" si="6"/>
        <v>1.464637154463831</v>
      </c>
      <c r="Q175">
        <f t="shared" si="7"/>
        <v>-5024.6306285829178</v>
      </c>
      <c r="S175">
        <f t="shared" si="8"/>
        <v>3.4965636443561889</v>
      </c>
    </row>
    <row r="176" spans="4:19" x14ac:dyDescent="0.3">
      <c r="D176" s="1">
        <v>174</v>
      </c>
      <c r="E176">
        <v>81.242999999999995</v>
      </c>
      <c r="N176">
        <v>81.242999999999995</v>
      </c>
      <c r="O176">
        <f t="shared" si="6"/>
        <v>1.2552775449395428</v>
      </c>
      <c r="Q176">
        <f t="shared" si="7"/>
        <v>-5023.2545903575956</v>
      </c>
      <c r="S176">
        <f t="shared" si="8"/>
        <v>2.9967543932879845</v>
      </c>
    </row>
    <row r="177" spans="4:19" x14ac:dyDescent="0.3">
      <c r="D177" s="1">
        <v>175</v>
      </c>
      <c r="E177">
        <v>81.290999999999997</v>
      </c>
      <c r="N177">
        <v>81.290999999999997</v>
      </c>
      <c r="O177">
        <f t="shared" si="6"/>
        <v>1.0459752703413097</v>
      </c>
      <c r="Q177">
        <f t="shared" si="7"/>
        <v>-5022.0940001406698</v>
      </c>
      <c r="S177">
        <f t="shared" si="8"/>
        <v>2.4970820192731749</v>
      </c>
    </row>
    <row r="178" spans="4:19" x14ac:dyDescent="0.3">
      <c r="D178" s="1">
        <v>176</v>
      </c>
      <c r="E178">
        <v>81.33</v>
      </c>
      <c r="N178">
        <v>81.33</v>
      </c>
      <c r="O178">
        <f t="shared" si="6"/>
        <v>0.83672135366878175</v>
      </c>
      <c r="Q178">
        <f t="shared" si="7"/>
        <v>-5021.1564386386035</v>
      </c>
      <c r="S178">
        <f t="shared" si="8"/>
        <v>1.9975250913020641</v>
      </c>
    </row>
    <row r="179" spans="4:19" x14ac:dyDescent="0.3">
      <c r="D179" s="1">
        <v>177</v>
      </c>
      <c r="E179">
        <v>81.361000000000004</v>
      </c>
      <c r="N179">
        <v>81.361000000000004</v>
      </c>
      <c r="O179">
        <f t="shared" si="6"/>
        <v>0.62750650205883995</v>
      </c>
      <c r="Q179">
        <f t="shared" si="7"/>
        <v>-5020.4479670142264</v>
      </c>
      <c r="S179">
        <f t="shared" si="8"/>
        <v>1.4980614242981403</v>
      </c>
    </row>
    <row r="180" spans="4:19" x14ac:dyDescent="0.3">
      <c r="D180" s="1">
        <v>178</v>
      </c>
      <c r="E180">
        <v>81.382999999999996</v>
      </c>
      <c r="N180">
        <v>81.382999999999996</v>
      </c>
      <c r="O180">
        <f t="shared" si="6"/>
        <v>0.41832117009991387</v>
      </c>
      <c r="Q180">
        <f t="shared" si="7"/>
        <v>-5019.9731291314529</v>
      </c>
      <c r="S180">
        <f t="shared" si="8"/>
        <v>0.9986682302698755</v>
      </c>
    </row>
    <row r="181" spans="4:19" x14ac:dyDescent="0.3">
      <c r="D181" s="1">
        <v>179</v>
      </c>
      <c r="E181">
        <v>81.396000000000001</v>
      </c>
      <c r="N181">
        <v>81.396000000000001</v>
      </c>
      <c r="O181">
        <f t="shared" si="6"/>
        <v>0.20915562305277</v>
      </c>
      <c r="Q181">
        <f t="shared" si="7"/>
        <v>-5019.7349532664448</v>
      </c>
      <c r="S181">
        <f t="shared" si="8"/>
        <v>0.49932226923923961</v>
      </c>
    </row>
    <row r="182" spans="4:19" x14ac:dyDescent="0.3">
      <c r="D182" s="1">
        <v>180</v>
      </c>
      <c r="E182">
        <v>81.400000000000006</v>
      </c>
      <c r="N182">
        <v>81.400000000000006</v>
      </c>
      <c r="O182">
        <f t="shared" si="6"/>
        <v>1.4681737509161313E-15</v>
      </c>
      <c r="Q182">
        <f t="shared" si="7"/>
        <v>-5019.734953266573</v>
      </c>
      <c r="S182">
        <f t="shared" si="8"/>
        <v>3.5050066464623315E-15</v>
      </c>
    </row>
    <row r="183" spans="4:19" x14ac:dyDescent="0.3">
      <c r="D183" s="1">
        <v>181</v>
      </c>
      <c r="E183">
        <v>81.396000000000001</v>
      </c>
      <c r="N183">
        <v>81.396000000000001</v>
      </c>
      <c r="O183">
        <f t="shared" si="6"/>
        <v>-0.20915562305277241</v>
      </c>
      <c r="Q183">
        <f t="shared" si="7"/>
        <v>-5019.9731291313246</v>
      </c>
      <c r="S183">
        <f t="shared" si="8"/>
        <v>-0.49932226923924539</v>
      </c>
    </row>
    <row r="184" spans="4:19" x14ac:dyDescent="0.3">
      <c r="D184" s="1">
        <v>182</v>
      </c>
      <c r="E184">
        <v>81.382999999999996</v>
      </c>
      <c r="N184">
        <v>81.382999999999996</v>
      </c>
      <c r="O184">
        <f t="shared" si="6"/>
        <v>-0.41832117009991093</v>
      </c>
      <c r="Q184">
        <f t="shared" si="7"/>
        <v>-5020.4479670142218</v>
      </c>
      <c r="S184">
        <f t="shared" si="8"/>
        <v>-0.9986682302698684</v>
      </c>
    </row>
    <row r="185" spans="4:19" x14ac:dyDescent="0.3">
      <c r="D185" s="1">
        <v>183</v>
      </c>
      <c r="E185">
        <v>81.361000000000004</v>
      </c>
      <c r="N185">
        <v>81.361000000000004</v>
      </c>
      <c r="O185">
        <f t="shared" si="6"/>
        <v>-0.62750650205883685</v>
      </c>
      <c r="Q185">
        <f t="shared" si="7"/>
        <v>-5021.1564386386062</v>
      </c>
      <c r="S185">
        <f t="shared" si="8"/>
        <v>-1.4980614242981329</v>
      </c>
    </row>
    <row r="186" spans="4:19" x14ac:dyDescent="0.3">
      <c r="D186" s="1">
        <v>184</v>
      </c>
      <c r="E186">
        <v>81.33</v>
      </c>
      <c r="N186">
        <v>81.33</v>
      </c>
      <c r="O186">
        <f t="shared" si="6"/>
        <v>-0.83672135366877876</v>
      </c>
      <c r="Q186">
        <f t="shared" si="7"/>
        <v>-5022.0940001406725</v>
      </c>
      <c r="S186">
        <f t="shared" si="8"/>
        <v>-1.997525091302057</v>
      </c>
    </row>
    <row r="187" spans="4:19" x14ac:dyDescent="0.3">
      <c r="D187" s="1">
        <v>185</v>
      </c>
      <c r="E187">
        <v>81.290999999999997</v>
      </c>
      <c r="N187">
        <v>81.290999999999997</v>
      </c>
      <c r="O187">
        <f t="shared" si="6"/>
        <v>-1.0459752703413068</v>
      </c>
      <c r="Q187">
        <f t="shared" si="7"/>
        <v>-5023.2545903576065</v>
      </c>
      <c r="S187">
        <f t="shared" si="8"/>
        <v>-2.4970820192731678</v>
      </c>
    </row>
    <row r="188" spans="4:19" x14ac:dyDescent="0.3">
      <c r="D188" s="1">
        <v>186</v>
      </c>
      <c r="E188">
        <v>81.242999999999995</v>
      </c>
      <c r="N188">
        <v>81.242999999999995</v>
      </c>
      <c r="O188">
        <f t="shared" si="6"/>
        <v>-1.2552775449395404</v>
      </c>
      <c r="Q188">
        <f t="shared" si="7"/>
        <v>-5024.6306285829014</v>
      </c>
      <c r="S188">
        <f t="shared" si="8"/>
        <v>-2.9967543932879788</v>
      </c>
    </row>
    <row r="189" spans="4:19" x14ac:dyDescent="0.3">
      <c r="D189" s="1">
        <v>187</v>
      </c>
      <c r="E189">
        <v>81.186000000000007</v>
      </c>
      <c r="N189">
        <v>81.186000000000007</v>
      </c>
      <c r="O189">
        <f t="shared" si="6"/>
        <v>-1.4646371544638279</v>
      </c>
      <c r="Q189">
        <f t="shared" si="7"/>
        <v>-5026.2130118317982</v>
      </c>
      <c r="S189">
        <f t="shared" si="8"/>
        <v>-3.4965636443561818</v>
      </c>
    </row>
    <row r="190" spans="4:19" x14ac:dyDescent="0.3">
      <c r="D190" s="1">
        <v>188</v>
      </c>
      <c r="E190">
        <v>81.120999999999995</v>
      </c>
      <c r="N190">
        <v>81.120999999999995</v>
      </c>
      <c r="O190">
        <f t="shared" si="6"/>
        <v>-1.6740626966234862</v>
      </c>
      <c r="Q190">
        <f t="shared" si="7"/>
        <v>-5027.9911116530302</v>
      </c>
      <c r="S190">
        <f t="shared" si="8"/>
        <v>-3.9965302979968316</v>
      </c>
    </row>
    <row r="191" spans="4:19" x14ac:dyDescent="0.3">
      <c r="D191" s="1">
        <v>189</v>
      </c>
      <c r="E191">
        <v>81.046999999999997</v>
      </c>
      <c r="N191">
        <v>81.046999999999997</v>
      </c>
      <c r="O191">
        <f t="shared" si="6"/>
        <v>-1.8835623262756958</v>
      </c>
      <c r="Q191">
        <f t="shared" si="7"/>
        <v>-5029.9527705487362</v>
      </c>
      <c r="S191">
        <f t="shared" si="8"/>
        <v>-4.4966738224973852</v>
      </c>
    </row>
    <row r="192" spans="4:19" x14ac:dyDescent="0.3">
      <c r="D192" s="1">
        <v>190</v>
      </c>
      <c r="E192">
        <v>80.963999999999999</v>
      </c>
      <c r="N192">
        <v>80.963999999999999</v>
      </c>
      <c r="O192">
        <f t="shared" si="6"/>
        <v>-2.0931436917152264</v>
      </c>
      <c r="Q192">
        <f t="shared" si="7"/>
        <v>-5032.0842980561301</v>
      </c>
      <c r="S192">
        <f t="shared" si="8"/>
        <v>-4.9970124768166233</v>
      </c>
    </row>
    <row r="193" spans="4:19" x14ac:dyDescent="0.3">
      <c r="D193" s="1">
        <v>191</v>
      </c>
      <c r="E193">
        <v>80.873000000000005</v>
      </c>
      <c r="N193">
        <v>80.873000000000005</v>
      </c>
      <c r="O193">
        <f t="shared" si="6"/>
        <v>-2.3028138708008985</v>
      </c>
      <c r="Q193">
        <f t="shared" si="7"/>
        <v>-5034.3704665707992</v>
      </c>
      <c r="S193">
        <f t="shared" si="8"/>
        <v>-5.4975631580978135</v>
      </c>
    </row>
    <row r="194" spans="4:19" x14ac:dyDescent="0.3">
      <c r="D194" s="1">
        <v>192</v>
      </c>
      <c r="E194">
        <v>80.772000000000006</v>
      </c>
      <c r="N194">
        <v>80.772000000000006</v>
      </c>
      <c r="O194">
        <f t="shared" si="6"/>
        <v>-2.5125793069080151</v>
      </c>
      <c r="Q194">
        <f t="shared" si="7"/>
        <v>-5036.7945069823218</v>
      </c>
      <c r="S194">
        <f t="shared" si="8"/>
        <v>-5.9983412487663959</v>
      </c>
    </row>
    <row r="195" spans="4:19" x14ac:dyDescent="0.3">
      <c r="D195" s="1">
        <v>193</v>
      </c>
      <c r="E195">
        <v>80.662999999999997</v>
      </c>
      <c r="N195">
        <v>80.662999999999997</v>
      </c>
      <c r="O195">
        <f t="shared" si="6"/>
        <v>-2.7224457446989452</v>
      </c>
      <c r="Q195">
        <f t="shared" si="7"/>
        <v>-5039.3381042203737</v>
      </c>
      <c r="S195">
        <f t="shared" si="8"/>
        <v>-6.4993604631935602</v>
      </c>
    </row>
    <row r="196" spans="4:19" x14ac:dyDescent="0.3">
      <c r="D196" s="1">
        <v>194</v>
      </c>
      <c r="E196">
        <v>80.545000000000002</v>
      </c>
      <c r="N196">
        <v>80.545000000000002</v>
      </c>
      <c r="O196">
        <f t="shared" ref="O196:O259" si="9">418.8790205*S196/1000</f>
        <v>-2.9324181657081274</v>
      </c>
      <c r="Q196">
        <f t="shared" ref="Q196:Q259" si="10" xml:space="preserve"> (O197 - O196) / $U$2</f>
        <v>-5041.9813927998584</v>
      </c>
      <c r="S196">
        <f t="shared" ref="S196:S259" si="11" xml:space="preserve"> (81.4/2)*SIN(RADIANS(D196))
+ ((81.4/2)^2 * SIN(RADIANS(D196)) * COS(RADIANS(D196)))
  / SQRT(137^2 - ((81.4/2)*SIN(RADIANS(D196)))^2)</f>
        <v>-7.0006326939167565</v>
      </c>
    </row>
    <row r="197" spans="4:19" x14ac:dyDescent="0.3">
      <c r="D197" s="1">
        <v>195</v>
      </c>
      <c r="E197">
        <v>80.418999999999997</v>
      </c>
      <c r="N197">
        <v>80.418999999999997</v>
      </c>
      <c r="O197">
        <f t="shared" si="9"/>
        <v>-3.1425007237414548</v>
      </c>
      <c r="Q197">
        <f t="shared" si="10"/>
        <v>-5044.7029524765521</v>
      </c>
      <c r="S197">
        <f t="shared" si="11"/>
        <v>-7.5021678574170911</v>
      </c>
    </row>
    <row r="198" spans="4:19" x14ac:dyDescent="0.3">
      <c r="D198" s="1">
        <v>196</v>
      </c>
      <c r="E198">
        <v>80.283000000000001</v>
      </c>
      <c r="N198">
        <v>80.283000000000001</v>
      </c>
      <c r="O198">
        <f t="shared" si="9"/>
        <v>-3.3526966800946445</v>
      </c>
      <c r="Q198">
        <f t="shared" si="10"/>
        <v>-5047.4798041277327</v>
      </c>
      <c r="S198">
        <f t="shared" si="11"/>
        <v>-8.0039737394645769</v>
      </c>
    </row>
    <row r="199" spans="4:19" x14ac:dyDescent="0.3">
      <c r="D199" s="1">
        <v>197</v>
      </c>
      <c r="E199">
        <v>80.138999999999996</v>
      </c>
      <c r="N199">
        <v>80.138999999999996</v>
      </c>
      <c r="O199">
        <f t="shared" si="9"/>
        <v>-3.5630083385999667</v>
      </c>
      <c r="Q199">
        <f t="shared" si="10"/>
        <v>-5050.2874059757232</v>
      </c>
      <c r="S199">
        <f t="shared" si="11"/>
        <v>-8.506055840053623</v>
      </c>
    </row>
    <row r="200" spans="4:19" x14ac:dyDescent="0.3">
      <c r="D200" s="1">
        <v>198</v>
      </c>
      <c r="E200">
        <v>79.986999999999995</v>
      </c>
      <c r="N200">
        <v>79.986999999999995</v>
      </c>
      <c r="O200">
        <f t="shared" si="9"/>
        <v>-3.7734369805156218</v>
      </c>
      <c r="Q200">
        <f t="shared" si="10"/>
        <v>-5053.0996502932485</v>
      </c>
      <c r="S200">
        <f t="shared" si="11"/>
        <v>-9.0084172179628688</v>
      </c>
    </row>
    <row r="201" spans="4:19" x14ac:dyDescent="0.3">
      <c r="D201" s="1">
        <v>199</v>
      </c>
      <c r="E201">
        <v>79.825000000000003</v>
      </c>
      <c r="N201">
        <v>79.825000000000003</v>
      </c>
      <c r="O201">
        <f t="shared" si="9"/>
        <v>-3.9839827992778405</v>
      </c>
      <c r="Q201">
        <f t="shared" si="10"/>
        <v>-5055.8888607213958</v>
      </c>
      <c r="S201">
        <f t="shared" si="11"/>
        <v>-9.5110583349872986</v>
      </c>
    </row>
    <row r="202" spans="4:19" x14ac:dyDescent="0.3">
      <c r="D202" s="1">
        <v>200</v>
      </c>
      <c r="E202">
        <v>79.655000000000001</v>
      </c>
      <c r="N202">
        <v>79.655000000000001</v>
      </c>
      <c r="O202">
        <f t="shared" si="9"/>
        <v>-4.194644835141232</v>
      </c>
      <c r="Q202">
        <f t="shared" si="10"/>
        <v>-5058.6257903559399</v>
      </c>
      <c r="S202">
        <f t="shared" si="11"/>
        <v>-10.013976899903565</v>
      </c>
    </row>
    <row r="203" spans="4:19" x14ac:dyDescent="0.3">
      <c r="D203" s="1">
        <v>201</v>
      </c>
      <c r="E203">
        <v>79.474999999999994</v>
      </c>
      <c r="N203">
        <v>79.474999999999994</v>
      </c>
      <c r="O203">
        <f t="shared" si="9"/>
        <v>-4.4054209097393962</v>
      </c>
      <c r="Q203">
        <f t="shared" si="10"/>
        <v>-5061.279620748458</v>
      </c>
      <c r="S203">
        <f t="shared" si="11"/>
        <v>-10.517167712244962</v>
      </c>
    </row>
    <row r="204" spans="4:19" x14ac:dyDescent="0.3">
      <c r="D204" s="1">
        <v>202</v>
      </c>
      <c r="E204">
        <v>79.287000000000006</v>
      </c>
      <c r="N204">
        <v>79.287000000000006</v>
      </c>
      <c r="O204">
        <f t="shared" si="9"/>
        <v>-4.6163075606039152</v>
      </c>
      <c r="Q204">
        <f t="shared" si="10"/>
        <v>-5063.8179619925977</v>
      </c>
      <c r="S204">
        <f t="shared" si="11"/>
        <v>-11.020622505977034</v>
      </c>
    </row>
    <row r="205" spans="4:19" x14ac:dyDescent="0.3">
      <c r="D205" s="1">
        <v>203</v>
      </c>
      <c r="E205">
        <v>79.090999999999994</v>
      </c>
      <c r="N205">
        <v>79.090999999999994</v>
      </c>
      <c r="O205">
        <f t="shared" si="9"/>
        <v>-4.8272999756869401</v>
      </c>
      <c r="Q205">
        <f t="shared" si="10"/>
        <v>-5066.2068540570499</v>
      </c>
      <c r="S205">
        <f t="shared" si="11"/>
        <v>-11.524329793181753</v>
      </c>
    </row>
    <row r="206" spans="4:19" x14ac:dyDescent="0.3">
      <c r="D206" s="1">
        <v>204</v>
      </c>
      <c r="E206">
        <v>78.885000000000005</v>
      </c>
      <c r="N206">
        <v>78.885000000000005</v>
      </c>
      <c r="O206">
        <f t="shared" si="9"/>
        <v>-5.0383919279393172</v>
      </c>
      <c r="Q206">
        <f t="shared" si="10"/>
        <v>-5068.4107695461553</v>
      </c>
      <c r="S206">
        <f t="shared" si="11"/>
        <v>-12.028274707874317</v>
      </c>
    </row>
    <row r="207" spans="4:19" x14ac:dyDescent="0.3">
      <c r="D207" s="1">
        <v>205</v>
      </c>
      <c r="E207">
        <v>78.671000000000006</v>
      </c>
      <c r="N207">
        <v>78.671000000000006</v>
      </c>
      <c r="O207">
        <f t="shared" si="9"/>
        <v>-5.2495757100037403</v>
      </c>
      <c r="Q207">
        <f t="shared" si="10"/>
        <v>-5070.3926180693988</v>
      </c>
      <c r="S207">
        <f t="shared" si="11"/>
        <v>-12.532438850094522</v>
      </c>
    </row>
    <row r="208" spans="4:19" x14ac:dyDescent="0.3">
      <c r="D208" s="1">
        <v>206</v>
      </c>
      <c r="E208">
        <v>78.447999999999993</v>
      </c>
      <c r="N208">
        <v>78.447999999999993</v>
      </c>
      <c r="O208">
        <f t="shared" si="9"/>
        <v>-5.4608420690899653</v>
      </c>
      <c r="Q208">
        <f t="shared" si="10"/>
        <v>-5072.1137524037586</v>
      </c>
      <c r="S208">
        <f t="shared" si="11"/>
        <v>-13.036800130432805</v>
      </c>
    </row>
    <row r="209" spans="4:19" x14ac:dyDescent="0.3">
      <c r="D209" s="1">
        <v>207</v>
      </c>
      <c r="E209">
        <v>78.215999999999994</v>
      </c>
      <c r="N209">
        <v>78.215999999999994</v>
      </c>
      <c r="O209">
        <f t="shared" si="9"/>
        <v>-5.6721801421067886</v>
      </c>
      <c r="Q209">
        <f t="shared" si="10"/>
        <v>-5073.533976646886</v>
      </c>
      <c r="S209">
        <f t="shared" si="11"/>
        <v>-13.541332615169225</v>
      </c>
    </row>
    <row r="210" spans="4:19" x14ac:dyDescent="0.3">
      <c r="D210" s="1">
        <v>208</v>
      </c>
      <c r="E210">
        <v>77.974999999999994</v>
      </c>
      <c r="N210">
        <v>77.974999999999994</v>
      </c>
      <c r="O210">
        <f t="shared" si="9"/>
        <v>-5.8835773911337421</v>
      </c>
      <c r="Q210">
        <f t="shared" si="10"/>
        <v>-5074.611556553109</v>
      </c>
      <c r="S210">
        <f t="shared" si="11"/>
        <v>-14.046006372223507</v>
      </c>
    </row>
    <row r="211" spans="4:19" x14ac:dyDescent="0.3">
      <c r="D211" s="1">
        <v>209</v>
      </c>
      <c r="E211">
        <v>77.724999999999994</v>
      </c>
      <c r="N211">
        <v>77.724999999999994</v>
      </c>
      <c r="O211">
        <f t="shared" si="9"/>
        <v>-6.095019539323455</v>
      </c>
      <c r="Q211">
        <f t="shared" si="10"/>
        <v>-5075.3032322580439</v>
      </c>
      <c r="S211">
        <f t="shared" si="11"/>
        <v>-14.550787318133196</v>
      </c>
    </row>
    <row r="212" spans="4:19" x14ac:dyDescent="0.3">
      <c r="D212" s="1">
        <v>210</v>
      </c>
      <c r="E212">
        <v>77.466999999999999</v>
      </c>
      <c r="N212">
        <v>77.466999999999999</v>
      </c>
      <c r="O212">
        <f t="shared" si="9"/>
        <v>-6.3064905073342068</v>
      </c>
      <c r="Q212">
        <f t="shared" si="10"/>
        <v>-5075.5642335896309</v>
      </c>
      <c r="S212">
        <f t="shared" si="11"/>
        <v>-15.055637066297539</v>
      </c>
    </row>
    <row r="213" spans="4:19" x14ac:dyDescent="0.3">
      <c r="D213" s="1">
        <v>211</v>
      </c>
      <c r="E213">
        <v>77.2</v>
      </c>
      <c r="N213">
        <v>77.2</v>
      </c>
      <c r="O213">
        <f t="shared" si="9"/>
        <v>-6.5179723504004414</v>
      </c>
      <c r="Q213">
        <f t="shared" si="10"/>
        <v>-5075.3482981788311</v>
      </c>
      <c r="S213">
        <f t="shared" si="11"/>
        <v>-15.560512776744428</v>
      </c>
    </row>
    <row r="214" spans="4:19" x14ac:dyDescent="0.3">
      <c r="D214" s="1">
        <v>212</v>
      </c>
      <c r="E214">
        <v>76.924000000000007</v>
      </c>
      <c r="N214">
        <v>76.924000000000007</v>
      </c>
      <c r="O214">
        <f t="shared" si="9"/>
        <v>-6.7294451961578927</v>
      </c>
      <c r="Q214">
        <f t="shared" si="10"/>
        <v>-5074.6076925693733</v>
      </c>
      <c r="S214">
        <f t="shared" si="11"/>
        <v>-16.065367007698807</v>
      </c>
    </row>
    <row r="215" spans="4:19" x14ac:dyDescent="0.3">
      <c r="D215" s="1">
        <v>213</v>
      </c>
      <c r="E215">
        <v>76.638999999999996</v>
      </c>
      <c r="N215">
        <v>76.638999999999996</v>
      </c>
      <c r="O215">
        <f t="shared" si="9"/>
        <v>-6.9408871833482833</v>
      </c>
      <c r="Q215">
        <f t="shared" si="10"/>
        <v>-5073.2932365394845</v>
      </c>
      <c r="S215">
        <f t="shared" si="11"/>
        <v>-16.570147569250924</v>
      </c>
    </row>
    <row r="216" spans="4:19" x14ac:dyDescent="0.3">
      <c r="D216" s="1">
        <v>214</v>
      </c>
      <c r="E216">
        <v>76.344999999999999</v>
      </c>
      <c r="N216">
        <v>76.344999999999999</v>
      </c>
      <c r="O216">
        <f t="shared" si="9"/>
        <v>-7.1522744015374284</v>
      </c>
      <c r="Q216">
        <f t="shared" si="10"/>
        <v>-5071.3543308400658</v>
      </c>
      <c r="S216">
        <f t="shared" si="11"/>
        <v>-17.074797379443901</v>
      </c>
    </row>
    <row r="217" spans="4:19" x14ac:dyDescent="0.3">
      <c r="D217" s="1">
        <v>215</v>
      </c>
      <c r="E217">
        <v>76.043000000000006</v>
      </c>
      <c r="N217">
        <v>76.043000000000006</v>
      </c>
      <c r="O217">
        <f t="shared" si="9"/>
        <v>-7.3635808319890979</v>
      </c>
      <c r="Q217">
        <f t="shared" si="10"/>
        <v>-5068.7389885505354</v>
      </c>
      <c r="S217">
        <f t="shared" si="11"/>
        <v>-17.57925432312048</v>
      </c>
    </row>
    <row r="218" spans="4:19" x14ac:dyDescent="0.3">
      <c r="D218" s="1">
        <v>216</v>
      </c>
      <c r="E218">
        <v>75.731999999999999</v>
      </c>
      <c r="N218">
        <v>75.731999999999999</v>
      </c>
      <c r="O218">
        <f t="shared" si="9"/>
        <v>-7.5747782898453702</v>
      </c>
      <c r="Q218">
        <f t="shared" si="10"/>
        <v>-5065.3938702604364</v>
      </c>
      <c r="S218">
        <f t="shared" si="11"/>
        <v>-18.083451113888788</v>
      </c>
    </row>
    <row r="219" spans="4:19" x14ac:dyDescent="0.3">
      <c r="D219" s="1">
        <v>217</v>
      </c>
      <c r="E219">
        <v>75.412000000000006</v>
      </c>
      <c r="N219">
        <v>75.412000000000006</v>
      </c>
      <c r="O219">
        <f t="shared" si="9"/>
        <v>-7.7858363677728883</v>
      </c>
      <c r="Q219">
        <f t="shared" si="10"/>
        <v>-5061.2643232624068</v>
      </c>
      <c r="S219">
        <f t="shared" si="11"/>
        <v>-18.587315159587678</v>
      </c>
    </row>
    <row r="220" spans="4:19" x14ac:dyDescent="0.3">
      <c r="D220" s="1">
        <v>218</v>
      </c>
      <c r="E220">
        <v>75.082999999999998</v>
      </c>
      <c r="N220">
        <v>75.082999999999998</v>
      </c>
      <c r="O220">
        <f t="shared" si="9"/>
        <v>-7.9967223812421553</v>
      </c>
      <c r="Q220">
        <f t="shared" si="10"/>
        <v>-5056.2944249586299</v>
      </c>
      <c r="S220">
        <f t="shared" si="11"/>
        <v>-19.090768431650673</v>
      </c>
    </row>
    <row r="221" spans="4:19" x14ac:dyDescent="0.3">
      <c r="D221" s="1">
        <v>219</v>
      </c>
      <c r="E221">
        <v>74.745000000000005</v>
      </c>
      <c r="N221">
        <v>74.745000000000005</v>
      </c>
      <c r="O221">
        <f t="shared" si="9"/>
        <v>-8.2074013156154315</v>
      </c>
      <c r="Q221">
        <f t="shared" si="10"/>
        <v>-5050.4270306512353</v>
      </c>
      <c r="S221">
        <f t="shared" si="11"/>
        <v>-19.593727338787623</v>
      </c>
    </row>
    <row r="222" spans="4:19" x14ac:dyDescent="0.3">
      <c r="D222" s="1">
        <v>220</v>
      </c>
      <c r="E222">
        <v>74.399000000000001</v>
      </c>
      <c r="N222">
        <v>74.399000000000001</v>
      </c>
      <c r="O222">
        <f t="shared" si="9"/>
        <v>-8.4178357752258997</v>
      </c>
      <c r="Q222">
        <f t="shared" si="10"/>
        <v>-5043.6038259013148</v>
      </c>
      <c r="S222">
        <f t="shared" si="11"/>
        <v>-20.096102605420171</v>
      </c>
    </row>
    <row r="223" spans="4:19" x14ac:dyDescent="0.3">
      <c r="D223" s="1">
        <v>221</v>
      </c>
      <c r="E223">
        <v>74.043999999999997</v>
      </c>
      <c r="N223">
        <v>74.043999999999997</v>
      </c>
      <c r="O223">
        <f t="shared" si="9"/>
        <v>-8.6279859346384544</v>
      </c>
      <c r="Q223">
        <f t="shared" si="10"/>
        <v>-5035.7653836096151</v>
      </c>
      <c r="S223">
        <f t="shared" si="11"/>
        <v>-20.597799155325454</v>
      </c>
    </row>
    <row r="224" spans="4:19" x14ac:dyDescent="0.3">
      <c r="D224" s="1">
        <v>222</v>
      </c>
      <c r="E224">
        <v>73.680000000000007</v>
      </c>
      <c r="N224">
        <v>73.680000000000007</v>
      </c>
      <c r="O224">
        <f t="shared" si="9"/>
        <v>-8.837809492288855</v>
      </c>
      <c r="Q224">
        <f t="shared" si="10"/>
        <v>-5026.8512259756199</v>
      </c>
      <c r="S224">
        <f t="shared" si="11"/>
        <v>-21.09871600095774</v>
      </c>
    </row>
    <row r="225" spans="4:19" x14ac:dyDescent="0.3">
      <c r="D225" s="1">
        <v>223</v>
      </c>
      <c r="E225">
        <v>73.307000000000002</v>
      </c>
      <c r="N225">
        <v>73.307000000000002</v>
      </c>
      <c r="O225">
        <f t="shared" si="9"/>
        <v>-9.0472616267045058</v>
      </c>
      <c r="Q225">
        <f t="shared" si="10"/>
        <v>-5016.7998914703849</v>
      </c>
      <c r="S225">
        <f t="shared" si="11"/>
        <v>-21.598746138933219</v>
      </c>
    </row>
    <row r="226" spans="4:19" x14ac:dyDescent="0.3">
      <c r="D226" s="1">
        <v>224</v>
      </c>
      <c r="E226">
        <v>72.926000000000002</v>
      </c>
      <c r="N226">
        <v>72.926000000000002</v>
      </c>
      <c r="O226">
        <f t="shared" si="9"/>
        <v>-9.2562949555157719</v>
      </c>
      <c r="Q226">
        <f t="shared" si="10"/>
        <v>-5005.5490069406551</v>
      </c>
      <c r="S226">
        <f t="shared" si="11"/>
        <v>-22.097776452176774</v>
      </c>
    </row>
    <row r="227" spans="4:19" x14ac:dyDescent="0.3">
      <c r="D227" s="1">
        <v>225</v>
      </c>
      <c r="E227">
        <v>72.536000000000001</v>
      </c>
      <c r="N227">
        <v>72.536000000000001</v>
      </c>
      <c r="O227">
        <f t="shared" si="9"/>
        <v>-9.4648594974716325</v>
      </c>
      <c r="Q227">
        <f t="shared" si="10"/>
        <v>-4993.0353649522203</v>
      </c>
      <c r="S227">
        <f t="shared" si="11"/>
        <v>-22.595687619240962</v>
      </c>
    </row>
    <row r="228" spans="4:19" x14ac:dyDescent="0.3">
      <c r="D228" s="1">
        <v>226</v>
      </c>
      <c r="E228">
        <v>72.137</v>
      </c>
      <c r="N228">
        <v>72.137</v>
      </c>
      <c r="O228">
        <f t="shared" si="9"/>
        <v>-9.672902637677975</v>
      </c>
      <c r="Q228">
        <f t="shared" si="10"/>
        <v>-4979.1950064524999</v>
      </c>
      <c r="S228">
        <f t="shared" si="11"/>
        <v>-23.092354031318632</v>
      </c>
    </row>
    <row r="229" spans="4:19" x14ac:dyDescent="0.3">
      <c r="D229" s="1">
        <v>227</v>
      </c>
      <c r="E229">
        <v>71.73</v>
      </c>
      <c r="N229">
        <v>71.73</v>
      </c>
      <c r="O229">
        <f t="shared" si="9"/>
        <v>-9.8803690962801625</v>
      </c>
      <c r="Q229">
        <f t="shared" si="10"/>
        <v>-4963.9633088193596</v>
      </c>
      <c r="S229">
        <f t="shared" si="11"/>
        <v>-23.587643717477999</v>
      </c>
    </row>
    <row r="230" spans="4:19" x14ac:dyDescent="0.3">
      <c r="D230" s="1">
        <v>228</v>
      </c>
      <c r="E230">
        <v>71.313999999999993</v>
      </c>
      <c r="N230">
        <v>71.313999999999993</v>
      </c>
      <c r="O230">
        <f t="shared" si="9"/>
        <v>-10.087200900814302</v>
      </c>
      <c r="Q230">
        <f t="shared" si="10"/>
        <v>-4947.2750793324994</v>
      </c>
      <c r="S230">
        <f t="shared" si="11"/>
        <v>-24.081418278656194</v>
      </c>
    </row>
    <row r="231" spans="4:19" x14ac:dyDescent="0.3">
      <c r="D231" s="1">
        <v>229</v>
      </c>
      <c r="E231">
        <v>70.888999999999996</v>
      </c>
      <c r="N231">
        <v>70.888999999999996</v>
      </c>
      <c r="O231">
        <f t="shared" si="9"/>
        <v>-10.293337362453157</v>
      </c>
      <c r="Q231">
        <f t="shared" si="10"/>
        <v>-4929.0646540881226</v>
      </c>
      <c r="S231">
        <f t="shared" si="11"/>
        <v>-24.573532830950541</v>
      </c>
    </row>
    <row r="232" spans="4:19" x14ac:dyDescent="0.3">
      <c r="D232" s="1">
        <v>230</v>
      </c>
      <c r="E232">
        <v>70.456000000000003</v>
      </c>
      <c r="N232">
        <v>70.456000000000003</v>
      </c>
      <c r="O232">
        <f t="shared" si="9"/>
        <v>-10.498715056373495</v>
      </c>
      <c r="Q232">
        <f t="shared" si="10"/>
        <v>-4909.2660023443959</v>
      </c>
      <c r="S232">
        <f t="shared" si="11"/>
        <v>-25.063835958749085</v>
      </c>
    </row>
    <row r="233" spans="4:19" x14ac:dyDescent="0.3">
      <c r="D233" s="1">
        <v>231</v>
      </c>
      <c r="E233">
        <v>70.015000000000001</v>
      </c>
      <c r="N233">
        <v>70.015000000000001</v>
      </c>
      <c r="O233">
        <f t="shared" si="9"/>
        <v>-10.703267806471178</v>
      </c>
      <c r="Q233">
        <f t="shared" si="10"/>
        <v>-4887.8128362602665</v>
      </c>
      <c r="S233">
        <f t="shared" si="11"/>
        <v>-25.552169678240492</v>
      </c>
    </row>
    <row r="234" spans="4:19" x14ac:dyDescent="0.3">
      <c r="D234" s="1">
        <v>232</v>
      </c>
      <c r="E234">
        <v>69.563999999999993</v>
      </c>
      <c r="N234">
        <v>69.563999999999993</v>
      </c>
      <c r="O234">
        <f t="shared" si="9"/>
        <v>-10.906926674648689</v>
      </c>
      <c r="Q234">
        <f t="shared" si="10"/>
        <v>-4864.6387259633602</v>
      </c>
      <c r="S234">
        <f t="shared" si="11"/>
        <v>-26.038369411839973</v>
      </c>
    </row>
    <row r="235" spans="4:19" x14ac:dyDescent="0.3">
      <c r="D235" s="1">
        <v>233</v>
      </c>
      <c r="E235">
        <v>69.105999999999995</v>
      </c>
      <c r="N235">
        <v>69.105999999999995</v>
      </c>
      <c r="O235">
        <f t="shared" si="9"/>
        <v>-11.109619954897163</v>
      </c>
      <c r="Q235">
        <f t="shared" si="10"/>
        <v>-4839.6772198526323</v>
      </c>
      <c r="S235">
        <f t="shared" si="11"/>
        <v>-26.522263974061126</v>
      </c>
    </row>
    <row r="236" spans="4:19" x14ac:dyDescent="0.3">
      <c r="D236" s="1">
        <v>234</v>
      </c>
      <c r="E236">
        <v>68.638999999999996</v>
      </c>
      <c r="N236">
        <v>68.638999999999996</v>
      </c>
      <c r="O236">
        <f t="shared" si="9"/>
        <v>-11.311273172391022</v>
      </c>
      <c r="Q236">
        <f t="shared" si="10"/>
        <v>-4812.8619699998862</v>
      </c>
      <c r="S236">
        <f t="shared" si="11"/>
        <v>-27.00367556935457</v>
      </c>
    </row>
    <row r="237" spans="4:19" x14ac:dyDescent="0.3">
      <c r="D237" s="1">
        <v>235</v>
      </c>
      <c r="E237">
        <v>68.162999999999997</v>
      </c>
      <c r="N237">
        <v>68.162999999999997</v>
      </c>
      <c r="O237">
        <f t="shared" si="9"/>
        <v>-11.511809087807684</v>
      </c>
      <c r="Q237">
        <f t="shared" si="10"/>
        <v>-4784.1268625006705</v>
      </c>
      <c r="S237">
        <f t="shared" si="11"/>
        <v>-27.482419802420452</v>
      </c>
    </row>
    <row r="238" spans="4:19" x14ac:dyDescent="0.3">
      <c r="D238" s="1">
        <v>236</v>
      </c>
      <c r="E238">
        <v>67.679000000000002</v>
      </c>
      <c r="N238">
        <v>67.679000000000002</v>
      </c>
      <c r="O238">
        <f t="shared" si="9"/>
        <v>-11.711147707078545</v>
      </c>
      <c r="Q238">
        <f t="shared" si="10"/>
        <v>-4753.4061525732914</v>
      </c>
      <c r="S238">
        <f t="shared" si="11"/>
        <v>-27.958305701487252</v>
      </c>
    </row>
    <row r="239" spans="4:19" x14ac:dyDescent="0.3">
      <c r="D239" s="1">
        <v>237</v>
      </c>
      <c r="E239">
        <v>67.186999999999998</v>
      </c>
      <c r="N239">
        <v>67.186999999999998</v>
      </c>
      <c r="O239">
        <f t="shared" si="9"/>
        <v>-11.909206296769099</v>
      </c>
      <c r="Q239">
        <f t="shared" si="10"/>
        <v>-4720.634604182379</v>
      </c>
      <c r="S239">
        <f t="shared" si="11"/>
        <v>-28.431135755029057</v>
      </c>
    </row>
    <row r="240" spans="4:19" x14ac:dyDescent="0.3">
      <c r="D240" s="1">
        <v>238</v>
      </c>
      <c r="E240">
        <v>66.686999999999998</v>
      </c>
      <c r="N240">
        <v>66.686999999999998</v>
      </c>
      <c r="O240">
        <f t="shared" si="9"/>
        <v>-12.105899405276698</v>
      </c>
      <c r="Q240">
        <f t="shared" si="10"/>
        <v>-4685.7476339220912</v>
      </c>
      <c r="S240">
        <f t="shared" si="11"/>
        <v>-28.900705962371532</v>
      </c>
    </row>
    <row r="241" spans="4:19" x14ac:dyDescent="0.3">
      <c r="D241" s="1">
        <v>239</v>
      </c>
      <c r="E241">
        <v>66.177999999999997</v>
      </c>
      <c r="N241">
        <v>66.177999999999997</v>
      </c>
      <c r="O241">
        <f t="shared" si="9"/>
        <v>-12.301138890023452</v>
      </c>
      <c r="Q241">
        <f t="shared" si="10"/>
        <v>-4648.681458865497</v>
      </c>
      <c r="S241">
        <f t="shared" si="11"/>
        <v>-29.366805898610174</v>
      </c>
    </row>
    <row r="242" spans="4:19" x14ac:dyDescent="0.3">
      <c r="D242" s="1">
        <v>240</v>
      </c>
      <c r="E242">
        <v>65.662000000000006</v>
      </c>
      <c r="N242">
        <v>65.662000000000006</v>
      </c>
      <c r="O242">
        <f t="shared" si="9"/>
        <v>-12.494833950809515</v>
      </c>
      <c r="Q242">
        <f t="shared" si="10"/>
        <v>-4609.3732480450744</v>
      </c>
      <c r="S242">
        <f t="shared" si="11"/>
        <v>-29.829218794235395</v>
      </c>
    </row>
    <row r="243" spans="4:19" x14ac:dyDescent="0.3">
      <c r="D243" s="1">
        <v>241</v>
      </c>
      <c r="E243">
        <v>65.137</v>
      </c>
      <c r="N243">
        <v>65.137</v>
      </c>
      <c r="O243">
        <f t="shared" si="9"/>
        <v>-12.686891169478059</v>
      </c>
      <c r="Q243">
        <f t="shared" si="10"/>
        <v>-4567.7612772014127</v>
      </c>
      <c r="S243">
        <f t="shared" si="11"/>
        <v>-30.287721629825715</v>
      </c>
    </row>
    <row r="244" spans="4:19" x14ac:dyDescent="0.3">
      <c r="D244" s="1">
        <v>242</v>
      </c>
      <c r="E244">
        <v>64.605000000000004</v>
      </c>
      <c r="N244">
        <v>64.605000000000004</v>
      </c>
      <c r="O244">
        <f t="shared" si="9"/>
        <v>-12.877214556028118</v>
      </c>
      <c r="Q244">
        <f t="shared" si="10"/>
        <v>-4523.7850864008778</v>
      </c>
      <c r="S244">
        <f t="shared" si="11"/>
        <v>-30.742085246134014</v>
      </c>
    </row>
    <row r="245" spans="4:19" x14ac:dyDescent="0.3">
      <c r="D245" s="1">
        <v>243</v>
      </c>
      <c r="E245">
        <v>64.063999999999993</v>
      </c>
      <c r="N245">
        <v>64.063999999999993</v>
      </c>
      <c r="O245">
        <f t="shared" si="9"/>
        <v>-13.065705601294821</v>
      </c>
      <c r="Q245">
        <f t="shared" si="10"/>
        <v>-4477.3856400850318</v>
      </c>
      <c r="S245">
        <f t="shared" si="11"/>
        <v>-31.192074469852379</v>
      </c>
    </row>
    <row r="246" spans="4:19" x14ac:dyDescent="0.3">
      <c r="D246" s="1">
        <v>244</v>
      </c>
      <c r="E246">
        <v>63.515999999999998</v>
      </c>
      <c r="N246">
        <v>63.515999999999998</v>
      </c>
      <c r="O246">
        <f t="shared" si="9"/>
        <v>-13.252263336298364</v>
      </c>
      <c r="Q246">
        <f t="shared" si="10"/>
        <v>-4428.5054890931406</v>
      </c>
      <c r="S246">
        <f t="shared" si="11"/>
        <v>-31.637448255297294</v>
      </c>
    </row>
    <row r="247" spans="4:19" x14ac:dyDescent="0.3">
      <c r="D247" s="1">
        <v>245</v>
      </c>
      <c r="E247">
        <v>62.96</v>
      </c>
      <c r="N247">
        <v>62.96</v>
      </c>
      <c r="O247">
        <f t="shared" si="9"/>
        <v>-13.436784398343912</v>
      </c>
      <c r="Q247">
        <f t="shared" si="10"/>
        <v>-4377.0889341590764</v>
      </c>
      <c r="S247">
        <f t="shared" si="11"/>
        <v>-32.077959842211555</v>
      </c>
    </row>
    <row r="248" spans="4:19" x14ac:dyDescent="0.3">
      <c r="D248" s="1">
        <v>246</v>
      </c>
      <c r="E248">
        <v>62.396000000000001</v>
      </c>
      <c r="N248">
        <v>62.396000000000001</v>
      </c>
      <c r="O248">
        <f t="shared" si="9"/>
        <v>-13.619163103933873</v>
      </c>
      <c r="Q248">
        <f t="shared" si="10"/>
        <v>-4323.0821903636215</v>
      </c>
      <c r="S248">
        <f t="shared" si="11"/>
        <v>-32.513356929829513</v>
      </c>
    </row>
    <row r="249" spans="4:19" x14ac:dyDescent="0.3">
      <c r="D249" s="1">
        <v>247</v>
      </c>
      <c r="E249">
        <v>61.825000000000003</v>
      </c>
      <c r="N249">
        <v>61.825000000000003</v>
      </c>
      <c r="O249">
        <f t="shared" si="9"/>
        <v>-13.799291528532358</v>
      </c>
      <c r="Q249">
        <f t="shared" si="10"/>
        <v>-4266.4335519859833</v>
      </c>
      <c r="S249">
        <f t="shared" si="11"/>
        <v>-32.943381867300651</v>
      </c>
    </row>
    <row r="250" spans="4:19" x14ac:dyDescent="0.3">
      <c r="D250" s="1">
        <v>248</v>
      </c>
      <c r="E250">
        <v>61.246000000000002</v>
      </c>
      <c r="N250">
        <v>61.246000000000002</v>
      </c>
      <c r="O250">
        <f t="shared" si="9"/>
        <v>-13.97705959319844</v>
      </c>
      <c r="Q250">
        <f t="shared" si="10"/>
        <v>-4207.093557187548</v>
      </c>
      <c r="S250">
        <f t="shared" si="11"/>
        <v>-33.367771860511311</v>
      </c>
    </row>
    <row r="251" spans="4:19" x14ac:dyDescent="0.3">
      <c r="D251" s="1">
        <v>249</v>
      </c>
      <c r="E251">
        <v>60.66</v>
      </c>
      <c r="N251">
        <v>60.66</v>
      </c>
      <c r="O251">
        <f t="shared" si="9"/>
        <v>-14.152355158081255</v>
      </c>
      <c r="Q251">
        <f t="shared" si="10"/>
        <v>-4145.0151519288456</v>
      </c>
      <c r="S251">
        <f t="shared" si="11"/>
        <v>-33.786259195287755</v>
      </c>
    </row>
    <row r="252" spans="4:19" x14ac:dyDescent="0.3">
      <c r="D252" s="1">
        <v>250</v>
      </c>
      <c r="E252">
        <v>60.067</v>
      </c>
      <c r="N252">
        <v>60.067</v>
      </c>
      <c r="O252">
        <f t="shared" si="9"/>
        <v>-14.325064122744957</v>
      </c>
      <c r="Q252">
        <f t="shared" si="10"/>
        <v>-4080.153852506669</v>
      </c>
      <c r="S252">
        <f t="shared" si="11"/>
        <v>-34.198571476904405</v>
      </c>
    </row>
    <row r="253" spans="4:19" x14ac:dyDescent="0.3">
      <c r="D253" s="1">
        <v>251</v>
      </c>
      <c r="E253">
        <v>59.466000000000001</v>
      </c>
      <c r="N253">
        <v>59.466000000000001</v>
      </c>
      <c r="O253">
        <f t="shared" si="9"/>
        <v>-14.495070533266068</v>
      </c>
      <c r="Q253">
        <f t="shared" si="10"/>
        <v>-4012.4679060855897</v>
      </c>
      <c r="S253">
        <f t="shared" si="11"/>
        <v>-34.60443188575988</v>
      </c>
    </row>
    <row r="254" spans="4:19" x14ac:dyDescent="0.3">
      <c r="D254" s="1">
        <v>252</v>
      </c>
      <c r="E254">
        <v>58.859000000000002</v>
      </c>
      <c r="N254">
        <v>58.859000000000002</v>
      </c>
      <c r="O254">
        <f t="shared" si="9"/>
        <v>-14.662256696019634</v>
      </c>
      <c r="Q254">
        <f t="shared" si="10"/>
        <v>-3941.9184485787896</v>
      </c>
      <c r="S254">
        <f t="shared" si="11"/>
        <v>-35.003559449021473</v>
      </c>
    </row>
    <row r="255" spans="4:19" x14ac:dyDescent="0.3">
      <c r="D255" s="1">
        <v>253</v>
      </c>
      <c r="E255">
        <v>58.244999999999997</v>
      </c>
      <c r="N255">
        <v>58.244999999999997</v>
      </c>
      <c r="O255">
        <f t="shared" si="9"/>
        <v>-14.82650329804375</v>
      </c>
      <c r="Q255">
        <f t="shared" si="10"/>
        <v>-3868.469659232801</v>
      </c>
      <c r="S255">
        <f t="shared" si="11"/>
        <v>-35.395669327974254</v>
      </c>
    </row>
    <row r="256" spans="4:19" x14ac:dyDescent="0.3">
      <c r="D256" s="1">
        <v>254</v>
      </c>
      <c r="E256">
        <v>57.622999999999998</v>
      </c>
      <c r="N256">
        <v>57.622999999999998</v>
      </c>
      <c r="O256">
        <f t="shared" si="9"/>
        <v>-14.987689533845117</v>
      </c>
      <c r="Q256">
        <f t="shared" si="10"/>
        <v>-3792.0889112650684</v>
      </c>
      <c r="S256">
        <f t="shared" si="11"/>
        <v>-35.780473120747082</v>
      </c>
    </row>
    <row r="257" spans="4:19" x14ac:dyDescent="0.3">
      <c r="D257" s="1">
        <v>255</v>
      </c>
      <c r="E257">
        <v>56.996000000000002</v>
      </c>
      <c r="N257">
        <v>56.996000000000002</v>
      </c>
      <c r="O257">
        <f t="shared" si="9"/>
        <v>-15.145693238481162</v>
      </c>
      <c r="Q257">
        <f t="shared" si="10"/>
        <v>-3712.7469179005175</v>
      </c>
      <c r="S257">
        <f t="shared" si="11"/>
        <v>-36.157679180022718</v>
      </c>
    </row>
    <row r="258" spans="4:19" x14ac:dyDescent="0.3">
      <c r="D258" s="1">
        <v>256</v>
      </c>
      <c r="E258">
        <v>56.360999999999997</v>
      </c>
      <c r="N258">
        <v>56.360999999999997</v>
      </c>
      <c r="O258">
        <f t="shared" si="9"/>
        <v>-15.300391026727016</v>
      </c>
      <c r="Q258">
        <f t="shared" si="10"/>
        <v>-3630.417873157498</v>
      </c>
      <c r="S258">
        <f t="shared" si="11"/>
        <v>-36.526992945274557</v>
      </c>
    </row>
    <row r="259" spans="4:19" x14ac:dyDescent="0.3">
      <c r="D259" s="1">
        <v>257</v>
      </c>
      <c r="E259">
        <v>55.720999999999997</v>
      </c>
      <c r="N259">
        <v>55.720999999999997</v>
      </c>
      <c r="O259">
        <f t="shared" si="9"/>
        <v>-15.451658438108579</v>
      </c>
      <c r="Q259">
        <f t="shared" si="10"/>
        <v>-3545.0795867467664</v>
      </c>
      <c r="S259">
        <f t="shared" si="11"/>
        <v>-36.888117289007504</v>
      </c>
    </row>
    <row r="260" spans="4:19" x14ac:dyDescent="0.3">
      <c r="D260" s="1">
        <v>258</v>
      </c>
      <c r="E260">
        <v>55.073999999999998</v>
      </c>
      <c r="N260">
        <v>55.073999999999998</v>
      </c>
      <c r="O260">
        <f t="shared" ref="O260:O323" si="12">418.8790205*S260/1000</f>
        <v>-15.599370087556361</v>
      </c>
      <c r="Q260">
        <f t="shared" ref="Q260:Q323" si="13" xml:space="preserve"> (O261 - O260) / $U$2</f>
        <v>-3456.7136124571507</v>
      </c>
      <c r="S260">
        <f t="shared" ref="S260:S323" si="14" xml:space="preserve"> (81.4/2)*SIN(RADIANS(D260))
+ ((81.4/2)^2 * SIN(RADIANS(D260)) * COS(RADIANS(D260)))
  / SQRT(137^2 - ((81.4/2)*SIN(RADIANS(D260)))^2)</f>
        <v>-37.240752876417595</v>
      </c>
    </row>
    <row r="261" spans="4:19" x14ac:dyDescent="0.3">
      <c r="D261" s="1">
        <v>259</v>
      </c>
      <c r="E261">
        <v>54.420999999999999</v>
      </c>
      <c r="N261">
        <v>54.420999999999999</v>
      </c>
      <c r="O261">
        <f t="shared" si="12"/>
        <v>-15.743399821408742</v>
      </c>
      <c r="Q261">
        <f t="shared" si="13"/>
        <v>-3365.3053694152677</v>
      </c>
      <c r="S261">
        <f t="shared" si="14"/>
        <v>-37.584598537822309</v>
      </c>
    </row>
    <row r="262" spans="4:19" x14ac:dyDescent="0.3">
      <c r="D262" s="1">
        <v>260</v>
      </c>
      <c r="E262">
        <v>53.762</v>
      </c>
      <c r="N262">
        <v>53.762</v>
      </c>
      <c r="O262">
        <f t="shared" si="12"/>
        <v>-15.883620878467712</v>
      </c>
      <c r="Q262">
        <f t="shared" si="13"/>
        <v>-3270.8442556376981</v>
      </c>
      <c r="S262">
        <f t="shared" si="14"/>
        <v>-37.919351653152823</v>
      </c>
    </row>
    <row r="263" spans="4:19" x14ac:dyDescent="0.3">
      <c r="D263" s="1">
        <v>261</v>
      </c>
      <c r="E263">
        <v>53.097000000000001</v>
      </c>
      <c r="N263">
        <v>53.097000000000001</v>
      </c>
      <c r="O263">
        <f t="shared" si="12"/>
        <v>-16.019906055785949</v>
      </c>
      <c r="Q263">
        <f t="shared" si="13"/>
        <v>-3173.3237533079264</v>
      </c>
      <c r="S263">
        <f t="shared" si="14"/>
        <v>-38.244708547741524</v>
      </c>
    </row>
    <row r="264" spans="4:19" x14ac:dyDescent="0.3">
      <c r="D264" s="1">
        <v>262</v>
      </c>
      <c r="E264">
        <v>52.427</v>
      </c>
      <c r="N264">
        <v>52.427</v>
      </c>
      <c r="O264">
        <f t="shared" si="12"/>
        <v>-16.152127878840446</v>
      </c>
      <c r="Q264">
        <f t="shared" si="13"/>
        <v>-3072.74152525315</v>
      </c>
      <c r="S264">
        <f t="shared" si="14"/>
        <v>-38.560364898581604</v>
      </c>
    </row>
    <row r="265" spans="4:19" x14ac:dyDescent="0.3">
      <c r="D265" s="1">
        <v>263</v>
      </c>
      <c r="E265">
        <v>51.750999999999998</v>
      </c>
      <c r="N265">
        <v>51.750999999999998</v>
      </c>
      <c r="O265">
        <f t="shared" si="12"/>
        <v>-16.280158775725994</v>
      </c>
      <c r="Q265">
        <f t="shared" si="13"/>
        <v>-2969.0995021199456</v>
      </c>
      <c r="S265">
        <f t="shared" si="14"/>
        <v>-38.866016150183377</v>
      </c>
    </row>
    <row r="266" spans="4:19" x14ac:dyDescent="0.3">
      <c r="D266" s="1">
        <v>264</v>
      </c>
      <c r="E266">
        <v>51.07</v>
      </c>
      <c r="N266">
        <v>51.07</v>
      </c>
      <c r="O266">
        <f t="shared" si="12"/>
        <v>-16.403871254980992</v>
      </c>
      <c r="Q266">
        <f t="shared" si="13"/>
        <v>-2862.4039597917204</v>
      </c>
      <c r="S266">
        <f t="shared" si="14"/>
        <v>-39.161357939102103</v>
      </c>
    </row>
    <row r="267" spans="4:19" x14ac:dyDescent="0.3">
      <c r="D267" s="1">
        <v>265</v>
      </c>
      <c r="E267">
        <v>50.384</v>
      </c>
      <c r="N267">
        <v>50.384</v>
      </c>
      <c r="O267">
        <f t="shared" si="12"/>
        <v>-16.52313808663898</v>
      </c>
      <c r="Q267">
        <f t="shared" si="13"/>
        <v>-2752.6655866325882</v>
      </c>
      <c r="S267">
        <f t="shared" si="14"/>
        <v>-39.446086526166759</v>
      </c>
    </row>
    <row r="268" spans="4:19" x14ac:dyDescent="0.3">
      <c r="D268" s="1">
        <v>266</v>
      </c>
      <c r="E268">
        <v>49.692999999999998</v>
      </c>
      <c r="N268">
        <v>49.692999999999998</v>
      </c>
      <c r="O268">
        <f t="shared" si="12"/>
        <v>-16.637832486082004</v>
      </c>
      <c r="Q268">
        <f t="shared" si="13"/>
        <v>-2639.8995401794709</v>
      </c>
      <c r="S268">
        <f t="shared" si="14"/>
        <v>-39.719899235397499</v>
      </c>
    </row>
    <row r="269" spans="4:19" x14ac:dyDescent="0.3">
      <c r="D269" s="1">
        <v>267</v>
      </c>
      <c r="E269">
        <v>48.997999999999998</v>
      </c>
      <c r="N269">
        <v>48.997999999999998</v>
      </c>
      <c r="O269">
        <f t="shared" si="12"/>
        <v>-16.747828300256149</v>
      </c>
      <c r="Q269">
        <f t="shared" si="13"/>
        <v>-2524.1254929669026</v>
      </c>
      <c r="S269">
        <f t="shared" si="14"/>
        <v>-39.982494898562592</v>
      </c>
    </row>
    <row r="270" spans="4:19" x14ac:dyDescent="0.3">
      <c r="D270" s="1">
        <v>268</v>
      </c>
      <c r="E270">
        <v>48.298000000000002</v>
      </c>
      <c r="N270">
        <v>48.298000000000002</v>
      </c>
      <c r="O270">
        <f t="shared" si="12"/>
        <v>-16.853000195796437</v>
      </c>
      <c r="Q270">
        <f t="shared" si="13"/>
        <v>-2405.3676672034217</v>
      </c>
      <c r="S270">
        <f t="shared" si="14"/>
        <v>-40.233574304293512</v>
      </c>
    </row>
    <row r="271" spans="4:19" x14ac:dyDescent="0.3">
      <c r="D271" s="1">
        <v>269</v>
      </c>
      <c r="E271">
        <v>47.594000000000001</v>
      </c>
      <c r="N271">
        <v>47.594000000000001</v>
      </c>
      <c r="O271">
        <f t="shared" si="12"/>
        <v>-16.953223848596579</v>
      </c>
      <c r="Q271">
        <f t="shared" si="13"/>
        <v>-2283.6548580821159</v>
      </c>
      <c r="S271">
        <f t="shared" si="14"/>
        <v>-40.472840650649339</v>
      </c>
    </row>
    <row r="272" spans="4:19" x14ac:dyDescent="0.3">
      <c r="D272" s="1">
        <v>270</v>
      </c>
      <c r="E272">
        <v>46.884999999999998</v>
      </c>
      <c r="N272">
        <v>46.884999999999998</v>
      </c>
      <c r="O272">
        <f t="shared" si="12"/>
        <v>-17.048376134350001</v>
      </c>
      <c r="Q272">
        <f t="shared" si="13"/>
        <v>-2159.0204455577864</v>
      </c>
      <c r="S272">
        <f t="shared" si="14"/>
        <v>-40.700000000000003</v>
      </c>
    </row>
    <row r="273" spans="4:19" x14ac:dyDescent="0.3">
      <c r="D273" s="1">
        <v>271</v>
      </c>
      <c r="E273">
        <v>46.173000000000002</v>
      </c>
      <c r="N273">
        <v>46.173000000000002</v>
      </c>
      <c r="O273">
        <f t="shared" si="12"/>
        <v>-17.138335319581575</v>
      </c>
      <c r="Q273">
        <f t="shared" si="13"/>
        <v>-2031.5023944797019</v>
      </c>
      <c r="S273">
        <f t="shared" si="14"/>
        <v>-40.914761735080916</v>
      </c>
    </row>
    <row r="274" spans="4:19" x14ac:dyDescent="0.3">
      <c r="D274" s="1">
        <v>272</v>
      </c>
      <c r="E274">
        <v>45.457000000000001</v>
      </c>
      <c r="N274">
        <v>45.457000000000001</v>
      </c>
      <c r="O274">
        <f t="shared" si="12"/>
        <v>-17.222981252684896</v>
      </c>
      <c r="Q274">
        <f t="shared" si="13"/>
        <v>-1901.1432430272635</v>
      </c>
      <c r="S274">
        <f t="shared" si="14"/>
        <v>-41.116839015060897</v>
      </c>
    </row>
    <row r="275" spans="4:19" x14ac:dyDescent="0.3">
      <c r="D275" s="1">
        <v>273</v>
      </c>
      <c r="E275">
        <v>44.738</v>
      </c>
      <c r="N275">
        <v>44.738</v>
      </c>
      <c r="O275">
        <f t="shared" si="12"/>
        <v>-17.302195554477699</v>
      </c>
      <c r="Q275">
        <f t="shared" si="13"/>
        <v>-1767.9900794524883</v>
      </c>
      <c r="S275">
        <f t="shared" si="14"/>
        <v>-41.305949230459717</v>
      </c>
    </row>
    <row r="276" spans="4:19" x14ac:dyDescent="0.3">
      <c r="D276" s="1">
        <v>274</v>
      </c>
      <c r="E276">
        <v>44.015000000000001</v>
      </c>
      <c r="N276">
        <v>44.015000000000001</v>
      </c>
      <c r="O276">
        <f t="shared" si="12"/>
        <v>-17.375861807788219</v>
      </c>
      <c r="Q276">
        <f t="shared" si="13"/>
        <v>-1632.0945071865367</v>
      </c>
      <c r="S276">
        <f t="shared" si="14"/>
        <v>-41.481814455752193</v>
      </c>
    </row>
    <row r="277" spans="4:19" x14ac:dyDescent="0.3">
      <c r="D277" s="1">
        <v>275</v>
      </c>
      <c r="E277">
        <v>43.29</v>
      </c>
      <c r="N277">
        <v>43.29</v>
      </c>
      <c r="O277">
        <f t="shared" si="12"/>
        <v>-17.443865745587658</v>
      </c>
      <c r="Q277">
        <f t="shared" si="13"/>
        <v>-1493.5125984325452</v>
      </c>
      <c r="S277">
        <f t="shared" si="14"/>
        <v>-41.644161898501324</v>
      </c>
    </row>
    <row r="278" spans="4:19" x14ac:dyDescent="0.3">
      <c r="D278" s="1">
        <v>276</v>
      </c>
      <c r="E278">
        <v>42.561999999999998</v>
      </c>
      <c r="N278">
        <v>42.561999999999998</v>
      </c>
      <c r="O278">
        <f t="shared" si="12"/>
        <v>-17.506095437189014</v>
      </c>
      <c r="Q278">
        <f t="shared" si="13"/>
        <v>-1352.3048364168346</v>
      </c>
      <c r="S278">
        <f t="shared" si="14"/>
        <v>-41.792724343875356</v>
      </c>
    </row>
    <row r="279" spans="4:19" x14ac:dyDescent="0.3">
      <c r="D279" s="1">
        <v>277</v>
      </c>
      <c r="E279">
        <v>41.831000000000003</v>
      </c>
      <c r="N279">
        <v>41.831000000000003</v>
      </c>
      <c r="O279">
        <f t="shared" si="12"/>
        <v>-17.562441472039716</v>
      </c>
      <c r="Q279">
        <f t="shared" si="13"/>
        <v>-1208.5360465235908</v>
      </c>
      <c r="S279">
        <f t="shared" si="14"/>
        <v>-41.927240593420251</v>
      </c>
    </row>
    <row r="280" spans="4:19" x14ac:dyDescent="0.3">
      <c r="D280" s="1">
        <v>278</v>
      </c>
      <c r="E280">
        <v>41.097999999999999</v>
      </c>
      <c r="N280">
        <v>41.097999999999999</v>
      </c>
      <c r="O280">
        <f t="shared" si="12"/>
        <v>-17.612797140644865</v>
      </c>
      <c r="Q280">
        <f t="shared" si="13"/>
        <v>-1062.2753165997665</v>
      </c>
      <c r="S280">
        <f t="shared" si="14"/>
        <v>-42.047455896982228</v>
      </c>
    </row>
    <row r="281" spans="4:19" x14ac:dyDescent="0.3">
      <c r="D281" s="1">
        <v>279</v>
      </c>
      <c r="E281">
        <v>40.363</v>
      </c>
      <c r="N281">
        <v>40.363</v>
      </c>
      <c r="O281">
        <f t="shared" si="12"/>
        <v>-17.657058612169855</v>
      </c>
      <c r="Q281">
        <f t="shared" si="13"/>
        <v>-913.59590675489244</v>
      </c>
      <c r="S281">
        <f t="shared" si="14"/>
        <v>-42.153122376702683</v>
      </c>
    </row>
    <row r="282" spans="4:19" x14ac:dyDescent="0.3">
      <c r="D282" s="1">
        <v>280</v>
      </c>
      <c r="E282">
        <v>39.627000000000002</v>
      </c>
      <c r="N282">
        <v>39.627000000000002</v>
      </c>
      <c r="O282">
        <f t="shared" si="12"/>
        <v>-17.695125108284643</v>
      </c>
      <c r="Q282">
        <f t="shared" si="13"/>
        <v>-762.57514904034451</v>
      </c>
      <c r="S282">
        <f t="shared" si="14"/>
        <v>-42.243999442040909</v>
      </c>
    </row>
    <row r="283" spans="4:19" x14ac:dyDescent="0.3">
      <c r="D283" s="1">
        <v>281</v>
      </c>
      <c r="E283">
        <v>38.889000000000003</v>
      </c>
      <c r="N283">
        <v>38.889000000000003</v>
      </c>
      <c r="O283">
        <f t="shared" si="12"/>
        <v>-17.72689907282799</v>
      </c>
      <c r="Q283">
        <f t="shared" si="13"/>
        <v>-609.29433742799688</v>
      </c>
      <c r="S283">
        <f t="shared" si="14"/>
        <v>-42.319854194817545</v>
      </c>
    </row>
    <row r="284" spans="4:19" x14ac:dyDescent="0.3">
      <c r="D284" s="1">
        <v>282</v>
      </c>
      <c r="E284">
        <v>38.15</v>
      </c>
      <c r="N284">
        <v>38.15</v>
      </c>
      <c r="O284">
        <f t="shared" si="12"/>
        <v>-17.75228633688749</v>
      </c>
      <c r="Q284">
        <f t="shared" si="13"/>
        <v>-453.83860855849889</v>
      </c>
      <c r="S284">
        <f t="shared" si="14"/>
        <v>-42.380461823314178</v>
      </c>
    </row>
    <row r="285" spans="4:19" x14ac:dyDescent="0.3">
      <c r="D285" s="1">
        <v>283</v>
      </c>
      <c r="E285">
        <v>37.409999999999997</v>
      </c>
      <c r="N285">
        <v>37.409999999999997</v>
      </c>
      <c r="O285">
        <f t="shared" si="12"/>
        <v>-17.771196278910761</v>
      </c>
      <c r="Q285">
        <f t="shared" si="13"/>
        <v>-296.2968137573796</v>
      </c>
      <c r="S285">
        <f t="shared" si="14"/>
        <v>-42.425605984510646</v>
      </c>
    </row>
    <row r="286" spans="4:19" x14ac:dyDescent="0.3">
      <c r="D286" s="1">
        <v>284</v>
      </c>
      <c r="E286">
        <v>36.668999999999997</v>
      </c>
      <c r="N286">
        <v>36.668999999999997</v>
      </c>
      <c r="O286">
        <f t="shared" si="12"/>
        <v>-17.783541979483985</v>
      </c>
      <c r="Q286">
        <f t="shared" si="13"/>
        <v>-136.76138286169248</v>
      </c>
      <c r="S286">
        <f t="shared" si="14"/>
        <v>-42.455079173591564</v>
      </c>
    </row>
    <row r="287" spans="4:19" x14ac:dyDescent="0.3">
      <c r="D287" s="1">
        <v>285</v>
      </c>
      <c r="E287">
        <v>35.927999999999997</v>
      </c>
      <c r="N287">
        <v>35.927999999999997</v>
      </c>
      <c r="O287">
        <f t="shared" si="12"/>
        <v>-17.789240370436556</v>
      </c>
      <c r="Q287">
        <f t="shared" si="13"/>
        <v>24.6718195771507</v>
      </c>
      <c r="S287">
        <f t="shared" si="14"/>
        <v>-42.46868307990745</v>
      </c>
    </row>
    <row r="288" spans="4:19" x14ac:dyDescent="0.3">
      <c r="D288" s="1">
        <v>286</v>
      </c>
      <c r="E288">
        <v>35.186999999999998</v>
      </c>
      <c r="N288">
        <v>35.186999999999998</v>
      </c>
      <c r="O288">
        <f t="shared" si="12"/>
        <v>-17.788212377954174</v>
      </c>
      <c r="Q288">
        <f t="shared" si="13"/>
        <v>187.9036451207412</v>
      </c>
      <c r="S288">
        <f t="shared" si="14"/>
        <v>-42.466228928632084</v>
      </c>
    </row>
    <row r="289" spans="4:19" x14ac:dyDescent="0.3">
      <c r="D289" s="1">
        <v>287</v>
      </c>
      <c r="E289">
        <v>34.445999999999998</v>
      </c>
      <c r="N289">
        <v>34.445999999999998</v>
      </c>
      <c r="O289">
        <f t="shared" si="12"/>
        <v>-17.780383059407477</v>
      </c>
      <c r="Q289">
        <f t="shared" si="13"/>
        <v>352.83181868194902</v>
      </c>
      <c r="S289">
        <f t="shared" si="14"/>
        <v>-42.447537807416822</v>
      </c>
    </row>
    <row r="290" spans="4:19" x14ac:dyDescent="0.3">
      <c r="D290" s="1">
        <v>288</v>
      </c>
      <c r="E290">
        <v>33.704999999999998</v>
      </c>
      <c r="N290">
        <v>33.704999999999998</v>
      </c>
      <c r="O290">
        <f t="shared" si="12"/>
        <v>-17.765681733629062</v>
      </c>
      <c r="Q290">
        <f t="shared" si="13"/>
        <v>519.35110154690278</v>
      </c>
      <c r="S290">
        <f t="shared" si="14"/>
        <v>-42.412440977404025</v>
      </c>
    </row>
    <row r="291" spans="4:19" x14ac:dyDescent="0.3">
      <c r="D291" s="1">
        <v>289</v>
      </c>
      <c r="E291">
        <v>32.965000000000003</v>
      </c>
      <c r="N291">
        <v>32.965000000000003</v>
      </c>
      <c r="O291">
        <f t="shared" si="12"/>
        <v>-17.744042104397941</v>
      </c>
      <c r="Q291">
        <f t="shared" si="13"/>
        <v>687.35345952771354</v>
      </c>
      <c r="S291">
        <f t="shared" si="14"/>
        <v>-42.360780168024526</v>
      </c>
    </row>
    <row r="292" spans="4:19" x14ac:dyDescent="0.3">
      <c r="D292" s="1">
        <v>290</v>
      </c>
      <c r="E292">
        <v>32.225999999999999</v>
      </c>
      <c r="N292">
        <v>32.225999999999999</v>
      </c>
      <c r="O292">
        <f t="shared" si="12"/>
        <v>-17.71540237691762</v>
      </c>
      <c r="Q292">
        <f t="shared" si="13"/>
        <v>856.72823559596623</v>
      </c>
      <c r="S292">
        <f t="shared" si="14"/>
        <v>-42.292407855068546</v>
      </c>
    </row>
    <row r="293" spans="4:19" x14ac:dyDescent="0.3">
      <c r="D293" s="1">
        <v>291</v>
      </c>
      <c r="E293">
        <v>31.489000000000001</v>
      </c>
      <c r="N293">
        <v>31.489000000000001</v>
      </c>
      <c r="O293">
        <f t="shared" si="12"/>
        <v>-17.679705367101121</v>
      </c>
      <c r="Q293">
        <f t="shared" si="13"/>
        <v>1027.3623263386469</v>
      </c>
      <c r="S293">
        <f t="shared" si="14"/>
        <v>-42.207187521584459</v>
      </c>
    </row>
    <row r="294" spans="4:19" x14ac:dyDescent="0.3">
      <c r="D294" s="1">
        <v>292</v>
      </c>
      <c r="E294">
        <v>30.753</v>
      </c>
      <c r="N294">
        <v>30.753</v>
      </c>
      <c r="O294">
        <f t="shared" si="12"/>
        <v>-17.636898603503678</v>
      </c>
      <c r="Q294">
        <f t="shared" si="13"/>
        <v>1199.1403615722902</v>
      </c>
      <c r="S294">
        <f t="shared" si="14"/>
        <v>-42.104993901225178</v>
      </c>
    </row>
    <row r="295" spans="4:19" x14ac:dyDescent="0.3">
      <c r="D295" s="1">
        <v>293</v>
      </c>
      <c r="E295">
        <v>30.018999999999998</v>
      </c>
      <c r="N295">
        <v>30.018999999999998</v>
      </c>
      <c r="O295">
        <f t="shared" si="12"/>
        <v>-17.586934421771499</v>
      </c>
      <c r="Q295">
        <f t="shared" si="13"/>
        <v>1371.9448864663946</v>
      </c>
      <c r="S295">
        <f t="shared" si="14"/>
        <v>-41.985713203727997</v>
      </c>
    </row>
    <row r="296" spans="4:19" x14ac:dyDescent="0.3">
      <c r="D296" s="1">
        <v>294</v>
      </c>
      <c r="E296">
        <v>29.288</v>
      </c>
      <c r="N296">
        <v>29.288</v>
      </c>
      <c r="O296">
        <f t="shared" si="12"/>
        <v>-17.529770051502066</v>
      </c>
      <c r="Q296">
        <f t="shared" si="13"/>
        <v>1545.6565455264695</v>
      </c>
      <c r="S296">
        <f t="shared" si="14"/>
        <v>-41.849243322278213</v>
      </c>
    </row>
    <row r="297" spans="4:19" x14ac:dyDescent="0.3">
      <c r="D297" s="1">
        <v>295</v>
      </c>
      <c r="E297">
        <v>28.559000000000001</v>
      </c>
      <c r="N297">
        <v>28.559000000000001</v>
      </c>
      <c r="O297">
        <f t="shared" si="12"/>
        <v>-17.465367695438463</v>
      </c>
      <c r="Q297">
        <f t="shared" si="13"/>
        <v>1720.1542677996144</v>
      </c>
      <c r="S297">
        <f t="shared" si="14"/>
        <v>-41.695494022571758</v>
      </c>
    </row>
    <row r="298" spans="4:19" x14ac:dyDescent="0.3">
      <c r="D298" s="1">
        <v>296</v>
      </c>
      <c r="E298">
        <v>27.832000000000001</v>
      </c>
      <c r="N298">
        <v>27.832000000000001</v>
      </c>
      <c r="O298">
        <f t="shared" si="12"/>
        <v>-17.393694600946812</v>
      </c>
      <c r="Q298">
        <f t="shared" si="13"/>
        <v>1895.3154526894878</v>
      </c>
      <c r="S298">
        <f t="shared" si="14"/>
        <v>-41.5243871134549</v>
      </c>
    </row>
    <row r="299" spans="4:19" x14ac:dyDescent="0.3">
      <c r="D299" s="1">
        <v>297</v>
      </c>
      <c r="E299">
        <v>27.109000000000002</v>
      </c>
      <c r="N299">
        <v>27.109000000000002</v>
      </c>
      <c r="O299">
        <f t="shared" si="12"/>
        <v>-17.314723123751417</v>
      </c>
      <c r="Q299">
        <f t="shared" si="13"/>
        <v>2071.016155768973</v>
      </c>
      <c r="S299">
        <f t="shared" si="14"/>
        <v>-41.33585659908077</v>
      </c>
    </row>
    <row r="300" spans="4:19" x14ac:dyDescent="0.3">
      <c r="D300" s="1">
        <v>298</v>
      </c>
      <c r="E300">
        <v>26.39</v>
      </c>
      <c r="N300">
        <v>26.39</v>
      </c>
      <c r="O300">
        <f t="shared" si="12"/>
        <v>-17.22843078392771</v>
      </c>
      <c r="Q300">
        <f t="shared" si="13"/>
        <v>2247.1312740202052</v>
      </c>
      <c r="S300">
        <f t="shared" si="14"/>
        <v>-41.129848812582651</v>
      </c>
    </row>
    <row r="301" spans="4:19" x14ac:dyDescent="0.3">
      <c r="D301" s="1">
        <v>299</v>
      </c>
      <c r="E301">
        <v>25.673999999999999</v>
      </c>
      <c r="N301">
        <v>25.673999999999999</v>
      </c>
      <c r="O301">
        <f t="shared" si="12"/>
        <v>-17.134800314176868</v>
      </c>
      <c r="Q301">
        <f t="shared" si="13"/>
        <v>2423.5347299398882</v>
      </c>
      <c r="S301">
        <f t="shared" si="14"/>
        <v>-40.906322531321109</v>
      </c>
    </row>
    <row r="302" spans="4:19" x14ac:dyDescent="0.3">
      <c r="D302" s="1">
        <v>300</v>
      </c>
      <c r="E302">
        <v>24.962</v>
      </c>
      <c r="N302">
        <v>24.962</v>
      </c>
      <c r="O302">
        <f t="shared" si="12"/>
        <v>-17.033819700429373</v>
      </c>
      <c r="Q302">
        <f t="shared" si="13"/>
        <v>2600.0996539830512</v>
      </c>
      <c r="S302">
        <f t="shared" si="14"/>
        <v>-40.665249073817897</v>
      </c>
    </row>
    <row r="303" spans="4:19" x14ac:dyDescent="0.3">
      <c r="D303" s="1">
        <v>301</v>
      </c>
      <c r="E303">
        <v>24.254000000000001</v>
      </c>
      <c r="N303">
        <v>24.254000000000001</v>
      </c>
      <c r="O303">
        <f t="shared" si="12"/>
        <v>-16.925482214846745</v>
      </c>
      <c r="Q303">
        <f t="shared" si="13"/>
        <v>2776.6985648425193</v>
      </c>
      <c r="S303">
        <f t="shared" si="14"/>
        <v>-40.406612378541759</v>
      </c>
    </row>
    <row r="304" spans="4:19" x14ac:dyDescent="0.3">
      <c r="D304" s="1">
        <v>302</v>
      </c>
      <c r="E304">
        <v>23.550999999999998</v>
      </c>
      <c r="N304">
        <v>23.550999999999998</v>
      </c>
      <c r="O304">
        <f t="shared" si="12"/>
        <v>-16.80978644131164</v>
      </c>
      <c r="Q304">
        <f t="shared" si="13"/>
        <v>2953.2035470962514</v>
      </c>
      <c r="S304">
        <f t="shared" si="14"/>
        <v>-40.130409064761551</v>
      </c>
    </row>
    <row r="305" spans="4:19" x14ac:dyDescent="0.3">
      <c r="D305" s="1">
        <v>303</v>
      </c>
      <c r="E305">
        <v>22.853999999999999</v>
      </c>
      <c r="N305">
        <v>22.853999999999999</v>
      </c>
      <c r="O305">
        <f t="shared" si="12"/>
        <v>-16.686736293515963</v>
      </c>
      <c r="Q305">
        <f t="shared" si="13"/>
        <v>3129.486425780357</v>
      </c>
      <c r="S305">
        <f t="shared" si="14"/>
        <v>-39.836648475728474</v>
      </c>
    </row>
    <row r="306" spans="4:19" x14ac:dyDescent="0.3">
      <c r="D306" s="1">
        <v>304</v>
      </c>
      <c r="E306">
        <v>22.161000000000001</v>
      </c>
      <c r="N306">
        <v>22.161000000000001</v>
      </c>
      <c r="O306">
        <f t="shared" si="12"/>
        <v>-16.556341025775115</v>
      </c>
      <c r="Q306">
        <f t="shared" si="13"/>
        <v>3305.4189374850866</v>
      </c>
      <c r="S306">
        <f t="shared" si="14"/>
        <v>-39.525352704493152</v>
      </c>
    </row>
    <row r="307" spans="4:19" x14ac:dyDescent="0.3">
      <c r="D307" s="1">
        <v>305</v>
      </c>
      <c r="E307">
        <v>21.474</v>
      </c>
      <c r="N307">
        <v>21.474</v>
      </c>
      <c r="O307">
        <f t="shared" si="12"/>
        <v>-16.418615236713237</v>
      </c>
      <c r="Q307">
        <f t="shared" si="13"/>
        <v>3480.8728976018701</v>
      </c>
      <c r="S307">
        <f t="shared" si="14"/>
        <v>-39.196556602703474</v>
      </c>
    </row>
    <row r="308" spans="4:19" x14ac:dyDescent="0.3">
      <c r="D308" s="1">
        <v>306</v>
      </c>
      <c r="E308">
        <v>20.792999999999999</v>
      </c>
      <c r="N308">
        <v>20.792999999999999</v>
      </c>
      <c r="O308">
        <f t="shared" si="12"/>
        <v>-16.273578865979825</v>
      </c>
      <c r="Q308">
        <f t="shared" si="13"/>
        <v>3655.7203633816189</v>
      </c>
      <c r="S308">
        <f t="shared" si="14"/>
        <v>-38.850307772766158</v>
      </c>
    </row>
    <row r="309" spans="4:19" x14ac:dyDescent="0.3">
      <c r="D309" s="1">
        <v>307</v>
      </c>
      <c r="E309">
        <v>20.117999999999999</v>
      </c>
      <c r="N309">
        <v>20.117999999999999</v>
      </c>
      <c r="O309">
        <f t="shared" si="12"/>
        <v>-16.121257184172258</v>
      </c>
      <c r="Q309">
        <f t="shared" si="13"/>
        <v>3829.8337925027968</v>
      </c>
      <c r="S309">
        <f t="shared" si="14"/>
        <v>-38.486666543788523</v>
      </c>
    </row>
    <row r="310" spans="4:19" x14ac:dyDescent="0.3">
      <c r="D310" s="1">
        <v>308</v>
      </c>
      <c r="E310">
        <v>19.45</v>
      </c>
      <c r="N310">
        <v>19.45</v>
      </c>
      <c r="O310">
        <f t="shared" si="12"/>
        <v>-15.961680776151308</v>
      </c>
      <c r="Q310">
        <f t="shared" si="13"/>
        <v>4003.086196883402</v>
      </c>
      <c r="S310">
        <f t="shared" si="14"/>
        <v>-38.105705931747202</v>
      </c>
    </row>
    <row r="311" spans="4:19" x14ac:dyDescent="0.3">
      <c r="D311" s="1">
        <v>309</v>
      </c>
      <c r="E311">
        <v>18.788</v>
      </c>
      <c r="N311">
        <v>18.788</v>
      </c>
      <c r="O311">
        <f t="shared" si="12"/>
        <v>-15.794885517947833</v>
      </c>
      <c r="Q311">
        <f t="shared" si="13"/>
        <v>4175.3512915028496</v>
      </c>
      <c r="S311">
        <f t="shared" si="14"/>
        <v>-37.707511584356922</v>
      </c>
    </row>
    <row r="312" spans="4:19" x14ac:dyDescent="0.3">
      <c r="D312" s="1">
        <v>310</v>
      </c>
      <c r="E312">
        <v>18.132999999999999</v>
      </c>
      <c r="N312">
        <v>18.132999999999999</v>
      </c>
      <c r="O312">
        <f t="shared" si="12"/>
        <v>-15.620912547468548</v>
      </c>
      <c r="Q312">
        <f t="shared" si="13"/>
        <v>4346.5036380303991</v>
      </c>
      <c r="S312">
        <f t="shared" si="14"/>
        <v>-37.292181711135726</v>
      </c>
    </row>
    <row r="313" spans="4:19" x14ac:dyDescent="0.3">
      <c r="D313" s="1">
        <v>311</v>
      </c>
      <c r="E313">
        <v>17.486000000000001</v>
      </c>
      <c r="N313">
        <v>17.486000000000001</v>
      </c>
      <c r="O313">
        <f t="shared" si="12"/>
        <v>-15.439808229217281</v>
      </c>
      <c r="Q313">
        <f t="shared" si="13"/>
        <v>4516.4187831016134</v>
      </c>
      <c r="S313">
        <f t="shared" si="14"/>
        <v>-36.85982699918312</v>
      </c>
    </row>
    <row r="314" spans="4:19" x14ac:dyDescent="0.3">
      <c r="D314" s="1">
        <v>312</v>
      </c>
      <c r="E314">
        <v>16.847000000000001</v>
      </c>
      <c r="N314">
        <v>16.847000000000001</v>
      </c>
      <c r="O314">
        <f t="shared" si="12"/>
        <v>-15.251624113254714</v>
      </c>
      <c r="Q314">
        <f t="shared" si="13"/>
        <v>4684.9733911028152</v>
      </c>
      <c r="S314">
        <f t="shared" si="14"/>
        <v>-36.410570515203716</v>
      </c>
    </row>
    <row r="315" spans="4:19" x14ac:dyDescent="0.3">
      <c r="D315" s="1">
        <v>313</v>
      </c>
      <c r="E315">
        <v>16.215</v>
      </c>
      <c r="N315">
        <v>16.215</v>
      </c>
      <c r="O315">
        <f t="shared" si="12"/>
        <v>-15.05641688862543</v>
      </c>
      <c r="Q315">
        <f t="shared" si="13"/>
        <v>4852.0453713669558</v>
      </c>
      <c r="S315">
        <f t="shared" si="14"/>
        <v>-35.944547594322472</v>
      </c>
    </row>
    <row r="316" spans="4:19" x14ac:dyDescent="0.3">
      <c r="D316" s="1">
        <v>314</v>
      </c>
      <c r="E316">
        <v>15.592000000000001</v>
      </c>
      <c r="N316">
        <v>15.592000000000001</v>
      </c>
      <c r="O316">
        <f t="shared" si="12"/>
        <v>-14.85424833148514</v>
      </c>
      <c r="Q316">
        <f t="shared" si="13"/>
        <v>5017.5139997087399</v>
      </c>
      <c r="S316">
        <f t="shared" si="14"/>
        <v>-35.461905716247585</v>
      </c>
    </row>
    <row r="317" spans="4:19" x14ac:dyDescent="0.3">
      <c r="D317" s="1">
        <v>315</v>
      </c>
      <c r="E317">
        <v>14.978</v>
      </c>
      <c r="N317">
        <v>14.978</v>
      </c>
      <c r="O317">
        <f t="shared" si="12"/>
        <v>-14.645185248163942</v>
      </c>
      <c r="Q317">
        <f t="shared" si="13"/>
        <v>5181.2600342506557</v>
      </c>
      <c r="S317">
        <f t="shared" si="14"/>
        <v>-34.962804369344013</v>
      </c>
    </row>
    <row r="318" spans="4:19" x14ac:dyDescent="0.3">
      <c r="D318" s="1">
        <v>316</v>
      </c>
      <c r="E318">
        <v>14.372</v>
      </c>
      <c r="N318">
        <v>14.372</v>
      </c>
      <c r="O318">
        <f t="shared" si="12"/>
        <v>-14.429299413403498</v>
      </c>
      <c r="Q318">
        <f t="shared" si="13"/>
        <v>5343.1658255359343</v>
      </c>
      <c r="S318">
        <f t="shared" si="14"/>
        <v>-34.447414903185624</v>
      </c>
    </row>
    <row r="319" spans="4:19" x14ac:dyDescent="0.3">
      <c r="D319" s="1">
        <v>317</v>
      </c>
      <c r="E319">
        <v>13.775</v>
      </c>
      <c r="N319">
        <v>13.775</v>
      </c>
      <c r="O319">
        <f t="shared" si="12"/>
        <v>-14.206667504006168</v>
      </c>
      <c r="Q319">
        <f t="shared" si="13"/>
        <v>5503.1154209283668</v>
      </c>
      <c r="S319">
        <f t="shared" si="14"/>
        <v>-33.915920370154147</v>
      </c>
    </row>
    <row r="320" spans="4:19" x14ac:dyDescent="0.3">
      <c r="D320" s="1">
        <v>318</v>
      </c>
      <c r="E320">
        <v>13.188000000000001</v>
      </c>
      <c r="N320">
        <v>13.188000000000001</v>
      </c>
      <c r="O320">
        <f t="shared" si="12"/>
        <v>-13.977371028134153</v>
      </c>
      <c r="Q320">
        <f t="shared" si="13"/>
        <v>5660.9946633457894</v>
      </c>
      <c r="S320">
        <f t="shared" si="14"/>
        <v>-33.368515356653319</v>
      </c>
    </row>
    <row r="321" spans="4:19" x14ac:dyDescent="0.3">
      <c r="D321" s="1">
        <v>319</v>
      </c>
      <c r="E321">
        <v>12.611000000000001</v>
      </c>
      <c r="N321">
        <v>12.611000000000001</v>
      </c>
      <c r="O321">
        <f t="shared" si="12"/>
        <v>-13.741496250494745</v>
      </c>
      <c r="Q321">
        <f t="shared" si="13"/>
        <v>5816.6912843730925</v>
      </c>
      <c r="S321">
        <f t="shared" si="14"/>
        <v>-32.805405804501838</v>
      </c>
    </row>
    <row r="322" spans="4:19" x14ac:dyDescent="0.3">
      <c r="D322" s="1">
        <v>320</v>
      </c>
      <c r="E322">
        <v>12.042999999999999</v>
      </c>
      <c r="N322">
        <v>12.042999999999999</v>
      </c>
      <c r="O322">
        <f t="shared" si="12"/>
        <v>-13.499134113645866</v>
      </c>
      <c r="Q322">
        <f t="shared" si="13"/>
        <v>5970.0949918456699</v>
      </c>
      <c r="S322">
        <f t="shared" si="14"/>
        <v>-32.22680882306414</v>
      </c>
    </row>
    <row r="323" spans="4:19" x14ac:dyDescent="0.3">
      <c r="D323" s="1">
        <v>321</v>
      </c>
      <c r="E323">
        <v>11.486000000000001</v>
      </c>
      <c r="N323">
        <v>11.486000000000001</v>
      </c>
      <c r="O323">
        <f t="shared" si="12"/>
        <v>-13.250380155652296</v>
      </c>
      <c r="Q323">
        <f t="shared" si="13"/>
        <v>6121.0975519949925</v>
      </c>
      <c r="S323">
        <f t="shared" si="14"/>
        <v>-31.632952492669169</v>
      </c>
    </row>
    <row r="324" spans="4:19" x14ac:dyDescent="0.3">
      <c r="D324" s="1">
        <v>322</v>
      </c>
      <c r="E324">
        <v>10.939</v>
      </c>
      <c r="N324">
        <v>10.939</v>
      </c>
      <c r="O324">
        <f t="shared" ref="O324:O362" si="15">418.8790205*S324/1000</f>
        <v>-12.995334424319172</v>
      </c>
      <c r="Q324">
        <f t="shared" ref="Q324:Q361" si="16" xml:space="preserve"> (O325 - O324) / $U$2</f>
        <v>6269.5928662730439</v>
      </c>
      <c r="S324">
        <f t="shared" ref="S324:S362" si="17" xml:space="preserve"> (81.4/2)*SIN(RADIANS(D324))
+ ((81.4/2)^2 * SIN(RADIANS(D324)) * COS(RADIANS(D324)))
  / SQRT(137^2 - ((81.4/2)*SIN(RADIANS(D324)))^2)</f>
        <v>-31.024075659857907</v>
      </c>
    </row>
    <row r="325" spans="4:19" x14ac:dyDescent="0.3">
      <c r="D325" s="1">
        <v>323</v>
      </c>
      <c r="E325">
        <v>10.403</v>
      </c>
      <c r="N325">
        <v>10.403</v>
      </c>
      <c r="O325">
        <f t="shared" si="15"/>
        <v>-12.734101388224461</v>
      </c>
      <c r="Q325">
        <f t="shared" si="16"/>
        <v>6415.4770429930186</v>
      </c>
      <c r="S325">
        <f t="shared" si="17"/>
        <v>-30.400427724989058</v>
      </c>
    </row>
    <row r="326" spans="4:19" x14ac:dyDescent="0.3">
      <c r="D326" s="1">
        <v>324</v>
      </c>
      <c r="E326">
        <v>9.8780000000000001</v>
      </c>
      <c r="N326">
        <v>9.8780000000000001</v>
      </c>
      <c r="O326">
        <f t="shared" si="15"/>
        <v>-12.466789844766419</v>
      </c>
      <c r="Q326">
        <f t="shared" si="16"/>
        <v>6558.6484639227083</v>
      </c>
      <c r="S326">
        <f t="shared" si="17"/>
        <v>-29.762268422718531</v>
      </c>
    </row>
    <row r="327" spans="4:19" x14ac:dyDescent="0.3">
      <c r="D327" s="1">
        <v>325</v>
      </c>
      <c r="E327">
        <v>9.3640000000000008</v>
      </c>
      <c r="N327">
        <v>9.3640000000000008</v>
      </c>
      <c r="O327">
        <f t="shared" si="15"/>
        <v>-12.193512825436306</v>
      </c>
      <c r="Q327">
        <f t="shared" si="16"/>
        <v>6699.0078459987217</v>
      </c>
      <c r="S327">
        <f t="shared" si="17"/>
        <v>-29.109867595854698</v>
      </c>
    </row>
    <row r="328" spans="4:19" x14ac:dyDescent="0.3">
      <c r="D328" s="1">
        <v>326</v>
      </c>
      <c r="E328">
        <v>8.8620000000000001</v>
      </c>
      <c r="N328">
        <v>8.8620000000000001</v>
      </c>
      <c r="O328">
        <f t="shared" si="15"/>
        <v>-11.914387498519693</v>
      </c>
      <c r="Q328">
        <f t="shared" si="16"/>
        <v>6836.4582983225118</v>
      </c>
      <c r="S328">
        <f t="shared" si="17"/>
        <v>-28.443504963074872</v>
      </c>
    </row>
    <row r="329" spans="4:19" x14ac:dyDescent="0.3">
      <c r="D329" s="1">
        <v>327</v>
      </c>
      <c r="E329">
        <v>8.3710000000000004</v>
      </c>
      <c r="N329">
        <v>8.3710000000000004</v>
      </c>
      <c r="O329">
        <f t="shared" si="15"/>
        <v>-11.629535069422921</v>
      </c>
      <c r="Q329">
        <f t="shared" si="16"/>
        <v>6970.9053746267391</v>
      </c>
      <c r="S329">
        <f t="shared" si="17"/>
        <v>-27.763469880972281</v>
      </c>
    </row>
    <row r="330" spans="4:19" x14ac:dyDescent="0.3">
      <c r="D330" s="1">
        <v>328</v>
      </c>
      <c r="E330">
        <v>7.8929999999999998</v>
      </c>
      <c r="N330">
        <v>7.8929999999999998</v>
      </c>
      <c r="O330">
        <f t="shared" si="15"/>
        <v>-11.339080678813474</v>
      </c>
      <c r="Q330">
        <f t="shared" si="16"/>
        <v>7102.2571213833035</v>
      </c>
      <c r="S330">
        <f t="shared" si="17"/>
        <v>-27.070061100884075</v>
      </c>
    </row>
    <row r="331" spans="4:19" x14ac:dyDescent="0.3">
      <c r="D331" s="1">
        <v>329</v>
      </c>
      <c r="E331">
        <v>7.4260000000000002</v>
      </c>
      <c r="N331">
        <v>7.4260000000000002</v>
      </c>
      <c r="O331">
        <f t="shared" si="15"/>
        <v>-11.043153298755836</v>
      </c>
      <c r="Q331">
        <f t="shared" si="16"/>
        <v>7230.4241217607632</v>
      </c>
      <c r="S331">
        <f t="shared" si="17"/>
        <v>-26.363586520934</v>
      </c>
    </row>
    <row r="332" spans="4:19" x14ac:dyDescent="0.3">
      <c r="D332" s="1">
        <v>330</v>
      </c>
      <c r="E332">
        <v>6.9729999999999999</v>
      </c>
      <c r="N332">
        <v>6.9729999999999999</v>
      </c>
      <c r="O332">
        <f t="shared" si="15"/>
        <v>-10.741885627015805</v>
      </c>
      <c r="Q332">
        <f t="shared" si="16"/>
        <v>7355.3195356172128</v>
      </c>
      <c r="S332">
        <f t="shared" si="17"/>
        <v>-25.644362933702489</v>
      </c>
    </row>
    <row r="333" spans="4:19" x14ac:dyDescent="0.3">
      <c r="D333" s="1">
        <v>331</v>
      </c>
      <c r="E333">
        <v>6.5309999999999997</v>
      </c>
      <c r="N333">
        <v>6.5309999999999997</v>
      </c>
      <c r="O333">
        <f t="shared" si="15"/>
        <v>-10.435413979698421</v>
      </c>
      <c r="Q333">
        <f t="shared" si="16"/>
        <v>7476.8591357328523</v>
      </c>
      <c r="S333">
        <f t="shared" si="17"/>
        <v>-24.912715769918631</v>
      </c>
    </row>
    <row r="334" spans="4:19" x14ac:dyDescent="0.3">
      <c r="D334" s="1">
        <v>332</v>
      </c>
      <c r="E334">
        <v>6.1029999999999998</v>
      </c>
      <c r="N334">
        <v>6.1029999999999998</v>
      </c>
      <c r="O334">
        <f t="shared" si="15"/>
        <v>-10.123878182376219</v>
      </c>
      <c r="Q334">
        <f t="shared" si="16"/>
        <v>7594.961340488695</v>
      </c>
      <c r="S334">
        <f t="shared" si="17"/>
        <v>-24.168978838548007</v>
      </c>
    </row>
    <row r="335" spans="4:19" x14ac:dyDescent="0.3">
      <c r="D335" s="1">
        <v>333</v>
      </c>
      <c r="E335">
        <v>5.6879999999999997</v>
      </c>
      <c r="N335">
        <v>5.6879999999999997</v>
      </c>
      <c r="O335">
        <f t="shared" si="15"/>
        <v>-9.8074214598558562</v>
      </c>
      <c r="Q335">
        <f t="shared" si="16"/>
        <v>7709.5472431851995</v>
      </c>
      <c r="S335">
        <f t="shared" si="17"/>
        <v>-23.413494063629894</v>
      </c>
    </row>
    <row r="336" spans="4:19" x14ac:dyDescent="0.3">
      <c r="D336" s="1">
        <v>334</v>
      </c>
      <c r="E336">
        <v>5.2859999999999996</v>
      </c>
      <c r="N336">
        <v>5.2859999999999996</v>
      </c>
      <c r="O336">
        <f t="shared" si="15"/>
        <v>-9.4861903247231396</v>
      </c>
      <c r="Q336">
        <f t="shared" si="16"/>
        <v>7820.5406382153769</v>
      </c>
      <c r="S336">
        <f t="shared" si="17"/>
        <v>-22.646611218198117</v>
      </c>
    </row>
    <row r="337" spans="4:19" x14ac:dyDescent="0.3">
      <c r="D337" s="1">
        <v>335</v>
      </c>
      <c r="E337">
        <v>4.8970000000000002</v>
      </c>
      <c r="N337">
        <v>4.8970000000000002</v>
      </c>
      <c r="O337">
        <f t="shared" si="15"/>
        <v>-9.1603344647974989</v>
      </c>
      <c r="Q337">
        <f t="shared" si="16"/>
        <v>7927.8680442864561</v>
      </c>
      <c r="S337">
        <f t="shared" si="17"/>
        <v>-21.8686876555984</v>
      </c>
    </row>
    <row r="338" spans="4:19" x14ac:dyDescent="0.3">
      <c r="D338" s="1">
        <v>336</v>
      </c>
      <c r="E338">
        <v>4.5229999999999997</v>
      </c>
      <c r="N338">
        <v>4.5229999999999997</v>
      </c>
      <c r="O338">
        <f t="shared" si="15"/>
        <v>-8.8300066296188966</v>
      </c>
      <c r="Q338">
        <f t="shared" si="16"/>
        <v>8031.458724899494</v>
      </c>
      <c r="S338">
        <f t="shared" si="17"/>
        <v>-21.08008803849582</v>
      </c>
    </row>
    <row r="339" spans="4:19" x14ac:dyDescent="0.3">
      <c r="D339" s="1">
        <v>337</v>
      </c>
      <c r="E339">
        <v>4.1619999999999999</v>
      </c>
      <c r="N339">
        <v>4.1619999999999999</v>
      </c>
      <c r="O339">
        <f t="shared" si="15"/>
        <v>-8.4953625160814177</v>
      </c>
      <c r="Q339">
        <f t="shared" si="16"/>
        <v>8131.2447062723268</v>
      </c>
      <c r="S339">
        <f t="shared" si="17"/>
        <v>-20.281184065845132</v>
      </c>
    </row>
    <row r="340" spans="4:19" x14ac:dyDescent="0.3">
      <c r="D340" s="1">
        <v>338</v>
      </c>
      <c r="E340">
        <v>3.8149999999999999</v>
      </c>
      <c r="N340">
        <v>3.8149999999999999</v>
      </c>
      <c r="O340">
        <f t="shared" si="15"/>
        <v>-8.1565606533200707</v>
      </c>
      <c r="Q340">
        <f t="shared" si="16"/>
        <v>8227.1607929128131</v>
      </c>
      <c r="S340">
        <f t="shared" si="17"/>
        <v>-19.472354198078225</v>
      </c>
    </row>
    <row r="341" spans="4:19" x14ac:dyDescent="0.3">
      <c r="D341" s="1">
        <v>339</v>
      </c>
      <c r="E341">
        <v>3.4820000000000002</v>
      </c>
      <c r="N341">
        <v>3.4820000000000002</v>
      </c>
      <c r="O341">
        <f t="shared" si="15"/>
        <v>-7.8137622869487036</v>
      </c>
      <c r="Q341">
        <f t="shared" si="16"/>
        <v>8319.1445810242622</v>
      </c>
      <c r="S341">
        <f t="shared" si="17"/>
        <v>-18.653983380742513</v>
      </c>
    </row>
    <row r="342" spans="4:19" x14ac:dyDescent="0.3">
      <c r="D342" s="1">
        <v>340</v>
      </c>
      <c r="E342">
        <v>3.1640000000000001</v>
      </c>
      <c r="N342">
        <v>3.1640000000000001</v>
      </c>
      <c r="O342">
        <f t="shared" si="15"/>
        <v>-7.4671312627393593</v>
      </c>
      <c r="Q342">
        <f t="shared" si="16"/>
        <v>8407.1364699280202</v>
      </c>
      <c r="S342">
        <f t="shared" si="17"/>
        <v>-17.826462766805861</v>
      </c>
    </row>
    <row r="343" spans="4:19" x14ac:dyDescent="0.3">
      <c r="D343" s="1">
        <v>341</v>
      </c>
      <c r="E343">
        <v>2.86</v>
      </c>
      <c r="N343">
        <v>2.86</v>
      </c>
      <c r="O343">
        <f t="shared" si="15"/>
        <v>-7.1168339098256919</v>
      </c>
      <c r="Q343">
        <f t="shared" si="16"/>
        <v>8491.0796716911827</v>
      </c>
      <c r="S343">
        <f t="shared" si="17"/>
        <v>-16.990189437825261</v>
      </c>
    </row>
    <row r="344" spans="4:19" x14ac:dyDescent="0.3">
      <c r="D344" s="1">
        <v>342</v>
      </c>
      <c r="E344">
        <v>2.5710000000000002</v>
      </c>
      <c r="N344">
        <v>2.5710000000000002</v>
      </c>
      <c r="O344">
        <f t="shared" si="15"/>
        <v>-6.763038923505226</v>
      </c>
      <c r="Q344">
        <f t="shared" si="16"/>
        <v>8570.9202191165314</v>
      </c>
      <c r="S344">
        <f t="shared" si="17"/>
        <v>-16.14556612415786</v>
      </c>
    </row>
    <row r="345" spans="4:19" x14ac:dyDescent="0.3">
      <c r="D345" s="1">
        <v>343</v>
      </c>
      <c r="E345">
        <v>2.2959999999999998</v>
      </c>
      <c r="N345">
        <v>2.2959999999999998</v>
      </c>
      <c r="O345">
        <f t="shared" si="15"/>
        <v>-6.4059172477087039</v>
      </c>
      <c r="Q345">
        <f t="shared" si="16"/>
        <v>8646.6069722788543</v>
      </c>
      <c r="S345">
        <f t="shared" si="17"/>
        <v>-15.293000924377171</v>
      </c>
    </row>
    <row r="346" spans="4:19" x14ac:dyDescent="0.3">
      <c r="D346" s="1">
        <v>344</v>
      </c>
      <c r="E346">
        <v>2.0369999999999999</v>
      </c>
      <c r="N346">
        <v>2.0369999999999999</v>
      </c>
      <c r="O346">
        <f t="shared" si="15"/>
        <v>-6.045641957197085</v>
      </c>
      <c r="Q346">
        <f t="shared" si="16"/>
        <v>8718.0916237535512</v>
      </c>
      <c r="S346">
        <f t="shared" si="17"/>
        <v>-14.432907024039139</v>
      </c>
    </row>
    <row r="347" spans="4:19" x14ac:dyDescent="0.3">
      <c r="D347" s="1">
        <v>345</v>
      </c>
      <c r="E347">
        <v>1.792</v>
      </c>
      <c r="N347">
        <v>1.792</v>
      </c>
      <c r="O347">
        <f t="shared" si="15"/>
        <v>-5.682388139540687</v>
      </c>
      <c r="Q347">
        <f t="shared" si="16"/>
        <v>8785.328702703333</v>
      </c>
      <c r="S347">
        <f t="shared" si="17"/>
        <v>-13.565702413928097</v>
      </c>
    </row>
    <row r="348" spans="4:19" x14ac:dyDescent="0.3">
      <c r="D348" s="1">
        <v>346</v>
      </c>
      <c r="E348">
        <v>1.5629999999999999</v>
      </c>
      <c r="N348">
        <v>1.5629999999999999</v>
      </c>
      <c r="O348">
        <f t="shared" si="15"/>
        <v>-5.3163327769280482</v>
      </c>
      <c r="Q348">
        <f t="shared" si="16"/>
        <v>8848.2755779523795</v>
      </c>
      <c r="S348">
        <f t="shared" si="17"/>
        <v>-12.691809607896198</v>
      </c>
    </row>
    <row r="349" spans="4:19" x14ac:dyDescent="0.3">
      <c r="D349" s="1">
        <v>347</v>
      </c>
      <c r="E349">
        <v>1.349</v>
      </c>
      <c r="N349">
        <v>1.349</v>
      </c>
      <c r="O349">
        <f t="shared" si="15"/>
        <v>-4.9476546278466991</v>
      </c>
      <c r="Q349">
        <f t="shared" si="16"/>
        <v>8906.8924602002407</v>
      </c>
      <c r="S349">
        <f t="shared" si="17"/>
        <v>-11.81165536039707</v>
      </c>
    </row>
    <row r="350" spans="4:19" x14ac:dyDescent="0.3">
      <c r="D350" s="1">
        <v>348</v>
      </c>
      <c r="E350">
        <v>1.151</v>
      </c>
      <c r="N350">
        <v>1.151</v>
      </c>
      <c r="O350">
        <f t="shared" si="15"/>
        <v>-4.5765341086716891</v>
      </c>
      <c r="Q350">
        <f t="shared" si="16"/>
        <v>8961.1424034964457</v>
      </c>
      <c r="S350">
        <f t="shared" si="17"/>
        <v>-10.92567038379925</v>
      </c>
    </row>
    <row r="351" spans="4:19" x14ac:dyDescent="0.3">
      <c r="D351" s="1">
        <v>349</v>
      </c>
      <c r="E351">
        <v>0.96799999999999997</v>
      </c>
      <c r="N351">
        <v>0.96799999999999997</v>
      </c>
      <c r="O351">
        <f t="shared" si="15"/>
        <v>-4.2031531751926705</v>
      </c>
      <c r="Q351">
        <f t="shared" si="16"/>
        <v>9010.9913060967847</v>
      </c>
      <c r="S351">
        <f t="shared" si="17"/>
        <v>-10.034289065552926</v>
      </c>
    </row>
    <row r="352" spans="4:19" x14ac:dyDescent="0.3">
      <c r="D352" s="1">
        <v>350</v>
      </c>
      <c r="E352">
        <v>0.80100000000000005</v>
      </c>
      <c r="N352">
        <v>0.80100000000000005</v>
      </c>
      <c r="O352">
        <f t="shared" si="15"/>
        <v>-3.8276952041053045</v>
      </c>
      <c r="Q352">
        <f t="shared" si="16"/>
        <v>9056.4079108231927</v>
      </c>
      <c r="S352">
        <f t="shared" si="17"/>
        <v>-9.1379491852715127</v>
      </c>
    </row>
    <row r="353" spans="4:19" x14ac:dyDescent="0.3">
      <c r="D353" s="1">
        <v>351</v>
      </c>
      <c r="E353">
        <v>0.64900000000000002</v>
      </c>
      <c r="N353">
        <v>0.64900000000000002</v>
      </c>
      <c r="O353">
        <f t="shared" si="15"/>
        <v>-3.4503448744876715</v>
      </c>
      <c r="Q353">
        <f t="shared" si="16"/>
        <v>9097.3638050164918</v>
      </c>
      <c r="S353">
        <f t="shared" si="17"/>
        <v>-8.2370916317774174</v>
      </c>
    </row>
    <row r="354" spans="4:19" x14ac:dyDescent="0.3">
      <c r="D354" s="1">
        <v>352</v>
      </c>
      <c r="E354">
        <v>0.51300000000000001</v>
      </c>
      <c r="N354">
        <v>0.51300000000000001</v>
      </c>
      <c r="O354">
        <f t="shared" si="15"/>
        <v>-3.071288049278651</v>
      </c>
      <c r="Q354">
        <f t="shared" si="16"/>
        <v>9133.8334201930538</v>
      </c>
      <c r="S354">
        <f t="shared" si="17"/>
        <v>-7.3321601201525217</v>
      </c>
    </row>
    <row r="355" spans="4:19" x14ac:dyDescent="0.3">
      <c r="D355" s="1">
        <v>353</v>
      </c>
      <c r="E355">
        <v>0.39300000000000002</v>
      </c>
      <c r="N355">
        <v>0.39300000000000002</v>
      </c>
      <c r="O355">
        <f t="shared" si="15"/>
        <v>-2.6907116567706071</v>
      </c>
      <c r="Q355">
        <f t="shared" si="16"/>
        <v>9165.7940314814186</v>
      </c>
      <c r="S355">
        <f t="shared" si="17"/>
        <v>-6.4236009088228059</v>
      </c>
    </row>
    <row r="356" spans="4:19" x14ac:dyDescent="0.3">
      <c r="D356" s="1">
        <v>354</v>
      </c>
      <c r="E356">
        <v>0.28899999999999998</v>
      </c>
      <c r="N356">
        <v>0.28899999999999998</v>
      </c>
      <c r="O356">
        <f t="shared" si="15"/>
        <v>-2.308803572125548</v>
      </c>
      <c r="Q356">
        <f t="shared" si="16"/>
        <v>9193.225756929749</v>
      </c>
      <c r="S356">
        <f t="shared" si="17"/>
        <v>-5.5118625166990132</v>
      </c>
    </row>
    <row r="357" spans="4:19" x14ac:dyDescent="0.3">
      <c r="D357" s="1">
        <v>355</v>
      </c>
      <c r="E357">
        <v>0.20100000000000001</v>
      </c>
      <c r="N357">
        <v>0.20100000000000001</v>
      </c>
      <c r="O357">
        <f t="shared" si="15"/>
        <v>-1.9257524989201418</v>
      </c>
      <c r="Q357">
        <f t="shared" si="16"/>
        <v>9216.11155673752</v>
      </c>
      <c r="S357">
        <f t="shared" si="17"/>
        <v>-4.5973954403862098</v>
      </c>
    </row>
    <row r="358" spans="4:19" x14ac:dyDescent="0.3">
      <c r="D358" s="1">
        <v>356</v>
      </c>
      <c r="E358">
        <v>0.129</v>
      </c>
      <c r="N358">
        <v>0.129</v>
      </c>
      <c r="O358">
        <f t="shared" si="15"/>
        <v>-1.5417478507227451</v>
      </c>
      <c r="Q358">
        <f t="shared" si="16"/>
        <v>9234.4372324894612</v>
      </c>
      <c r="S358">
        <f t="shared" si="17"/>
        <v>-3.68065187146976</v>
      </c>
    </row>
    <row r="359" spans="4:19" x14ac:dyDescent="0.3">
      <c r="D359" s="1">
        <v>357</v>
      </c>
      <c r="E359">
        <v>7.1999999999999995E-2</v>
      </c>
      <c r="N359">
        <v>7.1999999999999995E-2</v>
      </c>
      <c r="O359">
        <f t="shared" si="15"/>
        <v>-1.1569796327023509</v>
      </c>
      <c r="Q359">
        <f t="shared" si="16"/>
        <v>9248.1914264346651</v>
      </c>
      <c r="S359">
        <f t="shared" si="17"/>
        <v>-2.7620854138775157</v>
      </c>
    </row>
    <row r="360" spans="4:19" x14ac:dyDescent="0.3">
      <c r="D360" s="1">
        <v>358</v>
      </c>
      <c r="E360">
        <v>3.2000000000000001E-2</v>
      </c>
      <c r="N360">
        <v>3.2000000000000001E-2</v>
      </c>
      <c r="O360">
        <f t="shared" si="15"/>
        <v>-0.7716383232675732</v>
      </c>
      <c r="Q360">
        <f t="shared" si="16"/>
        <v>9257.3656208549255</v>
      </c>
      <c r="S360">
        <f t="shared" si="17"/>
        <v>-1.8421508013137009</v>
      </c>
    </row>
    <row r="361" spans="4:19" x14ac:dyDescent="0.3">
      <c r="D361" s="1">
        <v>359</v>
      </c>
      <c r="E361">
        <v>8.0000000000000002E-3</v>
      </c>
      <c r="N361">
        <v>8.0000000000000002E-3</v>
      </c>
      <c r="O361">
        <f t="shared" si="15"/>
        <v>-0.38591475573195133</v>
      </c>
      <c r="Q361">
        <f t="shared" si="16"/>
        <v>9261.9541375667013</v>
      </c>
      <c r="S361">
        <f t="shared" si="17"/>
        <v>-0.92130361475563882</v>
      </c>
    </row>
    <row r="362" spans="4:19" x14ac:dyDescent="0.3">
      <c r="D362" s="1">
        <v>360</v>
      </c>
      <c r="E362">
        <v>0</v>
      </c>
      <c r="N362">
        <v>0</v>
      </c>
      <c r="O362">
        <f t="shared" si="15"/>
        <v>-5.418369170047696E-15</v>
      </c>
      <c r="S362">
        <f t="shared" si="17"/>
        <v>-1.2935403552987671E-14</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990FF-05D2-431B-988A-208564E4C6A6}">
  <dimension ref="A1:M362"/>
  <sheetViews>
    <sheetView topLeftCell="A238" zoomScale="72" zoomScaleNormal="72" workbookViewId="0">
      <selection activeCell="P32" sqref="P32"/>
    </sheetView>
  </sheetViews>
  <sheetFormatPr defaultRowHeight="14.4" x14ac:dyDescent="0.3"/>
  <cols>
    <col min="2" max="2" width="11.33203125" customWidth="1"/>
    <col min="3" max="3" width="9.44140625" bestFit="1" customWidth="1"/>
    <col min="5" max="5" width="8.5546875" customWidth="1"/>
    <col min="6" max="6" width="12" bestFit="1" customWidth="1"/>
    <col min="7" max="7" width="14.6640625" customWidth="1"/>
    <col min="8" max="8" width="12.44140625" customWidth="1"/>
    <col min="9" max="9" width="10.5546875" customWidth="1"/>
    <col min="11" max="11" width="12.5546875" customWidth="1"/>
    <col min="12" max="12" width="14.5546875" customWidth="1"/>
    <col min="13" max="13" width="11.6640625" customWidth="1"/>
  </cols>
  <sheetData>
    <row r="1" spans="1:13" ht="44.25" customHeight="1" x14ac:dyDescent="0.3">
      <c r="A1" s="2" t="s">
        <v>2</v>
      </c>
      <c r="B1" s="3" t="s">
        <v>0</v>
      </c>
      <c r="C1" s="4" t="s">
        <v>3</v>
      </c>
      <c r="D1" s="3" t="s">
        <v>2</v>
      </c>
      <c r="E1" s="3" t="s">
        <v>1</v>
      </c>
      <c r="F1" s="105" t="s">
        <v>144</v>
      </c>
      <c r="G1" s="3" t="s">
        <v>113</v>
      </c>
      <c r="H1" s="3" t="s">
        <v>114</v>
      </c>
      <c r="I1" s="3" t="s">
        <v>115</v>
      </c>
      <c r="K1" s="3" t="s">
        <v>116</v>
      </c>
      <c r="L1" s="3" t="s">
        <v>117</v>
      </c>
      <c r="M1" s="3" t="s">
        <v>118</v>
      </c>
    </row>
    <row r="2" spans="1:13" x14ac:dyDescent="0.3">
      <c r="A2" s="1">
        <v>0</v>
      </c>
      <c r="B2" s="1">
        <v>0</v>
      </c>
      <c r="C2">
        <f>B2*-1</f>
        <v>0</v>
      </c>
      <c r="D2" s="1">
        <v>0</v>
      </c>
      <c r="E2" s="1">
        <v>0.03</v>
      </c>
      <c r="F2">
        <f xml:space="preserve"> 1 / (6 * 4000)</f>
        <v>4.1666666666666665E-5</v>
      </c>
      <c r="G2">
        <v>0</v>
      </c>
      <c r="H2">
        <v>0</v>
      </c>
      <c r="I2">
        <v>0</v>
      </c>
      <c r="K2">
        <v>0</v>
      </c>
      <c r="L2">
        <v>0</v>
      </c>
      <c r="M2">
        <v>0</v>
      </c>
    </row>
    <row r="3" spans="1:13" x14ac:dyDescent="0.3">
      <c r="A3" s="1">
        <v>1</v>
      </c>
      <c r="B3" s="1">
        <v>0</v>
      </c>
      <c r="C3">
        <f>B3*-1</f>
        <v>0</v>
      </c>
      <c r="D3" s="1">
        <v>1</v>
      </c>
      <c r="E3" s="1">
        <v>0.02</v>
      </c>
      <c r="G3">
        <f>C3 - C2/$F$2</f>
        <v>0</v>
      </c>
      <c r="H3">
        <f>G3-G2/$F$2</f>
        <v>0</v>
      </c>
      <c r="I3">
        <f>H3-H2/$F$2</f>
        <v>0</v>
      </c>
      <c r="K3">
        <f>E3-E2/$F$2</f>
        <v>-719.98</v>
      </c>
      <c r="L3">
        <f>K3-K2/$F$2</f>
        <v>-719.98</v>
      </c>
      <c r="M3">
        <f>(L3-L2)/$E$2</f>
        <v>-23999.333333333336</v>
      </c>
    </row>
    <row r="4" spans="1:13" x14ac:dyDescent="0.3">
      <c r="A4" s="1">
        <v>2</v>
      </c>
      <c r="B4" s="1">
        <v>0</v>
      </c>
      <c r="C4">
        <f t="shared" ref="C4:C67" si="0">B4*-1</f>
        <v>0</v>
      </c>
      <c r="D4" s="1">
        <v>2</v>
      </c>
      <c r="E4" s="1">
        <v>0.02</v>
      </c>
      <c r="G4">
        <f>C4 - C3/$F$2</f>
        <v>0</v>
      </c>
      <c r="H4">
        <f>G4-G3/$F$2</f>
        <v>0</v>
      </c>
      <c r="I4">
        <f>H4-H3/$F$2</f>
        <v>0</v>
      </c>
      <c r="K4">
        <f>E4-E3/$F$2</f>
        <v>-479.98</v>
      </c>
      <c r="L4">
        <f>K4-K3/$F$2</f>
        <v>17279040.02</v>
      </c>
      <c r="M4">
        <f>(L4-L3)/$F$2</f>
        <v>414714240000</v>
      </c>
    </row>
    <row r="5" spans="1:13" x14ac:dyDescent="0.3">
      <c r="A5" s="1">
        <v>3</v>
      </c>
      <c r="B5" s="1">
        <v>0</v>
      </c>
      <c r="C5">
        <f t="shared" si="0"/>
        <v>0</v>
      </c>
      <c r="D5" s="1">
        <v>3</v>
      </c>
      <c r="E5" s="1">
        <v>0.02</v>
      </c>
      <c r="G5">
        <f t="shared" ref="G5:G68" si="1">C5 - C4/$F$2</f>
        <v>0</v>
      </c>
      <c r="H5">
        <f t="shared" ref="H5:H68" si="2">G5-G4/$F$2</f>
        <v>0</v>
      </c>
      <c r="I5">
        <f t="shared" ref="I5:I68" si="3">H5-H4/$F$2</f>
        <v>0</v>
      </c>
      <c r="K5">
        <f t="shared" ref="K5:K68" si="4">E5-E4/$F$2</f>
        <v>-479.98</v>
      </c>
      <c r="L5">
        <f t="shared" ref="L5:L68" si="5">K5-K4/$F$2</f>
        <v>11519040.02</v>
      </c>
      <c r="M5">
        <f t="shared" ref="M5" si="6">(L5-L4)/$E$2</f>
        <v>-192000000</v>
      </c>
    </row>
    <row r="6" spans="1:13" x14ac:dyDescent="0.3">
      <c r="A6" s="1">
        <v>4</v>
      </c>
      <c r="B6" s="1">
        <v>0.01</v>
      </c>
      <c r="C6">
        <f t="shared" si="0"/>
        <v>-0.01</v>
      </c>
      <c r="D6" s="1">
        <v>4</v>
      </c>
      <c r="E6" s="1">
        <v>0.01</v>
      </c>
      <c r="G6">
        <f t="shared" si="1"/>
        <v>-0.01</v>
      </c>
      <c r="H6">
        <f t="shared" si="2"/>
        <v>-0.01</v>
      </c>
      <c r="I6">
        <f t="shared" si="3"/>
        <v>-0.01</v>
      </c>
      <c r="K6">
        <f t="shared" si="4"/>
        <v>-479.99</v>
      </c>
      <c r="L6">
        <f t="shared" si="5"/>
        <v>11519040.01</v>
      </c>
      <c r="M6">
        <f t="shared" ref="M6" si="7">(L6-L5)/$F$2</f>
        <v>-239.99999463558197</v>
      </c>
    </row>
    <row r="7" spans="1:13" x14ac:dyDescent="0.3">
      <c r="A7" s="1">
        <v>5</v>
      </c>
      <c r="B7" s="1">
        <v>0.01</v>
      </c>
      <c r="C7">
        <f t="shared" si="0"/>
        <v>-0.01</v>
      </c>
      <c r="D7" s="1">
        <v>5</v>
      </c>
      <c r="E7" s="1">
        <v>0.01</v>
      </c>
      <c r="G7">
        <f t="shared" si="1"/>
        <v>239.99</v>
      </c>
      <c r="H7">
        <f t="shared" si="2"/>
        <v>479.99</v>
      </c>
      <c r="I7">
        <f t="shared" si="3"/>
        <v>719.99</v>
      </c>
      <c r="K7">
        <f t="shared" si="4"/>
        <v>-239.99</v>
      </c>
      <c r="L7">
        <f t="shared" si="5"/>
        <v>11519520.01</v>
      </c>
      <c r="M7">
        <f t="shared" ref="M7" si="8">(L7-L6)/$E$2</f>
        <v>16000</v>
      </c>
    </row>
    <row r="8" spans="1:13" x14ac:dyDescent="0.3">
      <c r="A8" s="1">
        <v>6</v>
      </c>
      <c r="B8" s="1">
        <v>0.01</v>
      </c>
      <c r="C8">
        <f t="shared" si="0"/>
        <v>-0.01</v>
      </c>
      <c r="D8" s="1">
        <v>6</v>
      </c>
      <c r="E8" s="1">
        <v>0</v>
      </c>
      <c r="G8">
        <f t="shared" si="1"/>
        <v>239.99</v>
      </c>
      <c r="H8">
        <f t="shared" si="2"/>
        <v>-5759520.0099999998</v>
      </c>
      <c r="I8">
        <f t="shared" si="3"/>
        <v>-17279280.009999998</v>
      </c>
      <c r="K8">
        <f t="shared" si="4"/>
        <v>-240</v>
      </c>
      <c r="L8">
        <f t="shared" si="5"/>
        <v>5759520</v>
      </c>
      <c r="M8">
        <f t="shared" ref="M8" si="9">(L8-L7)/$F$2</f>
        <v>-138240000240</v>
      </c>
    </row>
    <row r="9" spans="1:13" x14ac:dyDescent="0.3">
      <c r="A9" s="1">
        <v>7</v>
      </c>
      <c r="B9" s="1">
        <v>0.01</v>
      </c>
      <c r="C9">
        <f t="shared" si="0"/>
        <v>-0.01</v>
      </c>
      <c r="D9" s="1">
        <v>7</v>
      </c>
      <c r="E9" s="1">
        <v>0</v>
      </c>
      <c r="G9">
        <f t="shared" si="1"/>
        <v>239.99</v>
      </c>
      <c r="H9">
        <f t="shared" si="2"/>
        <v>-5759520.0099999998</v>
      </c>
      <c r="I9">
        <f t="shared" si="3"/>
        <v>138222720719.98999</v>
      </c>
      <c r="K9">
        <f t="shared" si="4"/>
        <v>0</v>
      </c>
      <c r="L9">
        <f t="shared" si="5"/>
        <v>5760000</v>
      </c>
      <c r="M9">
        <f t="shared" ref="M9" si="10">(L9-L8)/$E$2</f>
        <v>16000</v>
      </c>
    </row>
    <row r="10" spans="1:13" x14ac:dyDescent="0.3">
      <c r="A10" s="1">
        <v>8</v>
      </c>
      <c r="B10" s="1">
        <v>0.01</v>
      </c>
      <c r="C10">
        <f t="shared" si="0"/>
        <v>-0.01</v>
      </c>
      <c r="D10" s="1">
        <v>8</v>
      </c>
      <c r="E10" s="1">
        <v>-0.01</v>
      </c>
      <c r="G10">
        <f t="shared" si="1"/>
        <v>239.99</v>
      </c>
      <c r="H10">
        <f t="shared" si="2"/>
        <v>-5759520.0099999998</v>
      </c>
      <c r="I10">
        <f t="shared" si="3"/>
        <v>138222720719.98999</v>
      </c>
      <c r="K10">
        <f t="shared" si="4"/>
        <v>-0.01</v>
      </c>
      <c r="L10">
        <f t="shared" si="5"/>
        <v>-0.01</v>
      </c>
      <c r="M10">
        <f t="shared" ref="M10" si="11">(L10-L9)/$F$2</f>
        <v>-138240000240</v>
      </c>
    </row>
    <row r="11" spans="1:13" x14ac:dyDescent="0.3">
      <c r="A11" s="1">
        <v>9</v>
      </c>
      <c r="B11" s="1">
        <v>0.02</v>
      </c>
      <c r="C11">
        <f t="shared" si="0"/>
        <v>-0.02</v>
      </c>
      <c r="D11" s="1">
        <v>9</v>
      </c>
      <c r="E11" s="1">
        <v>-0.01</v>
      </c>
      <c r="G11">
        <f t="shared" si="1"/>
        <v>239.98</v>
      </c>
      <c r="H11">
        <f t="shared" si="2"/>
        <v>-5759520.0199999996</v>
      </c>
      <c r="I11">
        <f t="shared" si="3"/>
        <v>138222720719.98001</v>
      </c>
      <c r="K11">
        <f t="shared" si="4"/>
        <v>239.99</v>
      </c>
      <c r="L11">
        <f t="shared" si="5"/>
        <v>479.99</v>
      </c>
      <c r="M11">
        <f t="shared" ref="M11" si="12">(L11-L10)/$E$2</f>
        <v>16000</v>
      </c>
    </row>
    <row r="12" spans="1:13" x14ac:dyDescent="0.3">
      <c r="A12" s="1">
        <v>10</v>
      </c>
      <c r="B12" s="1">
        <v>0.02</v>
      </c>
      <c r="C12">
        <f t="shared" si="0"/>
        <v>-0.02</v>
      </c>
      <c r="D12" s="1">
        <v>10</v>
      </c>
      <c r="E12" s="1">
        <v>-0.02</v>
      </c>
      <c r="G12">
        <f t="shared" si="1"/>
        <v>479.98</v>
      </c>
      <c r="H12">
        <f t="shared" si="2"/>
        <v>-5759040.0199999996</v>
      </c>
      <c r="I12">
        <f t="shared" si="3"/>
        <v>138222721439.98001</v>
      </c>
      <c r="K12">
        <f t="shared" si="4"/>
        <v>239.98</v>
      </c>
      <c r="L12">
        <f t="shared" si="5"/>
        <v>-5759520.0199999996</v>
      </c>
      <c r="M12">
        <f t="shared" ref="M12" si="13">(L12-L11)/$F$2</f>
        <v>-138240000240</v>
      </c>
    </row>
    <row r="13" spans="1:13" x14ac:dyDescent="0.3">
      <c r="A13" s="1">
        <v>11</v>
      </c>
      <c r="B13" s="1">
        <v>0.02</v>
      </c>
      <c r="C13">
        <f t="shared" si="0"/>
        <v>-0.02</v>
      </c>
      <c r="D13" s="1">
        <v>11</v>
      </c>
      <c r="E13" s="1">
        <v>-0.02</v>
      </c>
      <c r="G13">
        <f t="shared" si="1"/>
        <v>479.98</v>
      </c>
      <c r="H13">
        <f t="shared" si="2"/>
        <v>-11519040.02</v>
      </c>
      <c r="I13">
        <f t="shared" si="3"/>
        <v>138205441439.98001</v>
      </c>
      <c r="K13">
        <f t="shared" si="4"/>
        <v>479.98</v>
      </c>
      <c r="L13">
        <f t="shared" si="5"/>
        <v>-5759040.0199999996</v>
      </c>
      <c r="M13">
        <f t="shared" ref="M13" si="14">(L13-L12)/$E$2</f>
        <v>16000</v>
      </c>
    </row>
    <row r="14" spans="1:13" x14ac:dyDescent="0.3">
      <c r="A14" s="1">
        <v>12</v>
      </c>
      <c r="B14" s="1">
        <v>0.02</v>
      </c>
      <c r="C14">
        <f t="shared" si="0"/>
        <v>-0.02</v>
      </c>
      <c r="D14" s="1">
        <v>12</v>
      </c>
      <c r="E14" s="1">
        <v>-0.03</v>
      </c>
      <c r="G14">
        <f t="shared" si="1"/>
        <v>479.98</v>
      </c>
      <c r="H14">
        <f t="shared" si="2"/>
        <v>-11519040.02</v>
      </c>
      <c r="I14">
        <f t="shared" si="3"/>
        <v>276445441439.97998</v>
      </c>
      <c r="K14">
        <f t="shared" si="4"/>
        <v>479.97</v>
      </c>
      <c r="L14">
        <f t="shared" si="5"/>
        <v>-11519040.029999999</v>
      </c>
      <c r="M14">
        <f t="shared" ref="M14" si="15">(L14-L13)/$F$2</f>
        <v>-138240000240</v>
      </c>
    </row>
    <row r="15" spans="1:13" x14ac:dyDescent="0.3">
      <c r="A15" s="1">
        <v>13</v>
      </c>
      <c r="B15" s="1">
        <v>0.02</v>
      </c>
      <c r="C15">
        <f t="shared" si="0"/>
        <v>-0.02</v>
      </c>
      <c r="D15" s="1">
        <v>13</v>
      </c>
      <c r="E15" s="1">
        <v>-0.03</v>
      </c>
      <c r="G15">
        <f t="shared" si="1"/>
        <v>479.98</v>
      </c>
      <c r="H15">
        <f t="shared" si="2"/>
        <v>-11519040.02</v>
      </c>
      <c r="I15">
        <f t="shared" si="3"/>
        <v>276445441439.97998</v>
      </c>
      <c r="K15">
        <f t="shared" si="4"/>
        <v>719.97</v>
      </c>
      <c r="L15">
        <f t="shared" si="5"/>
        <v>-11518560.030000001</v>
      </c>
      <c r="M15">
        <f t="shared" ref="M15" si="16">(L15-L14)/$E$2</f>
        <v>15999.999999937912</v>
      </c>
    </row>
    <row r="16" spans="1:13" x14ac:dyDescent="0.3">
      <c r="A16" s="1">
        <v>14</v>
      </c>
      <c r="B16" s="1">
        <v>0.02</v>
      </c>
      <c r="C16">
        <f t="shared" si="0"/>
        <v>-0.02</v>
      </c>
      <c r="D16" s="1">
        <v>14</v>
      </c>
      <c r="E16" s="1">
        <v>-0.04</v>
      </c>
      <c r="G16">
        <f t="shared" si="1"/>
        <v>479.98</v>
      </c>
      <c r="H16">
        <f t="shared" si="2"/>
        <v>-11519040.02</v>
      </c>
      <c r="I16">
        <f t="shared" si="3"/>
        <v>276445441439.97998</v>
      </c>
      <c r="K16">
        <f t="shared" si="4"/>
        <v>719.96</v>
      </c>
      <c r="L16">
        <f t="shared" si="5"/>
        <v>-17278560.039999999</v>
      </c>
      <c r="M16">
        <f t="shared" ref="M16" si="17">(L16-L15)/$F$2</f>
        <v>-138240000239.99997</v>
      </c>
    </row>
    <row r="17" spans="1:13" x14ac:dyDescent="0.3">
      <c r="A17" s="1">
        <v>15</v>
      </c>
      <c r="B17" s="1">
        <v>0.03</v>
      </c>
      <c r="C17">
        <f t="shared" si="0"/>
        <v>-0.03</v>
      </c>
      <c r="D17" s="1">
        <v>15</v>
      </c>
      <c r="E17" s="1">
        <v>-0.04</v>
      </c>
      <c r="G17">
        <f t="shared" si="1"/>
        <v>479.97</v>
      </c>
      <c r="H17">
        <f t="shared" si="2"/>
        <v>-11519040.029999999</v>
      </c>
      <c r="I17">
        <f t="shared" si="3"/>
        <v>276445441439.96997</v>
      </c>
      <c r="K17">
        <f t="shared" si="4"/>
        <v>959.96</v>
      </c>
      <c r="L17">
        <f t="shared" si="5"/>
        <v>-17278080.039999999</v>
      </c>
      <c r="M17">
        <f t="shared" ref="M17" si="18">(L17-L16)/$E$2</f>
        <v>16000</v>
      </c>
    </row>
    <row r="18" spans="1:13" x14ac:dyDescent="0.3">
      <c r="A18" s="1">
        <v>16</v>
      </c>
      <c r="B18" s="1">
        <v>0.03</v>
      </c>
      <c r="C18">
        <f t="shared" si="0"/>
        <v>-0.03</v>
      </c>
      <c r="D18" s="1">
        <v>16</v>
      </c>
      <c r="E18" s="1">
        <v>-0.05</v>
      </c>
      <c r="G18">
        <f t="shared" si="1"/>
        <v>719.97</v>
      </c>
      <c r="H18">
        <f t="shared" si="2"/>
        <v>-11518560.030000001</v>
      </c>
      <c r="I18">
        <f t="shared" si="3"/>
        <v>276445442159.96997</v>
      </c>
      <c r="K18">
        <f t="shared" si="4"/>
        <v>959.95</v>
      </c>
      <c r="L18">
        <f t="shared" si="5"/>
        <v>-23038080.050000001</v>
      </c>
      <c r="M18">
        <f t="shared" ref="M18" si="19">(L18-L17)/$F$2</f>
        <v>-138240000240.00003</v>
      </c>
    </row>
    <row r="19" spans="1:13" x14ac:dyDescent="0.3">
      <c r="A19" s="1">
        <v>17</v>
      </c>
      <c r="B19" s="1">
        <v>0.03</v>
      </c>
      <c r="C19">
        <f t="shared" si="0"/>
        <v>-0.03</v>
      </c>
      <c r="D19" s="1">
        <v>17</v>
      </c>
      <c r="E19" s="1">
        <v>-0.05</v>
      </c>
      <c r="G19">
        <f t="shared" si="1"/>
        <v>719.97</v>
      </c>
      <c r="H19">
        <f t="shared" si="2"/>
        <v>-17278560.030000001</v>
      </c>
      <c r="I19">
        <f t="shared" si="3"/>
        <v>276428162159.97003</v>
      </c>
      <c r="K19">
        <f t="shared" si="4"/>
        <v>1199.95</v>
      </c>
      <c r="L19">
        <f t="shared" si="5"/>
        <v>-23037600.050000001</v>
      </c>
      <c r="M19">
        <f t="shared" ref="M19" si="20">(L19-L18)/$E$2</f>
        <v>16000</v>
      </c>
    </row>
    <row r="20" spans="1:13" x14ac:dyDescent="0.3">
      <c r="A20" s="1">
        <v>18</v>
      </c>
      <c r="B20" s="1">
        <v>0.03</v>
      </c>
      <c r="C20">
        <f t="shared" si="0"/>
        <v>-0.03</v>
      </c>
      <c r="D20" s="1">
        <v>18</v>
      </c>
      <c r="E20" s="1">
        <v>-0.06</v>
      </c>
      <c r="G20">
        <f t="shared" si="1"/>
        <v>719.97</v>
      </c>
      <c r="H20">
        <f t="shared" si="2"/>
        <v>-17278560.030000001</v>
      </c>
      <c r="I20">
        <f t="shared" si="3"/>
        <v>414668162159.97003</v>
      </c>
      <c r="K20">
        <f t="shared" si="4"/>
        <v>1199.94</v>
      </c>
      <c r="L20">
        <f t="shared" si="5"/>
        <v>-28797600.060000002</v>
      </c>
      <c r="M20">
        <f t="shared" ref="M20" si="21">(L20-L19)/$F$2</f>
        <v>-138240000240.00003</v>
      </c>
    </row>
    <row r="21" spans="1:13" x14ac:dyDescent="0.3">
      <c r="A21" s="1">
        <v>19</v>
      </c>
      <c r="B21" s="1">
        <v>0.03</v>
      </c>
      <c r="C21">
        <f t="shared" si="0"/>
        <v>-0.03</v>
      </c>
      <c r="D21" s="1">
        <v>19</v>
      </c>
      <c r="E21" s="1">
        <v>-0.06</v>
      </c>
      <c r="G21">
        <f t="shared" si="1"/>
        <v>719.97</v>
      </c>
      <c r="H21">
        <f t="shared" si="2"/>
        <v>-17278560.030000001</v>
      </c>
      <c r="I21">
        <f t="shared" si="3"/>
        <v>414668162159.97003</v>
      </c>
      <c r="K21">
        <f t="shared" si="4"/>
        <v>1439.94</v>
      </c>
      <c r="L21">
        <f t="shared" si="5"/>
        <v>-28797120.060000002</v>
      </c>
      <c r="M21">
        <f t="shared" ref="M21" si="22">(L21-L20)/$E$2</f>
        <v>16000</v>
      </c>
    </row>
    <row r="22" spans="1:13" x14ac:dyDescent="0.3">
      <c r="A22" s="1">
        <v>20</v>
      </c>
      <c r="B22" s="1">
        <v>0.04</v>
      </c>
      <c r="C22">
        <f t="shared" si="0"/>
        <v>-0.04</v>
      </c>
      <c r="D22" s="1">
        <v>20</v>
      </c>
      <c r="E22" s="1">
        <v>-7.0000000000000007E-2</v>
      </c>
      <c r="G22">
        <f t="shared" si="1"/>
        <v>719.96</v>
      </c>
      <c r="H22">
        <f t="shared" si="2"/>
        <v>-17278560.039999999</v>
      </c>
      <c r="I22">
        <f t="shared" si="3"/>
        <v>414668162159.96008</v>
      </c>
      <c r="K22">
        <f t="shared" si="4"/>
        <v>1439.93</v>
      </c>
      <c r="L22">
        <f t="shared" si="5"/>
        <v>-34557120.07</v>
      </c>
      <c r="M22">
        <f t="shared" ref="M22" si="23">(L22-L21)/$F$2</f>
        <v>-138240000239.99997</v>
      </c>
    </row>
    <row r="23" spans="1:13" x14ac:dyDescent="0.3">
      <c r="A23" s="1">
        <v>21</v>
      </c>
      <c r="B23" s="1">
        <v>0.04</v>
      </c>
      <c r="C23">
        <f t="shared" si="0"/>
        <v>-0.04</v>
      </c>
      <c r="D23" s="1">
        <v>21</v>
      </c>
      <c r="E23" s="1">
        <v>-7.0000000000000007E-2</v>
      </c>
      <c r="G23">
        <f t="shared" si="1"/>
        <v>959.96</v>
      </c>
      <c r="H23">
        <f t="shared" si="2"/>
        <v>-17278080.039999999</v>
      </c>
      <c r="I23">
        <f t="shared" si="3"/>
        <v>414668162879.96002</v>
      </c>
      <c r="K23">
        <f t="shared" si="4"/>
        <v>1679.9300000000003</v>
      </c>
      <c r="L23">
        <f t="shared" si="5"/>
        <v>-34556640.07</v>
      </c>
      <c r="M23">
        <f t="shared" ref="M23" si="24">(L23-L22)/$E$2</f>
        <v>16000</v>
      </c>
    </row>
    <row r="24" spans="1:13" x14ac:dyDescent="0.3">
      <c r="A24" s="1">
        <v>22</v>
      </c>
      <c r="B24" s="1">
        <v>0.04</v>
      </c>
      <c r="C24">
        <f t="shared" si="0"/>
        <v>-0.04</v>
      </c>
      <c r="D24" s="1">
        <v>22</v>
      </c>
      <c r="E24" s="1">
        <v>-0.08</v>
      </c>
      <c r="G24">
        <f t="shared" si="1"/>
        <v>959.96</v>
      </c>
      <c r="H24">
        <f t="shared" si="2"/>
        <v>-23038080.039999999</v>
      </c>
      <c r="I24">
        <f t="shared" si="3"/>
        <v>414650882879.96002</v>
      </c>
      <c r="K24">
        <f t="shared" si="4"/>
        <v>1679.9200000000003</v>
      </c>
      <c r="L24">
        <f t="shared" si="5"/>
        <v>-40316640.080000006</v>
      </c>
      <c r="M24">
        <f t="shared" ref="M24" si="25">(L24-L23)/$F$2</f>
        <v>-138240000240.00012</v>
      </c>
    </row>
    <row r="25" spans="1:13" x14ac:dyDescent="0.3">
      <c r="A25" s="1">
        <v>23</v>
      </c>
      <c r="B25" s="1">
        <v>0.04</v>
      </c>
      <c r="C25">
        <f t="shared" si="0"/>
        <v>-0.04</v>
      </c>
      <c r="D25" s="1">
        <v>23</v>
      </c>
      <c r="E25" s="1">
        <v>-0.08</v>
      </c>
      <c r="G25">
        <f t="shared" si="1"/>
        <v>959.96</v>
      </c>
      <c r="H25">
        <f t="shared" si="2"/>
        <v>-23038080.039999999</v>
      </c>
      <c r="I25">
        <f t="shared" si="3"/>
        <v>552890882879.95996</v>
      </c>
      <c r="K25">
        <f t="shared" si="4"/>
        <v>1919.92</v>
      </c>
      <c r="L25">
        <f t="shared" si="5"/>
        <v>-40316160.080000006</v>
      </c>
      <c r="M25">
        <f t="shared" ref="M25" si="26">(L25-L24)/$E$2</f>
        <v>16000</v>
      </c>
    </row>
    <row r="26" spans="1:13" x14ac:dyDescent="0.3">
      <c r="A26" s="1">
        <v>24</v>
      </c>
      <c r="B26" s="1">
        <v>0.04</v>
      </c>
      <c r="C26">
        <f t="shared" si="0"/>
        <v>-0.04</v>
      </c>
      <c r="D26" s="1">
        <v>24</v>
      </c>
      <c r="E26" s="1">
        <v>-0.09</v>
      </c>
      <c r="G26">
        <f t="shared" si="1"/>
        <v>959.96</v>
      </c>
      <c r="H26">
        <f t="shared" si="2"/>
        <v>-23038080.039999999</v>
      </c>
      <c r="I26">
        <f t="shared" si="3"/>
        <v>552890882879.95996</v>
      </c>
      <c r="K26">
        <f t="shared" si="4"/>
        <v>1919.91</v>
      </c>
      <c r="L26">
        <f t="shared" si="5"/>
        <v>-46076160.090000004</v>
      </c>
      <c r="M26">
        <f t="shared" ref="M26" si="27">(L26-L25)/$F$2</f>
        <v>-138240000239.99997</v>
      </c>
    </row>
    <row r="27" spans="1:13" x14ac:dyDescent="0.3">
      <c r="A27" s="1">
        <v>25</v>
      </c>
      <c r="B27" s="1">
        <v>0.04</v>
      </c>
      <c r="C27">
        <f t="shared" si="0"/>
        <v>-0.04</v>
      </c>
      <c r="D27" s="1">
        <v>25</v>
      </c>
      <c r="E27" s="1">
        <v>-0.09</v>
      </c>
      <c r="G27">
        <f t="shared" si="1"/>
        <v>959.96</v>
      </c>
      <c r="H27">
        <f t="shared" si="2"/>
        <v>-23038080.039999999</v>
      </c>
      <c r="I27">
        <f t="shared" si="3"/>
        <v>552890882879.95996</v>
      </c>
      <c r="K27">
        <f t="shared" si="4"/>
        <v>2159.91</v>
      </c>
      <c r="L27">
        <f t="shared" si="5"/>
        <v>-46075680.090000004</v>
      </c>
      <c r="M27">
        <f t="shared" ref="M27" si="28">(L27-L26)/$E$2</f>
        <v>16000</v>
      </c>
    </row>
    <row r="28" spans="1:13" x14ac:dyDescent="0.3">
      <c r="A28" s="1">
        <v>26</v>
      </c>
      <c r="B28" s="1">
        <v>0.04</v>
      </c>
      <c r="C28">
        <f t="shared" si="0"/>
        <v>-0.04</v>
      </c>
      <c r="D28" s="1">
        <v>26</v>
      </c>
      <c r="E28" s="1">
        <v>-0.1</v>
      </c>
      <c r="G28">
        <f t="shared" si="1"/>
        <v>959.96</v>
      </c>
      <c r="H28">
        <f t="shared" si="2"/>
        <v>-23038080.039999999</v>
      </c>
      <c r="I28">
        <f t="shared" si="3"/>
        <v>552890882879.95996</v>
      </c>
      <c r="K28">
        <f t="shared" si="4"/>
        <v>2159.9</v>
      </c>
      <c r="L28">
        <f t="shared" si="5"/>
        <v>-51835680.100000001</v>
      </c>
      <c r="M28">
        <f t="shared" ref="M28" si="29">(L28-L27)/$F$2</f>
        <v>-138240000239.99997</v>
      </c>
    </row>
    <row r="29" spans="1:13" x14ac:dyDescent="0.3">
      <c r="A29" s="1">
        <v>27</v>
      </c>
      <c r="B29" s="1">
        <v>0.05</v>
      </c>
      <c r="C29">
        <f t="shared" si="0"/>
        <v>-0.05</v>
      </c>
      <c r="D29" s="1">
        <v>27</v>
      </c>
      <c r="E29" s="1">
        <v>-0.1</v>
      </c>
      <c r="G29">
        <f t="shared" si="1"/>
        <v>959.95</v>
      </c>
      <c r="H29">
        <f t="shared" si="2"/>
        <v>-23038080.050000001</v>
      </c>
      <c r="I29">
        <f t="shared" si="3"/>
        <v>552890882879.94995</v>
      </c>
      <c r="K29">
        <f t="shared" si="4"/>
        <v>2399.9</v>
      </c>
      <c r="L29">
        <f t="shared" si="5"/>
        <v>-51835200.100000009</v>
      </c>
      <c r="M29">
        <f t="shared" ref="M29" si="30">(L29-L28)/$E$2</f>
        <v>15999.999999751648</v>
      </c>
    </row>
    <row r="30" spans="1:13" x14ac:dyDescent="0.3">
      <c r="A30" s="1">
        <v>28</v>
      </c>
      <c r="B30" s="1">
        <v>0.05</v>
      </c>
      <c r="C30">
        <f t="shared" si="0"/>
        <v>-0.05</v>
      </c>
      <c r="D30" s="1">
        <v>28</v>
      </c>
      <c r="E30" s="1">
        <v>-0.1</v>
      </c>
      <c r="G30">
        <f t="shared" si="1"/>
        <v>1199.95</v>
      </c>
      <c r="H30">
        <f t="shared" si="2"/>
        <v>-23037600.050000001</v>
      </c>
      <c r="I30">
        <f t="shared" si="3"/>
        <v>552890883599.94995</v>
      </c>
      <c r="K30">
        <f t="shared" si="4"/>
        <v>2399.9</v>
      </c>
      <c r="L30">
        <f t="shared" si="5"/>
        <v>-57595200.100000009</v>
      </c>
      <c r="M30">
        <f t="shared" ref="M30" si="31">(L30-L29)/$F$2</f>
        <v>-138240000000</v>
      </c>
    </row>
    <row r="31" spans="1:13" x14ac:dyDescent="0.3">
      <c r="A31" s="1">
        <v>29</v>
      </c>
      <c r="B31" s="1">
        <v>0.05</v>
      </c>
      <c r="C31">
        <f t="shared" si="0"/>
        <v>-0.05</v>
      </c>
      <c r="D31" s="1">
        <v>29</v>
      </c>
      <c r="E31" s="1">
        <v>-0.11</v>
      </c>
      <c r="G31">
        <f t="shared" si="1"/>
        <v>1199.95</v>
      </c>
      <c r="H31">
        <f t="shared" si="2"/>
        <v>-28797600.050000004</v>
      </c>
      <c r="I31">
        <f t="shared" si="3"/>
        <v>552873603599.94995</v>
      </c>
      <c r="K31">
        <f t="shared" si="4"/>
        <v>2399.89</v>
      </c>
      <c r="L31">
        <f t="shared" si="5"/>
        <v>-57595200.110000007</v>
      </c>
      <c r="M31">
        <f t="shared" ref="M31" si="32">(L31-L30)/$E$2</f>
        <v>-0.33333326379458111</v>
      </c>
    </row>
    <row r="32" spans="1:13" x14ac:dyDescent="0.3">
      <c r="A32" s="1">
        <v>30</v>
      </c>
      <c r="B32" s="1">
        <v>0.05</v>
      </c>
      <c r="C32">
        <f t="shared" si="0"/>
        <v>-0.05</v>
      </c>
      <c r="D32" s="1">
        <v>30</v>
      </c>
      <c r="E32" s="1">
        <v>-0.11</v>
      </c>
      <c r="G32">
        <f t="shared" si="1"/>
        <v>1199.95</v>
      </c>
      <c r="H32">
        <f t="shared" si="2"/>
        <v>-28797600.050000004</v>
      </c>
      <c r="I32">
        <f t="shared" si="3"/>
        <v>691113603599.95007</v>
      </c>
      <c r="K32">
        <f t="shared" si="4"/>
        <v>2639.89</v>
      </c>
      <c r="L32">
        <f t="shared" si="5"/>
        <v>-57594720.109999999</v>
      </c>
      <c r="M32">
        <f t="shared" ref="M32" si="33">(L32-L31)/$F$2</f>
        <v>11520000.000178814</v>
      </c>
    </row>
    <row r="33" spans="1:13" x14ac:dyDescent="0.3">
      <c r="A33" s="1">
        <v>31</v>
      </c>
      <c r="B33" s="1">
        <v>0.05</v>
      </c>
      <c r="C33">
        <f t="shared" si="0"/>
        <v>-0.05</v>
      </c>
      <c r="D33" s="1">
        <v>31</v>
      </c>
      <c r="E33" s="1">
        <v>-0.12</v>
      </c>
      <c r="G33">
        <f t="shared" si="1"/>
        <v>1199.95</v>
      </c>
      <c r="H33">
        <f t="shared" si="2"/>
        <v>-28797600.050000004</v>
      </c>
      <c r="I33">
        <f t="shared" si="3"/>
        <v>691113603599.95007</v>
      </c>
      <c r="K33">
        <f t="shared" si="4"/>
        <v>2639.88</v>
      </c>
      <c r="L33">
        <f t="shared" si="5"/>
        <v>-63354720.119999997</v>
      </c>
      <c r="M33">
        <f t="shared" ref="M33" si="34">(L33-L32)/$E$2</f>
        <v>-192000000.33333328</v>
      </c>
    </row>
    <row r="34" spans="1:13" x14ac:dyDescent="0.3">
      <c r="A34" s="1">
        <v>32</v>
      </c>
      <c r="B34" s="1">
        <v>0.05</v>
      </c>
      <c r="C34">
        <f t="shared" si="0"/>
        <v>-0.05</v>
      </c>
      <c r="D34" s="1">
        <v>32</v>
      </c>
      <c r="E34" s="1">
        <v>-0.12</v>
      </c>
      <c r="G34">
        <f t="shared" si="1"/>
        <v>1199.95</v>
      </c>
      <c r="H34">
        <f t="shared" si="2"/>
        <v>-28797600.050000004</v>
      </c>
      <c r="I34">
        <f t="shared" si="3"/>
        <v>691113603599.95007</v>
      </c>
      <c r="K34">
        <f t="shared" si="4"/>
        <v>2879.88</v>
      </c>
      <c r="L34">
        <f t="shared" si="5"/>
        <v>-63354240.120000005</v>
      </c>
      <c r="M34">
        <f t="shared" ref="M34" si="35">(L34-L33)/$F$2</f>
        <v>11519999.999821186</v>
      </c>
    </row>
    <row r="35" spans="1:13" x14ac:dyDescent="0.3">
      <c r="A35" s="1">
        <v>33</v>
      </c>
      <c r="B35" s="1">
        <v>0.06</v>
      </c>
      <c r="C35">
        <f t="shared" si="0"/>
        <v>-0.06</v>
      </c>
      <c r="D35" s="1">
        <v>33</v>
      </c>
      <c r="E35" s="1">
        <v>-0.13</v>
      </c>
      <c r="G35">
        <f t="shared" si="1"/>
        <v>1199.94</v>
      </c>
      <c r="H35">
        <f t="shared" si="2"/>
        <v>-28797600.060000002</v>
      </c>
      <c r="I35">
        <f t="shared" si="3"/>
        <v>691113603599.94006</v>
      </c>
      <c r="K35">
        <f t="shared" si="4"/>
        <v>2879.87</v>
      </c>
      <c r="L35">
        <f t="shared" si="5"/>
        <v>-69114240.129999995</v>
      </c>
      <c r="M35">
        <f t="shared" ref="M35" si="36">(L35-L34)/$E$2</f>
        <v>-192000000.33333302</v>
      </c>
    </row>
    <row r="36" spans="1:13" x14ac:dyDescent="0.3">
      <c r="A36" s="1">
        <v>34</v>
      </c>
      <c r="B36" s="1">
        <v>0.06</v>
      </c>
      <c r="C36">
        <f t="shared" si="0"/>
        <v>-0.06</v>
      </c>
      <c r="D36" s="1">
        <v>34</v>
      </c>
      <c r="E36" s="1">
        <v>-0.13</v>
      </c>
      <c r="G36">
        <f t="shared" si="1"/>
        <v>1439.94</v>
      </c>
      <c r="H36">
        <f t="shared" si="2"/>
        <v>-28797120.060000002</v>
      </c>
      <c r="I36">
        <f t="shared" si="3"/>
        <v>691113604319.94006</v>
      </c>
      <c r="K36">
        <f t="shared" si="4"/>
        <v>3119.87</v>
      </c>
      <c r="L36">
        <f t="shared" si="5"/>
        <v>-69113760.129999995</v>
      </c>
      <c r="M36">
        <f t="shared" ref="M36" si="37">(L36-L35)/$F$2</f>
        <v>11520000</v>
      </c>
    </row>
    <row r="37" spans="1:13" x14ac:dyDescent="0.3">
      <c r="A37" s="1">
        <v>35</v>
      </c>
      <c r="B37" s="1">
        <v>0.06</v>
      </c>
      <c r="C37">
        <f t="shared" si="0"/>
        <v>-0.06</v>
      </c>
      <c r="D37" s="1">
        <v>35</v>
      </c>
      <c r="E37" s="1">
        <v>-0.14000000000000001</v>
      </c>
      <c r="G37">
        <f t="shared" si="1"/>
        <v>1439.94</v>
      </c>
      <c r="H37">
        <f t="shared" si="2"/>
        <v>-34557120.060000002</v>
      </c>
      <c r="I37">
        <f t="shared" si="3"/>
        <v>691096324319.94006</v>
      </c>
      <c r="K37">
        <f t="shared" si="4"/>
        <v>3119.86</v>
      </c>
      <c r="L37">
        <f t="shared" si="5"/>
        <v>-74873760.140000001</v>
      </c>
      <c r="M37">
        <f t="shared" ref="M37" si="38">(L37-L36)/$E$2</f>
        <v>-192000000.33333352</v>
      </c>
    </row>
    <row r="38" spans="1:13" x14ac:dyDescent="0.3">
      <c r="A38" s="1">
        <v>36</v>
      </c>
      <c r="B38" s="1">
        <v>0.06</v>
      </c>
      <c r="C38">
        <f t="shared" si="0"/>
        <v>-0.06</v>
      </c>
      <c r="D38" s="1">
        <v>36</v>
      </c>
      <c r="E38" s="1">
        <v>-0.14000000000000001</v>
      </c>
      <c r="G38">
        <f t="shared" si="1"/>
        <v>1439.94</v>
      </c>
      <c r="H38">
        <f t="shared" si="2"/>
        <v>-34557120.060000002</v>
      </c>
      <c r="I38">
        <f t="shared" si="3"/>
        <v>829336324319.94006</v>
      </c>
      <c r="K38">
        <f t="shared" si="4"/>
        <v>3359.8600000000006</v>
      </c>
      <c r="L38">
        <f t="shared" si="5"/>
        <v>-74873280.140000001</v>
      </c>
      <c r="M38">
        <f t="shared" ref="M38" si="39">(L38-L37)/$F$2</f>
        <v>11520000</v>
      </c>
    </row>
    <row r="39" spans="1:13" x14ac:dyDescent="0.3">
      <c r="A39" s="1">
        <v>37</v>
      </c>
      <c r="B39" s="1">
        <v>0.06</v>
      </c>
      <c r="C39">
        <f t="shared" si="0"/>
        <v>-0.06</v>
      </c>
      <c r="D39" s="1">
        <v>37</v>
      </c>
      <c r="E39" s="1">
        <v>-0.15</v>
      </c>
      <c r="G39">
        <f t="shared" si="1"/>
        <v>1439.94</v>
      </c>
      <c r="H39">
        <f t="shared" si="2"/>
        <v>-34557120.060000002</v>
      </c>
      <c r="I39">
        <f t="shared" si="3"/>
        <v>829336324319.94006</v>
      </c>
      <c r="K39">
        <f t="shared" si="4"/>
        <v>3359.8500000000004</v>
      </c>
      <c r="L39">
        <f t="shared" si="5"/>
        <v>-80633280.150000021</v>
      </c>
      <c r="M39">
        <f t="shared" ref="M39" si="40">(L39-L38)/$E$2</f>
        <v>-192000000.33333403</v>
      </c>
    </row>
    <row r="40" spans="1:13" x14ac:dyDescent="0.3">
      <c r="A40" s="1">
        <v>38</v>
      </c>
      <c r="B40" s="1">
        <v>0.06</v>
      </c>
      <c r="C40">
        <f t="shared" si="0"/>
        <v>-0.06</v>
      </c>
      <c r="D40" s="1">
        <v>38</v>
      </c>
      <c r="E40" s="1">
        <v>-0.15</v>
      </c>
      <c r="G40">
        <f t="shared" si="1"/>
        <v>1439.94</v>
      </c>
      <c r="H40">
        <f t="shared" si="2"/>
        <v>-34557120.060000002</v>
      </c>
      <c r="I40">
        <f t="shared" si="3"/>
        <v>829336324319.94006</v>
      </c>
      <c r="K40">
        <f t="shared" si="4"/>
        <v>3599.85</v>
      </c>
      <c r="L40">
        <f t="shared" si="5"/>
        <v>-80632800.150000021</v>
      </c>
      <c r="M40">
        <f t="shared" ref="M40" si="41">(L40-L39)/$F$2</f>
        <v>11520000</v>
      </c>
    </row>
    <row r="41" spans="1:13" x14ac:dyDescent="0.3">
      <c r="A41" s="1">
        <v>39</v>
      </c>
      <c r="B41" s="1">
        <v>7.0000000000000007E-2</v>
      </c>
      <c r="C41">
        <f t="shared" si="0"/>
        <v>-7.0000000000000007E-2</v>
      </c>
      <c r="D41" s="1">
        <v>39</v>
      </c>
      <c r="E41" s="1">
        <v>-0.15</v>
      </c>
      <c r="G41">
        <f t="shared" si="1"/>
        <v>1439.93</v>
      </c>
      <c r="H41">
        <f t="shared" si="2"/>
        <v>-34557120.07</v>
      </c>
      <c r="I41">
        <f t="shared" si="3"/>
        <v>829336324319.93018</v>
      </c>
      <c r="K41">
        <f t="shared" si="4"/>
        <v>3599.85</v>
      </c>
      <c r="L41">
        <f t="shared" si="5"/>
        <v>-86392800.150000006</v>
      </c>
      <c r="M41">
        <f t="shared" ref="M41" si="42">(L41-L40)/$E$2</f>
        <v>-191999999.99999952</v>
      </c>
    </row>
    <row r="42" spans="1:13" x14ac:dyDescent="0.3">
      <c r="A42" s="1">
        <v>40</v>
      </c>
      <c r="B42" s="1">
        <v>7.0000000000000007E-2</v>
      </c>
      <c r="C42">
        <f t="shared" si="0"/>
        <v>-7.0000000000000007E-2</v>
      </c>
      <c r="D42" s="1">
        <v>40</v>
      </c>
      <c r="E42" s="1">
        <v>-0.15</v>
      </c>
      <c r="G42">
        <f t="shared" si="1"/>
        <v>1679.9300000000003</v>
      </c>
      <c r="H42">
        <f t="shared" si="2"/>
        <v>-34556640.07</v>
      </c>
      <c r="I42">
        <f t="shared" si="3"/>
        <v>829336325039.93005</v>
      </c>
      <c r="K42">
        <f t="shared" si="4"/>
        <v>3599.85</v>
      </c>
      <c r="L42">
        <f t="shared" si="5"/>
        <v>-86392800.150000006</v>
      </c>
      <c r="M42">
        <f t="shared" ref="M42" si="43">(L42-L41)/$F$2</f>
        <v>0</v>
      </c>
    </row>
    <row r="43" spans="1:13" x14ac:dyDescent="0.3">
      <c r="A43" s="1">
        <v>41</v>
      </c>
      <c r="B43" s="1">
        <v>7.0000000000000007E-2</v>
      </c>
      <c r="C43">
        <f t="shared" si="0"/>
        <v>-7.0000000000000007E-2</v>
      </c>
      <c r="D43" s="1">
        <v>41</v>
      </c>
      <c r="E43" s="1">
        <v>-0.16</v>
      </c>
      <c r="G43">
        <f t="shared" si="1"/>
        <v>1679.9300000000003</v>
      </c>
      <c r="H43">
        <f t="shared" si="2"/>
        <v>-40316640.070000008</v>
      </c>
      <c r="I43">
        <f t="shared" si="3"/>
        <v>829319045039.93005</v>
      </c>
      <c r="K43">
        <f t="shared" si="4"/>
        <v>3599.84</v>
      </c>
      <c r="L43">
        <f t="shared" si="5"/>
        <v>-86392800.159999996</v>
      </c>
      <c r="M43">
        <f t="shared" ref="M43" si="44">(L43-L42)/$E$2</f>
        <v>-0.33333301544189453</v>
      </c>
    </row>
    <row r="44" spans="1:13" x14ac:dyDescent="0.3">
      <c r="A44" s="1">
        <v>42</v>
      </c>
      <c r="B44" s="1">
        <v>7.0000000000000007E-2</v>
      </c>
      <c r="C44">
        <f t="shared" si="0"/>
        <v>-7.0000000000000007E-2</v>
      </c>
      <c r="D44" s="1">
        <v>42</v>
      </c>
      <c r="E44" s="1">
        <v>-0.16</v>
      </c>
      <c r="G44">
        <f t="shared" si="1"/>
        <v>1679.9300000000003</v>
      </c>
      <c r="H44">
        <f t="shared" si="2"/>
        <v>-40316640.070000008</v>
      </c>
      <c r="I44">
        <f t="shared" si="3"/>
        <v>967559045039.9303</v>
      </c>
      <c r="K44">
        <f t="shared" si="4"/>
        <v>3839.84</v>
      </c>
      <c r="L44">
        <f t="shared" si="5"/>
        <v>-86392320.159999996</v>
      </c>
      <c r="M44">
        <f t="shared" ref="M44" si="45">(L44-L43)/$F$2</f>
        <v>11520000</v>
      </c>
    </row>
    <row r="45" spans="1:13" x14ac:dyDescent="0.3">
      <c r="A45" s="1">
        <v>43</v>
      </c>
      <c r="B45" s="1">
        <v>7.0000000000000007E-2</v>
      </c>
      <c r="C45">
        <f t="shared" si="0"/>
        <v>-7.0000000000000007E-2</v>
      </c>
      <c r="D45" s="1">
        <v>43</v>
      </c>
      <c r="E45" s="1">
        <v>-0.16</v>
      </c>
      <c r="G45">
        <f t="shared" si="1"/>
        <v>1679.9300000000003</v>
      </c>
      <c r="H45">
        <f t="shared" si="2"/>
        <v>-40316640.070000008</v>
      </c>
      <c r="I45">
        <f t="shared" si="3"/>
        <v>967559045039.9303</v>
      </c>
      <c r="K45">
        <f t="shared" si="4"/>
        <v>3839.84</v>
      </c>
      <c r="L45">
        <f t="shared" si="5"/>
        <v>-92152320.159999996</v>
      </c>
      <c r="M45">
        <f t="shared" ref="M45" si="46">(L45-L44)/$E$2</f>
        <v>-192000000</v>
      </c>
    </row>
    <row r="46" spans="1:13" x14ac:dyDescent="0.3">
      <c r="A46" s="1">
        <v>44</v>
      </c>
      <c r="B46" s="1">
        <v>0.08</v>
      </c>
      <c r="C46">
        <f t="shared" si="0"/>
        <v>-0.08</v>
      </c>
      <c r="D46" s="1">
        <v>44</v>
      </c>
      <c r="E46" s="1">
        <v>-0.17</v>
      </c>
      <c r="G46">
        <f t="shared" si="1"/>
        <v>1679.9200000000003</v>
      </c>
      <c r="H46">
        <f t="shared" si="2"/>
        <v>-40316640.080000006</v>
      </c>
      <c r="I46">
        <f t="shared" si="3"/>
        <v>967559045039.92029</v>
      </c>
      <c r="K46">
        <f t="shared" si="4"/>
        <v>3839.83</v>
      </c>
      <c r="L46">
        <f t="shared" si="5"/>
        <v>-92152320.170000002</v>
      </c>
      <c r="M46">
        <f t="shared" ref="M46" si="47">(L46-L45)/$F$2</f>
        <v>-240.00012874603271</v>
      </c>
    </row>
    <row r="47" spans="1:13" x14ac:dyDescent="0.3">
      <c r="A47" s="1">
        <v>45</v>
      </c>
      <c r="B47" s="1">
        <v>0.08</v>
      </c>
      <c r="C47">
        <f t="shared" si="0"/>
        <v>-0.08</v>
      </c>
      <c r="D47" s="1">
        <v>45</v>
      </c>
      <c r="E47" s="1">
        <v>-0.17</v>
      </c>
      <c r="G47">
        <f t="shared" si="1"/>
        <v>1919.92</v>
      </c>
      <c r="H47">
        <f t="shared" si="2"/>
        <v>-40316160.080000006</v>
      </c>
      <c r="I47">
        <f t="shared" si="3"/>
        <v>967559045759.92017</v>
      </c>
      <c r="K47">
        <f t="shared" si="4"/>
        <v>4079.8300000000004</v>
      </c>
      <c r="L47">
        <f t="shared" si="5"/>
        <v>-92151840.170000002</v>
      </c>
      <c r="M47">
        <f t="shared" ref="M47" si="48">(L47-L46)/$E$2</f>
        <v>16000</v>
      </c>
    </row>
    <row r="48" spans="1:13" x14ac:dyDescent="0.3">
      <c r="A48" s="1">
        <v>46</v>
      </c>
      <c r="B48" s="1">
        <v>0.08</v>
      </c>
      <c r="C48">
        <f t="shared" si="0"/>
        <v>-0.08</v>
      </c>
      <c r="D48" s="1">
        <v>46</v>
      </c>
      <c r="E48" s="1">
        <v>-0.17</v>
      </c>
      <c r="G48">
        <f t="shared" si="1"/>
        <v>1919.92</v>
      </c>
      <c r="H48">
        <f t="shared" si="2"/>
        <v>-46076160.079999998</v>
      </c>
      <c r="I48">
        <f t="shared" si="3"/>
        <v>967541765759.92017</v>
      </c>
      <c r="K48">
        <f t="shared" si="4"/>
        <v>4079.8300000000004</v>
      </c>
      <c r="L48">
        <f t="shared" si="5"/>
        <v>-97911840.170000017</v>
      </c>
      <c r="M48">
        <f t="shared" ref="M48" si="49">(L48-L47)/$F$2</f>
        <v>-138240000000.00037</v>
      </c>
    </row>
    <row r="49" spans="1:13" x14ac:dyDescent="0.3">
      <c r="A49" s="1">
        <v>47</v>
      </c>
      <c r="B49" s="1">
        <v>0.08</v>
      </c>
      <c r="C49">
        <f t="shared" si="0"/>
        <v>-0.08</v>
      </c>
      <c r="D49" s="1">
        <v>47</v>
      </c>
      <c r="E49" s="1">
        <v>-0.17</v>
      </c>
      <c r="G49">
        <f t="shared" si="1"/>
        <v>1919.92</v>
      </c>
      <c r="H49">
        <f t="shared" si="2"/>
        <v>-46076160.079999998</v>
      </c>
      <c r="I49">
        <f t="shared" si="3"/>
        <v>1105781765759.9199</v>
      </c>
      <c r="K49">
        <f t="shared" si="4"/>
        <v>4079.8300000000004</v>
      </c>
      <c r="L49">
        <f t="shared" si="5"/>
        <v>-97911840.170000017</v>
      </c>
      <c r="M49">
        <f t="shared" ref="M49" si="50">(L49-L48)/$E$2</f>
        <v>0</v>
      </c>
    </row>
    <row r="50" spans="1:13" x14ac:dyDescent="0.3">
      <c r="A50" s="1">
        <v>48</v>
      </c>
      <c r="B50" s="1">
        <v>0.08</v>
      </c>
      <c r="C50">
        <f t="shared" si="0"/>
        <v>-0.08</v>
      </c>
      <c r="D50" s="1">
        <v>48</v>
      </c>
      <c r="E50" s="1">
        <v>-0.18</v>
      </c>
      <c r="G50">
        <f t="shared" si="1"/>
        <v>1919.92</v>
      </c>
      <c r="H50">
        <f t="shared" si="2"/>
        <v>-46076160.079999998</v>
      </c>
      <c r="I50">
        <f t="shared" si="3"/>
        <v>1105781765759.9199</v>
      </c>
      <c r="K50">
        <f t="shared" si="4"/>
        <v>4079.8200000000006</v>
      </c>
      <c r="L50">
        <f t="shared" si="5"/>
        <v>-97911840.180000022</v>
      </c>
      <c r="M50">
        <f t="shared" ref="M50" si="51">(L50-L49)/$F$2</f>
        <v>-240.00012874603271</v>
      </c>
    </row>
    <row r="51" spans="1:13" x14ac:dyDescent="0.3">
      <c r="A51" s="1">
        <v>49</v>
      </c>
      <c r="B51" s="1">
        <v>0.09</v>
      </c>
      <c r="C51">
        <f t="shared" si="0"/>
        <v>-0.09</v>
      </c>
      <c r="D51" s="1">
        <v>49</v>
      </c>
      <c r="E51" s="1">
        <v>-0.18</v>
      </c>
      <c r="G51">
        <f t="shared" si="1"/>
        <v>1919.91</v>
      </c>
      <c r="H51">
        <f t="shared" si="2"/>
        <v>-46076160.090000004</v>
      </c>
      <c r="I51">
        <f t="shared" si="3"/>
        <v>1105781765759.9099</v>
      </c>
      <c r="K51">
        <f t="shared" si="4"/>
        <v>4319.82</v>
      </c>
      <c r="L51">
        <f t="shared" si="5"/>
        <v>-97911360.180000022</v>
      </c>
      <c r="M51">
        <f t="shared" ref="M51" si="52">(L51-L50)/$E$2</f>
        <v>16000</v>
      </c>
    </row>
    <row r="52" spans="1:13" x14ac:dyDescent="0.3">
      <c r="A52" s="1">
        <v>50</v>
      </c>
      <c r="B52" s="1">
        <v>0.09</v>
      </c>
      <c r="C52">
        <f t="shared" si="0"/>
        <v>-0.09</v>
      </c>
      <c r="D52" s="1">
        <v>50</v>
      </c>
      <c r="E52" s="1">
        <v>-0.18</v>
      </c>
      <c r="G52">
        <f t="shared" si="1"/>
        <v>2159.91</v>
      </c>
      <c r="H52">
        <f t="shared" si="2"/>
        <v>-46075680.090000004</v>
      </c>
      <c r="I52">
        <f t="shared" si="3"/>
        <v>1105781766479.9102</v>
      </c>
      <c r="K52">
        <f t="shared" si="4"/>
        <v>4319.82</v>
      </c>
      <c r="L52">
        <f t="shared" si="5"/>
        <v>-103671360.18000001</v>
      </c>
      <c r="M52">
        <f t="shared" ref="M52" si="53">(L52-L51)/$F$2</f>
        <v>-138239999999.99963</v>
      </c>
    </row>
    <row r="53" spans="1:13" x14ac:dyDescent="0.3">
      <c r="A53" s="1">
        <v>51</v>
      </c>
      <c r="B53" s="1">
        <v>0.09</v>
      </c>
      <c r="C53">
        <f t="shared" si="0"/>
        <v>-0.09</v>
      </c>
      <c r="D53" s="1">
        <v>51</v>
      </c>
      <c r="E53" s="1">
        <v>-0.18</v>
      </c>
      <c r="G53">
        <f t="shared" si="1"/>
        <v>2159.91</v>
      </c>
      <c r="H53">
        <f t="shared" si="2"/>
        <v>-51835680.090000004</v>
      </c>
      <c r="I53">
        <f t="shared" si="3"/>
        <v>1105764486479.9102</v>
      </c>
      <c r="K53">
        <f t="shared" si="4"/>
        <v>4319.82</v>
      </c>
      <c r="L53">
        <f t="shared" si="5"/>
        <v>-103671360.18000001</v>
      </c>
      <c r="M53">
        <f t="shared" ref="M53" si="54">(L53-L52)/$E$2</f>
        <v>0</v>
      </c>
    </row>
    <row r="54" spans="1:13" x14ac:dyDescent="0.3">
      <c r="A54" s="1">
        <v>52</v>
      </c>
      <c r="B54" s="1">
        <v>0.09</v>
      </c>
      <c r="C54">
        <f t="shared" si="0"/>
        <v>-0.09</v>
      </c>
      <c r="D54" s="1">
        <v>52</v>
      </c>
      <c r="E54" s="1">
        <v>-0.18</v>
      </c>
      <c r="G54">
        <f t="shared" si="1"/>
        <v>2159.91</v>
      </c>
      <c r="H54">
        <f t="shared" si="2"/>
        <v>-51835680.090000004</v>
      </c>
      <c r="I54">
        <f t="shared" si="3"/>
        <v>1244004486479.9102</v>
      </c>
      <c r="K54">
        <f t="shared" si="4"/>
        <v>4319.82</v>
      </c>
      <c r="L54">
        <f t="shared" si="5"/>
        <v>-103671360.18000001</v>
      </c>
      <c r="M54">
        <f t="shared" ref="M54" si="55">(L54-L53)/$F$2</f>
        <v>0</v>
      </c>
    </row>
    <row r="55" spans="1:13" x14ac:dyDescent="0.3">
      <c r="A55" s="1">
        <v>53</v>
      </c>
      <c r="B55" s="1">
        <v>0.09</v>
      </c>
      <c r="C55">
        <f t="shared" si="0"/>
        <v>-0.09</v>
      </c>
      <c r="D55" s="1">
        <v>53</v>
      </c>
      <c r="E55" s="1">
        <v>-0.18</v>
      </c>
      <c r="G55">
        <f t="shared" si="1"/>
        <v>2159.91</v>
      </c>
      <c r="H55">
        <f t="shared" si="2"/>
        <v>-51835680.090000004</v>
      </c>
      <c r="I55">
        <f t="shared" si="3"/>
        <v>1244004486479.9102</v>
      </c>
      <c r="K55">
        <f t="shared" si="4"/>
        <v>4319.82</v>
      </c>
      <c r="L55">
        <f t="shared" si="5"/>
        <v>-103671360.18000001</v>
      </c>
      <c r="M55">
        <f t="shared" ref="M55" si="56">(L55-L54)/$E$2</f>
        <v>0</v>
      </c>
    </row>
    <row r="56" spans="1:13" x14ac:dyDescent="0.3">
      <c r="A56" s="1">
        <v>54</v>
      </c>
      <c r="B56" s="1">
        <v>0.09</v>
      </c>
      <c r="C56">
        <f t="shared" si="0"/>
        <v>-0.09</v>
      </c>
      <c r="D56" s="1">
        <v>54</v>
      </c>
      <c r="E56" s="1">
        <v>-0.19</v>
      </c>
      <c r="G56">
        <f t="shared" si="1"/>
        <v>2159.91</v>
      </c>
      <c r="H56">
        <f t="shared" si="2"/>
        <v>-51835680.090000004</v>
      </c>
      <c r="I56">
        <f t="shared" si="3"/>
        <v>1244004486479.9102</v>
      </c>
      <c r="K56">
        <f t="shared" si="4"/>
        <v>4319.8100000000004</v>
      </c>
      <c r="L56">
        <f t="shared" si="5"/>
        <v>-103671360.19</v>
      </c>
      <c r="M56">
        <f t="shared" ref="M56" si="57">(L56-L55)/$F$2</f>
        <v>-239.99977111816406</v>
      </c>
    </row>
    <row r="57" spans="1:13" x14ac:dyDescent="0.3">
      <c r="A57" s="1">
        <v>55</v>
      </c>
      <c r="B57" s="1">
        <v>0.1</v>
      </c>
      <c r="C57">
        <f t="shared" si="0"/>
        <v>-0.1</v>
      </c>
      <c r="D57" s="1">
        <v>55</v>
      </c>
      <c r="E57" s="1">
        <v>-0.19</v>
      </c>
      <c r="G57">
        <f t="shared" si="1"/>
        <v>2159.9</v>
      </c>
      <c r="H57">
        <f t="shared" si="2"/>
        <v>-51835680.100000001</v>
      </c>
      <c r="I57">
        <f t="shared" si="3"/>
        <v>1244004486479.9001</v>
      </c>
      <c r="K57">
        <f t="shared" si="4"/>
        <v>4559.8100000000004</v>
      </c>
      <c r="L57">
        <f t="shared" si="5"/>
        <v>-103670880.19000001</v>
      </c>
      <c r="M57">
        <f t="shared" ref="M57" si="58">(L57-L56)/$E$2</f>
        <v>15999.999999503296</v>
      </c>
    </row>
    <row r="58" spans="1:13" x14ac:dyDescent="0.3">
      <c r="A58" s="1">
        <v>56</v>
      </c>
      <c r="B58" s="1">
        <v>0.1</v>
      </c>
      <c r="C58">
        <f t="shared" si="0"/>
        <v>-0.1</v>
      </c>
      <c r="D58" s="1">
        <v>56</v>
      </c>
      <c r="E58" s="1">
        <v>-0.19</v>
      </c>
      <c r="G58">
        <f t="shared" si="1"/>
        <v>2399.9</v>
      </c>
      <c r="H58">
        <f t="shared" si="2"/>
        <v>-51835200.100000009</v>
      </c>
      <c r="I58">
        <f t="shared" si="3"/>
        <v>1244004487199.8999</v>
      </c>
      <c r="K58">
        <f t="shared" si="4"/>
        <v>4559.8100000000004</v>
      </c>
      <c r="L58">
        <f t="shared" si="5"/>
        <v>-109430880.19000001</v>
      </c>
      <c r="M58">
        <f t="shared" ref="M58" si="59">(L58-L57)/$F$2</f>
        <v>-138240000000</v>
      </c>
    </row>
    <row r="59" spans="1:13" x14ac:dyDescent="0.3">
      <c r="A59" s="1">
        <v>57</v>
      </c>
      <c r="B59" s="1">
        <v>0.1</v>
      </c>
      <c r="C59">
        <f t="shared" si="0"/>
        <v>-0.1</v>
      </c>
      <c r="D59" s="1">
        <v>57</v>
      </c>
      <c r="E59" s="1">
        <v>-0.19</v>
      </c>
      <c r="G59">
        <f t="shared" si="1"/>
        <v>2399.9</v>
      </c>
      <c r="H59">
        <f t="shared" si="2"/>
        <v>-57595200.100000009</v>
      </c>
      <c r="I59">
        <f t="shared" si="3"/>
        <v>1243987207199.9001</v>
      </c>
      <c r="K59">
        <f t="shared" si="4"/>
        <v>4559.8100000000004</v>
      </c>
      <c r="L59">
        <f t="shared" si="5"/>
        <v>-109430880.19000001</v>
      </c>
      <c r="M59">
        <f t="shared" ref="M59" si="60">(L59-L58)/$E$2</f>
        <v>0</v>
      </c>
    </row>
    <row r="60" spans="1:13" x14ac:dyDescent="0.3">
      <c r="A60" s="1">
        <v>58</v>
      </c>
      <c r="B60" s="1">
        <v>0.1</v>
      </c>
      <c r="C60">
        <f t="shared" si="0"/>
        <v>-0.1</v>
      </c>
      <c r="D60" s="1">
        <v>58</v>
      </c>
      <c r="E60" s="1">
        <v>-0.19</v>
      </c>
      <c r="G60">
        <f t="shared" si="1"/>
        <v>2399.9</v>
      </c>
      <c r="H60">
        <f t="shared" si="2"/>
        <v>-57595200.100000009</v>
      </c>
      <c r="I60">
        <f t="shared" si="3"/>
        <v>1382227207199.9001</v>
      </c>
      <c r="K60">
        <f t="shared" si="4"/>
        <v>4559.8100000000004</v>
      </c>
      <c r="L60">
        <f t="shared" si="5"/>
        <v>-109430880.19000001</v>
      </c>
      <c r="M60">
        <f t="shared" ref="M60" si="61">(L60-L59)/$F$2</f>
        <v>0</v>
      </c>
    </row>
    <row r="61" spans="1:13" x14ac:dyDescent="0.3">
      <c r="A61" s="1">
        <v>59</v>
      </c>
      <c r="B61" s="1">
        <v>0.1</v>
      </c>
      <c r="C61">
        <f t="shared" si="0"/>
        <v>-0.1</v>
      </c>
      <c r="D61" s="1">
        <v>59</v>
      </c>
      <c r="E61" s="1">
        <v>-0.19</v>
      </c>
      <c r="G61">
        <f t="shared" si="1"/>
        <v>2399.9</v>
      </c>
      <c r="H61">
        <f t="shared" si="2"/>
        <v>-57595200.100000009</v>
      </c>
      <c r="I61">
        <f t="shared" si="3"/>
        <v>1382227207199.9001</v>
      </c>
      <c r="K61">
        <f t="shared" si="4"/>
        <v>4559.8100000000004</v>
      </c>
      <c r="L61">
        <f t="shared" si="5"/>
        <v>-109430880.19000001</v>
      </c>
      <c r="M61">
        <f t="shared" ref="M61" si="62">(L61-L60)/$E$2</f>
        <v>0</v>
      </c>
    </row>
    <row r="62" spans="1:13" x14ac:dyDescent="0.3">
      <c r="A62" s="1">
        <v>60</v>
      </c>
      <c r="B62" s="1">
        <v>0.1</v>
      </c>
      <c r="C62">
        <f t="shared" si="0"/>
        <v>-0.1</v>
      </c>
      <c r="D62" s="1">
        <v>60</v>
      </c>
      <c r="E62" s="1">
        <v>-0.19</v>
      </c>
      <c r="G62">
        <f t="shared" si="1"/>
        <v>2399.9</v>
      </c>
      <c r="H62">
        <f t="shared" si="2"/>
        <v>-57595200.100000009</v>
      </c>
      <c r="I62">
        <f t="shared" si="3"/>
        <v>1382227207199.9001</v>
      </c>
      <c r="K62">
        <f t="shared" si="4"/>
        <v>4559.8100000000004</v>
      </c>
      <c r="L62">
        <f t="shared" si="5"/>
        <v>-109430880.19000001</v>
      </c>
      <c r="M62">
        <f t="shared" ref="M62" si="63">(L62-L61)/$F$2</f>
        <v>0</v>
      </c>
    </row>
    <row r="63" spans="1:13" x14ac:dyDescent="0.3">
      <c r="A63" s="1">
        <v>61</v>
      </c>
      <c r="B63" s="1">
        <v>0.1</v>
      </c>
      <c r="C63">
        <f t="shared" si="0"/>
        <v>-0.1</v>
      </c>
      <c r="D63" s="1">
        <v>61</v>
      </c>
      <c r="E63" s="1">
        <v>-0.18</v>
      </c>
      <c r="G63">
        <f t="shared" si="1"/>
        <v>2399.9</v>
      </c>
      <c r="H63">
        <f t="shared" si="2"/>
        <v>-57595200.100000009</v>
      </c>
      <c r="I63">
        <f t="shared" si="3"/>
        <v>1382227207199.9001</v>
      </c>
      <c r="K63">
        <f t="shared" si="4"/>
        <v>4559.82</v>
      </c>
      <c r="L63">
        <f t="shared" si="5"/>
        <v>-109430880.18000002</v>
      </c>
      <c r="M63">
        <f t="shared" ref="M63" si="64">(L63-L62)/$E$2</f>
        <v>0.33333301544189453</v>
      </c>
    </row>
    <row r="64" spans="1:13" x14ac:dyDescent="0.3">
      <c r="A64" s="1">
        <v>62</v>
      </c>
      <c r="B64" s="1">
        <v>0.11</v>
      </c>
      <c r="C64">
        <f t="shared" si="0"/>
        <v>-0.11</v>
      </c>
      <c r="D64" s="1">
        <v>62</v>
      </c>
      <c r="E64" s="1">
        <v>-0.15</v>
      </c>
      <c r="G64">
        <f t="shared" si="1"/>
        <v>2399.89</v>
      </c>
      <c r="H64">
        <f t="shared" si="2"/>
        <v>-57595200.110000007</v>
      </c>
      <c r="I64">
        <f t="shared" si="3"/>
        <v>1382227207199.8901</v>
      </c>
      <c r="K64">
        <f t="shared" si="4"/>
        <v>4319.8500000000004</v>
      </c>
      <c r="L64">
        <f t="shared" si="5"/>
        <v>-109431360.15000001</v>
      </c>
      <c r="M64">
        <f t="shared" ref="M64" si="65">(L64-L63)/$F$2</f>
        <v>-11519279.999613762</v>
      </c>
    </row>
    <row r="65" spans="1:13" x14ac:dyDescent="0.3">
      <c r="A65" s="1">
        <v>63</v>
      </c>
      <c r="B65" s="1">
        <v>0.11</v>
      </c>
      <c r="C65">
        <f t="shared" si="0"/>
        <v>-0.11</v>
      </c>
      <c r="D65" s="1">
        <v>63</v>
      </c>
      <c r="E65" s="1">
        <v>-0.14000000000000001</v>
      </c>
      <c r="G65">
        <f t="shared" si="1"/>
        <v>2639.89</v>
      </c>
      <c r="H65">
        <f t="shared" si="2"/>
        <v>-57594720.109999999</v>
      </c>
      <c r="I65">
        <f t="shared" si="3"/>
        <v>1382227207919.8901</v>
      </c>
      <c r="K65">
        <f t="shared" si="4"/>
        <v>3599.86</v>
      </c>
      <c r="L65">
        <f t="shared" si="5"/>
        <v>-103672800.14000002</v>
      </c>
      <c r="M65">
        <f t="shared" ref="M65" si="66">(L65-L64)/$E$2</f>
        <v>191952000.33333302</v>
      </c>
    </row>
    <row r="66" spans="1:13" x14ac:dyDescent="0.3">
      <c r="A66" s="1">
        <v>64</v>
      </c>
      <c r="B66" s="1">
        <v>0.11</v>
      </c>
      <c r="C66">
        <f t="shared" si="0"/>
        <v>-0.11</v>
      </c>
      <c r="D66" s="1">
        <v>64</v>
      </c>
      <c r="E66" s="1">
        <v>-0.14000000000000001</v>
      </c>
      <c r="G66">
        <f t="shared" si="1"/>
        <v>2639.89</v>
      </c>
      <c r="H66">
        <f t="shared" si="2"/>
        <v>-63354720.109999999</v>
      </c>
      <c r="I66">
        <f t="shared" si="3"/>
        <v>1382209927919.8899</v>
      </c>
      <c r="K66">
        <f t="shared" si="4"/>
        <v>3359.8600000000006</v>
      </c>
      <c r="L66">
        <f t="shared" si="5"/>
        <v>-86393280.140000001</v>
      </c>
      <c r="M66">
        <f t="shared" ref="M66" si="67">(L66-L65)/$F$2</f>
        <v>414708480000.00037</v>
      </c>
    </row>
    <row r="67" spans="1:13" x14ac:dyDescent="0.3">
      <c r="A67" s="1">
        <v>65</v>
      </c>
      <c r="B67" s="1">
        <v>0.11</v>
      </c>
      <c r="C67">
        <f t="shared" si="0"/>
        <v>-0.11</v>
      </c>
      <c r="D67" s="1">
        <v>65</v>
      </c>
      <c r="E67" s="1">
        <v>-0.14000000000000001</v>
      </c>
      <c r="G67">
        <f t="shared" si="1"/>
        <v>2639.89</v>
      </c>
      <c r="H67">
        <f t="shared" si="2"/>
        <v>-63354720.109999999</v>
      </c>
      <c r="I67">
        <f t="shared" si="3"/>
        <v>1520449927919.8899</v>
      </c>
      <c r="K67">
        <f t="shared" si="4"/>
        <v>3359.8600000000006</v>
      </c>
      <c r="L67">
        <f t="shared" si="5"/>
        <v>-80633280.140000015</v>
      </c>
      <c r="M67">
        <f t="shared" ref="M67" si="68">(L67-L66)/$E$2</f>
        <v>191999999.99999952</v>
      </c>
    </row>
    <row r="68" spans="1:13" x14ac:dyDescent="0.3">
      <c r="A68" s="1">
        <v>66</v>
      </c>
      <c r="B68" s="1">
        <v>0.11</v>
      </c>
      <c r="C68">
        <f t="shared" ref="C68:C131" si="69">B68*-1</f>
        <v>-0.11</v>
      </c>
      <c r="D68" s="1">
        <v>66</v>
      </c>
      <c r="E68" s="1">
        <v>-0.14000000000000001</v>
      </c>
      <c r="G68">
        <f t="shared" si="1"/>
        <v>2639.89</v>
      </c>
      <c r="H68">
        <f t="shared" si="2"/>
        <v>-63354720.109999999</v>
      </c>
      <c r="I68">
        <f t="shared" si="3"/>
        <v>1520449927919.8899</v>
      </c>
      <c r="K68">
        <f t="shared" si="4"/>
        <v>3359.8600000000006</v>
      </c>
      <c r="L68">
        <f t="shared" si="5"/>
        <v>-80633280.140000015</v>
      </c>
      <c r="M68">
        <f t="shared" ref="M68" si="70">(L68-L67)/$F$2</f>
        <v>0</v>
      </c>
    </row>
    <row r="69" spans="1:13" x14ac:dyDescent="0.3">
      <c r="A69" s="1">
        <v>67</v>
      </c>
      <c r="B69" s="1">
        <v>0.11</v>
      </c>
      <c r="C69">
        <f t="shared" si="69"/>
        <v>-0.11</v>
      </c>
      <c r="D69" s="1">
        <v>67</v>
      </c>
      <c r="E69" s="1">
        <v>-0.14000000000000001</v>
      </c>
      <c r="G69">
        <f t="shared" ref="G69:G132" si="71">C69 - C68/$F$2</f>
        <v>2639.89</v>
      </c>
      <c r="H69">
        <f t="shared" ref="H69:H132" si="72">G69-G68/$F$2</f>
        <v>-63354720.109999999</v>
      </c>
      <c r="I69">
        <f t="shared" ref="I69:I132" si="73">H69-H68/$F$2</f>
        <v>1520449927919.8899</v>
      </c>
      <c r="K69">
        <f t="shared" ref="K69:K132" si="74">E69-E68/$F$2</f>
        <v>3359.8600000000006</v>
      </c>
      <c r="L69">
        <f t="shared" ref="L69:L132" si="75">K69-K68/$F$2</f>
        <v>-80633280.140000015</v>
      </c>
      <c r="M69">
        <f t="shared" ref="M69" si="76">(L69-L68)/$E$2</f>
        <v>0</v>
      </c>
    </row>
    <row r="70" spans="1:13" x14ac:dyDescent="0.3">
      <c r="A70" s="1">
        <v>68</v>
      </c>
      <c r="B70" s="1">
        <v>0.11</v>
      </c>
      <c r="C70">
        <f t="shared" si="69"/>
        <v>-0.11</v>
      </c>
      <c r="D70" s="1">
        <v>68</v>
      </c>
      <c r="E70" s="1">
        <v>-0.14000000000000001</v>
      </c>
      <c r="G70">
        <f t="shared" si="71"/>
        <v>2639.89</v>
      </c>
      <c r="H70">
        <f t="shared" si="72"/>
        <v>-63354720.109999999</v>
      </c>
      <c r="I70">
        <f t="shared" si="73"/>
        <v>1520449927919.8899</v>
      </c>
      <c r="K70">
        <f t="shared" si="74"/>
        <v>3359.8600000000006</v>
      </c>
      <c r="L70">
        <f t="shared" si="75"/>
        <v>-80633280.140000015</v>
      </c>
      <c r="M70">
        <f t="shared" ref="M70" si="77">(L70-L69)/$F$2</f>
        <v>0</v>
      </c>
    </row>
    <row r="71" spans="1:13" x14ac:dyDescent="0.3">
      <c r="A71" s="1">
        <v>69</v>
      </c>
      <c r="B71" s="1">
        <v>0.12</v>
      </c>
      <c r="C71">
        <f t="shared" si="69"/>
        <v>-0.12</v>
      </c>
      <c r="D71" s="1">
        <v>69</v>
      </c>
      <c r="E71" s="1">
        <v>-0.13</v>
      </c>
      <c r="G71">
        <f t="shared" si="71"/>
        <v>2639.88</v>
      </c>
      <c r="H71">
        <f t="shared" si="72"/>
        <v>-63354720.119999997</v>
      </c>
      <c r="I71">
        <f t="shared" si="73"/>
        <v>1520449927919.8799</v>
      </c>
      <c r="K71">
        <f t="shared" si="74"/>
        <v>3359.8700000000003</v>
      </c>
      <c r="L71">
        <f t="shared" si="75"/>
        <v>-80633280.13000001</v>
      </c>
      <c r="M71">
        <f t="shared" ref="M71" si="78">(L71-L70)/$E$2</f>
        <v>0.3333335121472677</v>
      </c>
    </row>
    <row r="72" spans="1:13" x14ac:dyDescent="0.3">
      <c r="A72" s="1">
        <v>70</v>
      </c>
      <c r="B72" s="1">
        <v>0.12</v>
      </c>
      <c r="C72">
        <f t="shared" si="69"/>
        <v>-0.12</v>
      </c>
      <c r="D72" s="1">
        <v>70</v>
      </c>
      <c r="E72" s="1">
        <v>-0.13</v>
      </c>
      <c r="G72">
        <f t="shared" si="71"/>
        <v>2879.88</v>
      </c>
      <c r="H72">
        <f t="shared" si="72"/>
        <v>-63354240.120000005</v>
      </c>
      <c r="I72">
        <f t="shared" si="73"/>
        <v>1520449928639.8799</v>
      </c>
      <c r="K72">
        <f t="shared" si="74"/>
        <v>3119.87</v>
      </c>
      <c r="L72">
        <f t="shared" si="75"/>
        <v>-80633760.13000001</v>
      </c>
      <c r="M72">
        <f t="shared" ref="M72" si="79">(L72-L71)/$F$2</f>
        <v>-11520000</v>
      </c>
    </row>
    <row r="73" spans="1:13" x14ac:dyDescent="0.3">
      <c r="A73" s="1">
        <v>71</v>
      </c>
      <c r="B73" s="1">
        <v>0.12</v>
      </c>
      <c r="C73">
        <f t="shared" si="69"/>
        <v>-0.12</v>
      </c>
      <c r="D73" s="1">
        <v>71</v>
      </c>
      <c r="E73" s="1">
        <v>-0.13</v>
      </c>
      <c r="G73">
        <f t="shared" si="71"/>
        <v>2879.88</v>
      </c>
      <c r="H73">
        <f t="shared" si="72"/>
        <v>-69114240.120000005</v>
      </c>
      <c r="I73">
        <f t="shared" si="73"/>
        <v>1520432648639.8801</v>
      </c>
      <c r="K73">
        <f t="shared" si="74"/>
        <v>3119.87</v>
      </c>
      <c r="L73">
        <f t="shared" si="75"/>
        <v>-74873760.129999995</v>
      </c>
      <c r="M73">
        <f t="shared" ref="M73" si="80">(L73-L72)/$E$2</f>
        <v>192000000.00000051</v>
      </c>
    </row>
    <row r="74" spans="1:13" x14ac:dyDescent="0.3">
      <c r="A74" s="1">
        <v>72</v>
      </c>
      <c r="B74" s="1">
        <v>0.12</v>
      </c>
      <c r="C74">
        <f t="shared" si="69"/>
        <v>-0.12</v>
      </c>
      <c r="D74" s="1">
        <v>72</v>
      </c>
      <c r="E74" s="1">
        <v>-0.13</v>
      </c>
      <c r="G74">
        <f t="shared" si="71"/>
        <v>2879.88</v>
      </c>
      <c r="H74">
        <f t="shared" si="72"/>
        <v>-69114240.120000005</v>
      </c>
      <c r="I74">
        <f t="shared" si="73"/>
        <v>1658672648639.8801</v>
      </c>
      <c r="K74">
        <f t="shared" si="74"/>
        <v>3119.87</v>
      </c>
      <c r="L74">
        <f t="shared" si="75"/>
        <v>-74873760.129999995</v>
      </c>
      <c r="M74">
        <f t="shared" ref="M74" si="81">(L74-L73)/$F$2</f>
        <v>0</v>
      </c>
    </row>
    <row r="75" spans="1:13" x14ac:dyDescent="0.3">
      <c r="A75" s="1">
        <v>73</v>
      </c>
      <c r="B75" s="1">
        <v>0.12</v>
      </c>
      <c r="C75">
        <f t="shared" si="69"/>
        <v>-0.12</v>
      </c>
      <c r="D75" s="1">
        <v>73</v>
      </c>
      <c r="E75" s="1">
        <v>-0.13</v>
      </c>
      <c r="G75">
        <f t="shared" si="71"/>
        <v>2879.88</v>
      </c>
      <c r="H75">
        <f t="shared" si="72"/>
        <v>-69114240.120000005</v>
      </c>
      <c r="I75">
        <f t="shared" si="73"/>
        <v>1658672648639.8801</v>
      </c>
      <c r="K75">
        <f t="shared" si="74"/>
        <v>3119.87</v>
      </c>
      <c r="L75">
        <f t="shared" si="75"/>
        <v>-74873760.129999995</v>
      </c>
      <c r="M75">
        <f t="shared" ref="M75" si="82">(L75-L74)/$E$2</f>
        <v>0</v>
      </c>
    </row>
    <row r="76" spans="1:13" x14ac:dyDescent="0.3">
      <c r="A76" s="1">
        <v>74</v>
      </c>
      <c r="B76" s="1">
        <v>0.12</v>
      </c>
      <c r="C76">
        <f t="shared" si="69"/>
        <v>-0.12</v>
      </c>
      <c r="D76" s="1">
        <v>74</v>
      </c>
      <c r="E76" s="1">
        <v>-0.13</v>
      </c>
      <c r="G76">
        <f t="shared" si="71"/>
        <v>2879.88</v>
      </c>
      <c r="H76">
        <f t="shared" si="72"/>
        <v>-69114240.120000005</v>
      </c>
      <c r="I76">
        <f t="shared" si="73"/>
        <v>1658672648639.8801</v>
      </c>
      <c r="K76">
        <f t="shared" si="74"/>
        <v>3119.87</v>
      </c>
      <c r="L76">
        <f t="shared" si="75"/>
        <v>-74873760.129999995</v>
      </c>
      <c r="M76">
        <f t="shared" ref="M76" si="83">(L76-L75)/$F$2</f>
        <v>0</v>
      </c>
    </row>
    <row r="77" spans="1:13" x14ac:dyDescent="0.3">
      <c r="A77" s="1">
        <v>75</v>
      </c>
      <c r="B77" s="1">
        <v>0.12</v>
      </c>
      <c r="C77">
        <f t="shared" si="69"/>
        <v>-0.12</v>
      </c>
      <c r="D77" s="1">
        <v>75</v>
      </c>
      <c r="E77" s="1">
        <v>-0.13</v>
      </c>
      <c r="G77">
        <f t="shared" si="71"/>
        <v>2879.88</v>
      </c>
      <c r="H77">
        <f t="shared" si="72"/>
        <v>-69114240.120000005</v>
      </c>
      <c r="I77">
        <f t="shared" si="73"/>
        <v>1658672648639.8801</v>
      </c>
      <c r="K77">
        <f t="shared" si="74"/>
        <v>3119.87</v>
      </c>
      <c r="L77">
        <f t="shared" si="75"/>
        <v>-74873760.129999995</v>
      </c>
      <c r="M77">
        <f t="shared" ref="M77" si="84">(L77-L76)/$E$2</f>
        <v>0</v>
      </c>
    </row>
    <row r="78" spans="1:13" x14ac:dyDescent="0.3">
      <c r="A78" s="1">
        <v>76</v>
      </c>
      <c r="B78" s="1">
        <v>0.12</v>
      </c>
      <c r="C78">
        <f t="shared" si="69"/>
        <v>-0.12</v>
      </c>
      <c r="D78" s="1">
        <v>76</v>
      </c>
      <c r="E78" s="1">
        <v>-0.13</v>
      </c>
      <c r="G78">
        <f t="shared" si="71"/>
        <v>2879.88</v>
      </c>
      <c r="H78">
        <f t="shared" si="72"/>
        <v>-69114240.120000005</v>
      </c>
      <c r="I78">
        <f t="shared" si="73"/>
        <v>1658672648639.8801</v>
      </c>
      <c r="K78">
        <f t="shared" si="74"/>
        <v>3119.87</v>
      </c>
      <c r="L78">
        <f t="shared" si="75"/>
        <v>-74873760.129999995</v>
      </c>
      <c r="M78">
        <f t="shared" ref="M78" si="85">(L78-L77)/$F$2</f>
        <v>0</v>
      </c>
    </row>
    <row r="79" spans="1:13" x14ac:dyDescent="0.3">
      <c r="A79" s="1">
        <v>77</v>
      </c>
      <c r="B79" s="1">
        <v>0.12</v>
      </c>
      <c r="C79">
        <f t="shared" si="69"/>
        <v>-0.12</v>
      </c>
      <c r="D79" s="1">
        <v>77</v>
      </c>
      <c r="E79" s="1">
        <v>-0.13</v>
      </c>
      <c r="G79">
        <f t="shared" si="71"/>
        <v>2879.88</v>
      </c>
      <c r="H79">
        <f t="shared" si="72"/>
        <v>-69114240.120000005</v>
      </c>
      <c r="I79">
        <f t="shared" si="73"/>
        <v>1658672648639.8801</v>
      </c>
      <c r="K79">
        <f t="shared" si="74"/>
        <v>3119.87</v>
      </c>
      <c r="L79">
        <f t="shared" si="75"/>
        <v>-74873760.129999995</v>
      </c>
      <c r="M79">
        <f t="shared" ref="M79" si="86">(L79-L78)/$E$2</f>
        <v>0</v>
      </c>
    </row>
    <row r="80" spans="1:13" x14ac:dyDescent="0.3">
      <c r="A80" s="1">
        <v>78</v>
      </c>
      <c r="B80" s="1">
        <v>0.12</v>
      </c>
      <c r="C80">
        <f t="shared" si="69"/>
        <v>-0.12</v>
      </c>
      <c r="D80" s="1">
        <v>78</v>
      </c>
      <c r="E80" s="1">
        <v>-0.13</v>
      </c>
      <c r="G80">
        <f t="shared" si="71"/>
        <v>2879.88</v>
      </c>
      <c r="H80">
        <f t="shared" si="72"/>
        <v>-69114240.120000005</v>
      </c>
      <c r="I80">
        <f t="shared" si="73"/>
        <v>1658672648639.8801</v>
      </c>
      <c r="K80">
        <f t="shared" si="74"/>
        <v>3119.87</v>
      </c>
      <c r="L80">
        <f t="shared" si="75"/>
        <v>-74873760.129999995</v>
      </c>
      <c r="M80">
        <f t="shared" ref="M80" si="87">(L80-L79)/$F$2</f>
        <v>0</v>
      </c>
    </row>
    <row r="81" spans="1:13" x14ac:dyDescent="0.3">
      <c r="A81" s="1">
        <v>79</v>
      </c>
      <c r="B81" s="1">
        <v>0.13</v>
      </c>
      <c r="C81">
        <f t="shared" si="69"/>
        <v>-0.13</v>
      </c>
      <c r="D81" s="1">
        <v>79</v>
      </c>
      <c r="E81" s="1">
        <v>-0.13</v>
      </c>
      <c r="G81">
        <f t="shared" si="71"/>
        <v>2879.87</v>
      </c>
      <c r="H81">
        <f t="shared" si="72"/>
        <v>-69114240.129999995</v>
      </c>
      <c r="I81">
        <f t="shared" si="73"/>
        <v>1658672648639.8704</v>
      </c>
      <c r="K81">
        <f t="shared" si="74"/>
        <v>3119.87</v>
      </c>
      <c r="L81">
        <f t="shared" si="75"/>
        <v>-74873760.129999995</v>
      </c>
      <c r="M81">
        <f t="shared" ref="M81" si="88">(L81-L80)/$E$2</f>
        <v>0</v>
      </c>
    </row>
    <row r="82" spans="1:13" x14ac:dyDescent="0.3">
      <c r="A82" s="1">
        <v>80</v>
      </c>
      <c r="B82" s="1">
        <v>0.13</v>
      </c>
      <c r="C82">
        <f t="shared" si="69"/>
        <v>-0.13</v>
      </c>
      <c r="D82" s="1">
        <v>80</v>
      </c>
      <c r="E82" s="1">
        <v>-0.13</v>
      </c>
      <c r="G82">
        <f t="shared" si="71"/>
        <v>3119.87</v>
      </c>
      <c r="H82">
        <f t="shared" si="72"/>
        <v>-69113760.129999995</v>
      </c>
      <c r="I82">
        <f t="shared" si="73"/>
        <v>1658672649359.8701</v>
      </c>
      <c r="K82">
        <f t="shared" si="74"/>
        <v>3119.87</v>
      </c>
      <c r="L82">
        <f t="shared" si="75"/>
        <v>-74873760.129999995</v>
      </c>
      <c r="M82">
        <f t="shared" ref="M82" si="89">(L82-L81)/$F$2</f>
        <v>0</v>
      </c>
    </row>
    <row r="83" spans="1:13" x14ac:dyDescent="0.3">
      <c r="A83" s="1">
        <v>81</v>
      </c>
      <c r="B83" s="1">
        <v>0.13</v>
      </c>
      <c r="C83">
        <f t="shared" si="69"/>
        <v>-0.13</v>
      </c>
      <c r="D83" s="1">
        <v>81</v>
      </c>
      <c r="E83" s="1">
        <v>-0.13</v>
      </c>
      <c r="G83">
        <f t="shared" si="71"/>
        <v>3119.87</v>
      </c>
      <c r="H83">
        <f t="shared" si="72"/>
        <v>-74873760.129999995</v>
      </c>
      <c r="I83">
        <f t="shared" si="73"/>
        <v>1658655369359.8701</v>
      </c>
      <c r="K83">
        <f t="shared" si="74"/>
        <v>3119.87</v>
      </c>
      <c r="L83">
        <f t="shared" si="75"/>
        <v>-74873760.129999995</v>
      </c>
      <c r="M83">
        <f t="shared" ref="M83" si="90">(L83-L82)/$E$2</f>
        <v>0</v>
      </c>
    </row>
    <row r="84" spans="1:13" x14ac:dyDescent="0.3">
      <c r="A84" s="1">
        <v>82</v>
      </c>
      <c r="B84" s="1">
        <v>0.13</v>
      </c>
      <c r="C84">
        <f t="shared" si="69"/>
        <v>-0.13</v>
      </c>
      <c r="D84" s="1">
        <v>82</v>
      </c>
      <c r="E84" s="1">
        <v>-0.13</v>
      </c>
      <c r="G84">
        <f t="shared" si="71"/>
        <v>3119.87</v>
      </c>
      <c r="H84">
        <f t="shared" si="72"/>
        <v>-74873760.129999995</v>
      </c>
      <c r="I84">
        <f t="shared" si="73"/>
        <v>1796895369359.8701</v>
      </c>
      <c r="K84">
        <f t="shared" si="74"/>
        <v>3119.87</v>
      </c>
      <c r="L84">
        <f t="shared" si="75"/>
        <v>-74873760.129999995</v>
      </c>
      <c r="M84">
        <f t="shared" ref="M84" si="91">(L84-L83)/$F$2</f>
        <v>0</v>
      </c>
    </row>
    <row r="85" spans="1:13" x14ac:dyDescent="0.3">
      <c r="A85" s="1">
        <v>83</v>
      </c>
      <c r="B85" s="1">
        <v>0.13</v>
      </c>
      <c r="C85">
        <f t="shared" si="69"/>
        <v>-0.13</v>
      </c>
      <c r="D85" s="1">
        <v>83</v>
      </c>
      <c r="E85" s="1">
        <v>-0.13</v>
      </c>
      <c r="G85">
        <f t="shared" si="71"/>
        <v>3119.87</v>
      </c>
      <c r="H85">
        <f t="shared" si="72"/>
        <v>-74873760.129999995</v>
      </c>
      <c r="I85">
        <f t="shared" si="73"/>
        <v>1796895369359.8701</v>
      </c>
      <c r="K85">
        <f t="shared" si="74"/>
        <v>3119.87</v>
      </c>
      <c r="L85">
        <f t="shared" si="75"/>
        <v>-74873760.129999995</v>
      </c>
      <c r="M85">
        <f t="shared" ref="M85" si="92">(L85-L84)/$E$2</f>
        <v>0</v>
      </c>
    </row>
    <row r="86" spans="1:13" x14ac:dyDescent="0.3">
      <c r="A86" s="1">
        <v>84</v>
      </c>
      <c r="B86" s="1">
        <v>0.13</v>
      </c>
      <c r="C86">
        <f t="shared" si="69"/>
        <v>-0.13</v>
      </c>
      <c r="D86" s="1">
        <v>84</v>
      </c>
      <c r="E86" s="1">
        <v>-0.12</v>
      </c>
      <c r="G86">
        <f t="shared" si="71"/>
        <v>3119.87</v>
      </c>
      <c r="H86">
        <f t="shared" si="72"/>
        <v>-74873760.129999995</v>
      </c>
      <c r="I86">
        <f t="shared" si="73"/>
        <v>1796895369359.8701</v>
      </c>
      <c r="K86">
        <f t="shared" si="74"/>
        <v>3119.88</v>
      </c>
      <c r="L86">
        <f t="shared" si="75"/>
        <v>-74873760.120000005</v>
      </c>
      <c r="M86">
        <f t="shared" ref="M86" si="93">(L86-L85)/$F$2</f>
        <v>239.99977111816406</v>
      </c>
    </row>
    <row r="87" spans="1:13" x14ac:dyDescent="0.3">
      <c r="A87" s="1">
        <v>85</v>
      </c>
      <c r="B87" s="1">
        <v>0.13</v>
      </c>
      <c r="C87">
        <f t="shared" si="69"/>
        <v>-0.13</v>
      </c>
      <c r="D87" s="1">
        <v>85</v>
      </c>
      <c r="E87" s="1">
        <v>-0.12</v>
      </c>
      <c r="G87">
        <f t="shared" si="71"/>
        <v>3119.87</v>
      </c>
      <c r="H87">
        <f t="shared" si="72"/>
        <v>-74873760.129999995</v>
      </c>
      <c r="I87">
        <f t="shared" si="73"/>
        <v>1796895369359.8701</v>
      </c>
      <c r="K87">
        <f t="shared" si="74"/>
        <v>2879.88</v>
      </c>
      <c r="L87">
        <f t="shared" si="75"/>
        <v>-74874240.120000005</v>
      </c>
      <c r="M87">
        <f t="shared" ref="M87" si="94">(L87-L86)/$E$2</f>
        <v>-16000</v>
      </c>
    </row>
    <row r="88" spans="1:13" x14ac:dyDescent="0.3">
      <c r="A88" s="1">
        <v>86</v>
      </c>
      <c r="B88" s="1">
        <v>0.13</v>
      </c>
      <c r="C88">
        <f t="shared" si="69"/>
        <v>-0.13</v>
      </c>
      <c r="D88" s="1">
        <v>86</v>
      </c>
      <c r="E88" s="1">
        <v>-0.12</v>
      </c>
      <c r="G88">
        <f t="shared" si="71"/>
        <v>3119.87</v>
      </c>
      <c r="H88">
        <f t="shared" si="72"/>
        <v>-74873760.129999995</v>
      </c>
      <c r="I88">
        <f t="shared" si="73"/>
        <v>1796895369359.8701</v>
      </c>
      <c r="K88">
        <f t="shared" si="74"/>
        <v>2879.88</v>
      </c>
      <c r="L88">
        <f t="shared" si="75"/>
        <v>-69114240.120000005</v>
      </c>
      <c r="M88">
        <f t="shared" ref="M88" si="95">(L88-L87)/$F$2</f>
        <v>138240000000</v>
      </c>
    </row>
    <row r="89" spans="1:13" x14ac:dyDescent="0.3">
      <c r="A89" s="1">
        <v>87</v>
      </c>
      <c r="B89" s="1">
        <v>0.13</v>
      </c>
      <c r="C89">
        <f t="shared" si="69"/>
        <v>-0.13</v>
      </c>
      <c r="D89" s="1">
        <v>87</v>
      </c>
      <c r="E89" s="1">
        <v>-0.12</v>
      </c>
      <c r="G89">
        <f t="shared" si="71"/>
        <v>3119.87</v>
      </c>
      <c r="H89">
        <f t="shared" si="72"/>
        <v>-74873760.129999995</v>
      </c>
      <c r="I89">
        <f t="shared" si="73"/>
        <v>1796895369359.8701</v>
      </c>
      <c r="K89">
        <f t="shared" si="74"/>
        <v>2879.88</v>
      </c>
      <c r="L89">
        <f t="shared" si="75"/>
        <v>-69114240.120000005</v>
      </c>
      <c r="M89">
        <f t="shared" ref="M89" si="96">(L89-L88)/$E$2</f>
        <v>0</v>
      </c>
    </row>
    <row r="90" spans="1:13" x14ac:dyDescent="0.3">
      <c r="A90" s="1">
        <v>88</v>
      </c>
      <c r="B90" s="1">
        <v>0.13</v>
      </c>
      <c r="C90">
        <f t="shared" si="69"/>
        <v>-0.13</v>
      </c>
      <c r="D90" s="1">
        <v>88</v>
      </c>
      <c r="E90" s="1">
        <v>-0.1</v>
      </c>
      <c r="G90">
        <f t="shared" si="71"/>
        <v>3119.87</v>
      </c>
      <c r="H90">
        <f t="shared" si="72"/>
        <v>-74873760.129999995</v>
      </c>
      <c r="I90">
        <f t="shared" si="73"/>
        <v>1796895369359.8701</v>
      </c>
      <c r="K90">
        <f t="shared" si="74"/>
        <v>2879.9</v>
      </c>
      <c r="L90">
        <f t="shared" si="75"/>
        <v>-69114240.099999994</v>
      </c>
      <c r="M90">
        <f t="shared" ref="M90" si="97">(L90-L89)/$F$2</f>
        <v>480.00025749206543</v>
      </c>
    </row>
    <row r="91" spans="1:13" x14ac:dyDescent="0.3">
      <c r="A91" s="1">
        <v>89</v>
      </c>
      <c r="B91" s="1">
        <v>0.13</v>
      </c>
      <c r="C91">
        <f t="shared" si="69"/>
        <v>-0.13</v>
      </c>
      <c r="D91" s="1">
        <v>89</v>
      </c>
      <c r="E91" s="1">
        <v>-0.1</v>
      </c>
      <c r="G91">
        <f t="shared" si="71"/>
        <v>3119.87</v>
      </c>
      <c r="H91">
        <f t="shared" si="72"/>
        <v>-74873760.129999995</v>
      </c>
      <c r="I91">
        <f t="shared" si="73"/>
        <v>1796895369359.8701</v>
      </c>
      <c r="K91">
        <f t="shared" si="74"/>
        <v>2399.9</v>
      </c>
      <c r="L91">
        <f t="shared" si="75"/>
        <v>-69115200.099999994</v>
      </c>
      <c r="M91">
        <f t="shared" ref="M91" si="98">(L91-L90)/$E$2</f>
        <v>-32000</v>
      </c>
    </row>
    <row r="92" spans="1:13" x14ac:dyDescent="0.3">
      <c r="A92" s="1">
        <v>90</v>
      </c>
      <c r="B92" s="1">
        <v>0.13</v>
      </c>
      <c r="C92">
        <f t="shared" si="69"/>
        <v>-0.13</v>
      </c>
      <c r="D92" s="1">
        <v>90</v>
      </c>
      <c r="E92" s="1">
        <v>-0.09</v>
      </c>
      <c r="G92">
        <f t="shared" si="71"/>
        <v>3119.87</v>
      </c>
      <c r="H92">
        <f t="shared" si="72"/>
        <v>-74873760.129999995</v>
      </c>
      <c r="I92">
        <f t="shared" si="73"/>
        <v>1796895369359.8701</v>
      </c>
      <c r="K92">
        <f t="shared" si="74"/>
        <v>2399.91</v>
      </c>
      <c r="L92">
        <f t="shared" si="75"/>
        <v>-57595200.090000011</v>
      </c>
      <c r="M92">
        <f t="shared" ref="M92" si="99">(L92-L91)/$F$2</f>
        <v>276480000239.99957</v>
      </c>
    </row>
    <row r="93" spans="1:13" x14ac:dyDescent="0.3">
      <c r="A93" s="1">
        <v>91</v>
      </c>
      <c r="B93" s="1">
        <v>0.13</v>
      </c>
      <c r="C93">
        <f t="shared" si="69"/>
        <v>-0.13</v>
      </c>
      <c r="D93" s="1">
        <v>91</v>
      </c>
      <c r="E93" s="1">
        <v>-0.09</v>
      </c>
      <c r="G93">
        <f t="shared" si="71"/>
        <v>3119.87</v>
      </c>
      <c r="H93">
        <f t="shared" si="72"/>
        <v>-74873760.129999995</v>
      </c>
      <c r="I93">
        <f t="shared" si="73"/>
        <v>1796895369359.8701</v>
      </c>
      <c r="K93">
        <f t="shared" si="74"/>
        <v>2159.91</v>
      </c>
      <c r="L93">
        <f t="shared" si="75"/>
        <v>-57595680.090000004</v>
      </c>
      <c r="M93">
        <f t="shared" ref="M93" si="100">(L93-L92)/$E$2</f>
        <v>-15999.999999751648</v>
      </c>
    </row>
    <row r="94" spans="1:13" x14ac:dyDescent="0.3">
      <c r="A94" s="1">
        <v>92</v>
      </c>
      <c r="B94" s="1">
        <v>0.13</v>
      </c>
      <c r="C94">
        <f t="shared" si="69"/>
        <v>-0.13</v>
      </c>
      <c r="D94" s="1">
        <v>92</v>
      </c>
      <c r="E94" s="1">
        <v>-0.08</v>
      </c>
      <c r="G94">
        <f t="shared" si="71"/>
        <v>3119.87</v>
      </c>
      <c r="H94">
        <f t="shared" si="72"/>
        <v>-74873760.129999995</v>
      </c>
      <c r="I94">
        <f t="shared" si="73"/>
        <v>1796895369359.8701</v>
      </c>
      <c r="K94">
        <f t="shared" si="74"/>
        <v>2159.92</v>
      </c>
      <c r="L94">
        <f t="shared" si="75"/>
        <v>-51835680.079999998</v>
      </c>
      <c r="M94">
        <f t="shared" ref="M94" si="101">(L94-L93)/$F$2</f>
        <v>138240000240.00012</v>
      </c>
    </row>
    <row r="95" spans="1:13" x14ac:dyDescent="0.3">
      <c r="A95" s="1">
        <v>93</v>
      </c>
      <c r="B95" s="1">
        <v>0.12</v>
      </c>
      <c r="C95">
        <f t="shared" si="69"/>
        <v>-0.12</v>
      </c>
      <c r="D95" s="1">
        <v>93</v>
      </c>
      <c r="E95" s="1">
        <v>-0.08</v>
      </c>
      <c r="G95">
        <f t="shared" si="71"/>
        <v>3119.88</v>
      </c>
      <c r="H95">
        <f t="shared" si="72"/>
        <v>-74873760.120000005</v>
      </c>
      <c r="I95">
        <f t="shared" si="73"/>
        <v>1796895369359.8799</v>
      </c>
      <c r="K95">
        <f t="shared" si="74"/>
        <v>1919.92</v>
      </c>
      <c r="L95">
        <f t="shared" si="75"/>
        <v>-51836160.079999998</v>
      </c>
      <c r="M95">
        <f t="shared" ref="M95" si="102">(L95-L94)/$E$2</f>
        <v>-16000</v>
      </c>
    </row>
    <row r="96" spans="1:13" x14ac:dyDescent="0.3">
      <c r="A96" s="1">
        <v>94</v>
      </c>
      <c r="B96" s="1">
        <v>0.12</v>
      </c>
      <c r="C96">
        <f t="shared" si="69"/>
        <v>-0.12</v>
      </c>
      <c r="D96" s="1">
        <v>94</v>
      </c>
      <c r="E96" s="1">
        <v>-0.08</v>
      </c>
      <c r="G96">
        <f t="shared" si="71"/>
        <v>2879.88</v>
      </c>
      <c r="H96">
        <f t="shared" si="72"/>
        <v>-74874240.120000005</v>
      </c>
      <c r="I96">
        <f t="shared" si="73"/>
        <v>1796895368639.8801</v>
      </c>
      <c r="K96">
        <f t="shared" si="74"/>
        <v>1919.92</v>
      </c>
      <c r="L96">
        <f t="shared" si="75"/>
        <v>-46076160.079999998</v>
      </c>
      <c r="M96">
        <f t="shared" ref="M96" si="103">(L96-L95)/$F$2</f>
        <v>138240000000</v>
      </c>
    </row>
    <row r="97" spans="1:13" x14ac:dyDescent="0.3">
      <c r="A97" s="1">
        <v>95</v>
      </c>
      <c r="B97" s="1">
        <v>0.11</v>
      </c>
      <c r="C97">
        <f t="shared" si="69"/>
        <v>-0.11</v>
      </c>
      <c r="D97" s="1">
        <v>95</v>
      </c>
      <c r="E97" s="1">
        <v>-7.0000000000000007E-2</v>
      </c>
      <c r="G97">
        <f t="shared" si="71"/>
        <v>2879.89</v>
      </c>
      <c r="H97">
        <f t="shared" si="72"/>
        <v>-69114240.109999999</v>
      </c>
      <c r="I97">
        <f t="shared" si="73"/>
        <v>1796912648639.8901</v>
      </c>
      <c r="K97">
        <f t="shared" si="74"/>
        <v>1919.93</v>
      </c>
      <c r="L97">
        <f t="shared" si="75"/>
        <v>-46076160.07</v>
      </c>
      <c r="M97">
        <f t="shared" ref="M97" si="104">(L97-L96)/$E$2</f>
        <v>0.33333326379458111</v>
      </c>
    </row>
    <row r="98" spans="1:13" x14ac:dyDescent="0.3">
      <c r="A98" s="1">
        <v>96</v>
      </c>
      <c r="B98" s="1">
        <v>0.1</v>
      </c>
      <c r="C98">
        <f t="shared" si="69"/>
        <v>-0.1</v>
      </c>
      <c r="D98" s="1">
        <v>96</v>
      </c>
      <c r="E98" s="1">
        <v>-7.0000000000000007E-2</v>
      </c>
      <c r="G98">
        <f t="shared" si="71"/>
        <v>2639.9</v>
      </c>
      <c r="H98">
        <f t="shared" si="72"/>
        <v>-69114720.099999994</v>
      </c>
      <c r="I98">
        <f t="shared" si="73"/>
        <v>1658672647919.8999</v>
      </c>
      <c r="K98">
        <f t="shared" si="74"/>
        <v>1679.9300000000003</v>
      </c>
      <c r="L98">
        <f t="shared" si="75"/>
        <v>-46076640.07</v>
      </c>
      <c r="M98">
        <f t="shared" ref="M98" si="105">(L98-L97)/$F$2</f>
        <v>-11520000</v>
      </c>
    </row>
    <row r="99" spans="1:13" x14ac:dyDescent="0.3">
      <c r="A99" s="1">
        <v>97</v>
      </c>
      <c r="B99" s="1">
        <v>0.08</v>
      </c>
      <c r="C99">
        <f t="shared" si="69"/>
        <v>-0.08</v>
      </c>
      <c r="D99" s="1">
        <v>97</v>
      </c>
      <c r="E99" s="1">
        <v>-7.0000000000000007E-2</v>
      </c>
      <c r="G99">
        <f t="shared" si="71"/>
        <v>2399.92</v>
      </c>
      <c r="H99">
        <f t="shared" si="72"/>
        <v>-63355200.080000006</v>
      </c>
      <c r="I99">
        <f t="shared" si="73"/>
        <v>1658689927199.9199</v>
      </c>
      <c r="K99">
        <f t="shared" si="74"/>
        <v>1679.9300000000003</v>
      </c>
      <c r="L99">
        <f t="shared" si="75"/>
        <v>-40316640.070000008</v>
      </c>
      <c r="M99">
        <f t="shared" ref="M99" si="106">(L99-L98)/$E$2</f>
        <v>191999999.99999976</v>
      </c>
    </row>
    <row r="100" spans="1:13" x14ac:dyDescent="0.3">
      <c r="A100" s="1">
        <v>98</v>
      </c>
      <c r="B100" s="1">
        <v>7.0000000000000007E-2</v>
      </c>
      <c r="C100">
        <f t="shared" si="69"/>
        <v>-7.0000000000000007E-2</v>
      </c>
      <c r="D100" s="1">
        <v>98</v>
      </c>
      <c r="E100" s="1">
        <v>-7.0000000000000007E-2</v>
      </c>
      <c r="G100">
        <f t="shared" si="71"/>
        <v>1919.93</v>
      </c>
      <c r="H100">
        <f t="shared" si="72"/>
        <v>-57596160.07</v>
      </c>
      <c r="I100">
        <f t="shared" si="73"/>
        <v>1520467205759.9302</v>
      </c>
      <c r="K100">
        <f t="shared" si="74"/>
        <v>1679.9300000000003</v>
      </c>
      <c r="L100">
        <f t="shared" si="75"/>
        <v>-40316640.070000008</v>
      </c>
      <c r="M100">
        <f t="shared" ref="M100" si="107">(L100-L99)/$F$2</f>
        <v>0</v>
      </c>
    </row>
    <row r="101" spans="1:13" x14ac:dyDescent="0.3">
      <c r="A101" s="1">
        <v>99</v>
      </c>
      <c r="B101" s="1">
        <v>0.05</v>
      </c>
      <c r="C101">
        <f t="shared" si="69"/>
        <v>-0.05</v>
      </c>
      <c r="D101" s="1">
        <v>99</v>
      </c>
      <c r="E101" s="1">
        <v>-7.0000000000000007E-2</v>
      </c>
      <c r="G101">
        <f t="shared" si="71"/>
        <v>1679.9500000000003</v>
      </c>
      <c r="H101">
        <f t="shared" si="72"/>
        <v>-46076640.049999997</v>
      </c>
      <c r="I101">
        <f t="shared" si="73"/>
        <v>1382261765039.95</v>
      </c>
      <c r="K101">
        <f t="shared" si="74"/>
        <v>1679.9300000000003</v>
      </c>
      <c r="L101">
        <f t="shared" si="75"/>
        <v>-40316640.070000008</v>
      </c>
      <c r="M101">
        <f t="shared" ref="M101" si="108">(L101-L100)/$E$2</f>
        <v>0</v>
      </c>
    </row>
    <row r="102" spans="1:13" x14ac:dyDescent="0.3">
      <c r="A102" s="1">
        <v>100</v>
      </c>
      <c r="B102" s="1">
        <v>0.03</v>
      </c>
      <c r="C102">
        <f t="shared" si="69"/>
        <v>-0.03</v>
      </c>
      <c r="D102" s="1">
        <v>100</v>
      </c>
      <c r="E102" s="1">
        <v>-0.06</v>
      </c>
      <c r="G102">
        <f t="shared" si="71"/>
        <v>1199.97</v>
      </c>
      <c r="H102">
        <f t="shared" si="72"/>
        <v>-40317600.030000009</v>
      </c>
      <c r="I102">
        <f t="shared" si="73"/>
        <v>1105799043599.97</v>
      </c>
      <c r="K102">
        <f t="shared" si="74"/>
        <v>1679.9400000000003</v>
      </c>
      <c r="L102">
        <f t="shared" si="75"/>
        <v>-40316640.06000001</v>
      </c>
      <c r="M102">
        <f t="shared" ref="M102" si="109">(L102-L101)/$F$2</f>
        <v>239.99994993209839</v>
      </c>
    </row>
    <row r="103" spans="1:13" x14ac:dyDescent="0.3">
      <c r="A103" s="1">
        <v>101</v>
      </c>
      <c r="B103" s="1">
        <v>0.02</v>
      </c>
      <c r="C103">
        <f t="shared" si="69"/>
        <v>-0.02</v>
      </c>
      <c r="D103" s="1">
        <v>101</v>
      </c>
      <c r="E103" s="1">
        <v>-0.06</v>
      </c>
      <c r="G103">
        <f t="shared" si="71"/>
        <v>719.98</v>
      </c>
      <c r="H103">
        <f t="shared" si="72"/>
        <v>-28798560.02</v>
      </c>
      <c r="I103">
        <f t="shared" si="73"/>
        <v>967593602159.98022</v>
      </c>
      <c r="K103">
        <f t="shared" si="74"/>
        <v>1439.94</v>
      </c>
      <c r="L103">
        <f t="shared" si="75"/>
        <v>-40317120.06000001</v>
      </c>
      <c r="M103">
        <f t="shared" ref="M103" si="110">(L103-L102)/$E$2</f>
        <v>-16000</v>
      </c>
    </row>
    <row r="104" spans="1:13" x14ac:dyDescent="0.3">
      <c r="A104" s="1">
        <v>102</v>
      </c>
      <c r="B104" s="1">
        <v>0</v>
      </c>
      <c r="C104">
        <f t="shared" si="69"/>
        <v>0</v>
      </c>
      <c r="D104" s="1">
        <v>102</v>
      </c>
      <c r="E104" s="1">
        <v>-0.06</v>
      </c>
      <c r="G104">
        <f t="shared" si="71"/>
        <v>480</v>
      </c>
      <c r="H104">
        <f t="shared" si="72"/>
        <v>-17279040</v>
      </c>
      <c r="I104">
        <f t="shared" si="73"/>
        <v>691148161440</v>
      </c>
      <c r="K104">
        <f t="shared" si="74"/>
        <v>1439.94</v>
      </c>
      <c r="L104">
        <f t="shared" si="75"/>
        <v>-34557120.060000002</v>
      </c>
      <c r="M104">
        <f t="shared" ref="M104" si="111">(L104-L103)/$F$2</f>
        <v>138240000000.00018</v>
      </c>
    </row>
    <row r="105" spans="1:13" x14ac:dyDescent="0.3">
      <c r="A105" s="1">
        <v>103</v>
      </c>
      <c r="B105" s="1">
        <v>-0.02</v>
      </c>
      <c r="C105">
        <f t="shared" si="69"/>
        <v>0.02</v>
      </c>
      <c r="D105" s="1">
        <v>103</v>
      </c>
      <c r="E105" s="1">
        <v>-0.06</v>
      </c>
      <c r="G105">
        <f t="shared" si="71"/>
        <v>0.02</v>
      </c>
      <c r="H105">
        <f t="shared" si="72"/>
        <v>-11519999.98</v>
      </c>
      <c r="I105">
        <f t="shared" si="73"/>
        <v>414685440000.02002</v>
      </c>
      <c r="K105">
        <f t="shared" si="74"/>
        <v>1439.94</v>
      </c>
      <c r="L105">
        <f t="shared" si="75"/>
        <v>-34557120.060000002</v>
      </c>
      <c r="M105">
        <f t="shared" ref="M105" si="112">(L105-L104)/$E$2</f>
        <v>0</v>
      </c>
    </row>
    <row r="106" spans="1:13" x14ac:dyDescent="0.3">
      <c r="A106" s="1">
        <v>104</v>
      </c>
      <c r="B106" s="1">
        <v>-0.04</v>
      </c>
      <c r="C106">
        <f t="shared" si="69"/>
        <v>0.04</v>
      </c>
      <c r="D106" s="1">
        <v>104</v>
      </c>
      <c r="E106" s="1">
        <v>-0.06</v>
      </c>
      <c r="G106">
        <f t="shared" si="71"/>
        <v>-479.96</v>
      </c>
      <c r="H106">
        <f t="shared" si="72"/>
        <v>-959.96</v>
      </c>
      <c r="I106">
        <f t="shared" si="73"/>
        <v>276479998560.03998</v>
      </c>
      <c r="K106">
        <f t="shared" si="74"/>
        <v>1439.94</v>
      </c>
      <c r="L106">
        <f t="shared" si="75"/>
        <v>-34557120.060000002</v>
      </c>
      <c r="M106">
        <f t="shared" ref="M106" si="113">(L106-L105)/$F$2</f>
        <v>0</v>
      </c>
    </row>
    <row r="107" spans="1:13" x14ac:dyDescent="0.3">
      <c r="A107" s="1">
        <v>105</v>
      </c>
      <c r="B107" s="1">
        <v>-0.06</v>
      </c>
      <c r="C107">
        <f t="shared" si="69"/>
        <v>0.06</v>
      </c>
      <c r="D107" s="1">
        <v>105</v>
      </c>
      <c r="E107" s="1">
        <v>-0.05</v>
      </c>
      <c r="G107">
        <f t="shared" si="71"/>
        <v>-959.94</v>
      </c>
      <c r="H107">
        <f t="shared" si="72"/>
        <v>11518080.060000001</v>
      </c>
      <c r="I107">
        <f t="shared" si="73"/>
        <v>34557120.060000002</v>
      </c>
      <c r="K107">
        <f t="shared" si="74"/>
        <v>1439.95</v>
      </c>
      <c r="L107">
        <f t="shared" si="75"/>
        <v>-34557120.049999997</v>
      </c>
      <c r="M107">
        <f t="shared" ref="M107" si="114">(L107-L106)/$E$2</f>
        <v>0.3333335121472677</v>
      </c>
    </row>
    <row r="108" spans="1:13" x14ac:dyDescent="0.3">
      <c r="A108" s="1">
        <v>106</v>
      </c>
      <c r="B108" s="1">
        <v>-0.08</v>
      </c>
      <c r="C108">
        <f t="shared" si="69"/>
        <v>0.08</v>
      </c>
      <c r="D108" s="1">
        <v>106</v>
      </c>
      <c r="E108" s="1">
        <v>-0.05</v>
      </c>
      <c r="G108">
        <f t="shared" si="71"/>
        <v>-1439.92</v>
      </c>
      <c r="H108">
        <f t="shared" si="72"/>
        <v>23037120.080000002</v>
      </c>
      <c r="I108">
        <f t="shared" si="73"/>
        <v>-276410884319.91998</v>
      </c>
      <c r="K108">
        <f t="shared" si="74"/>
        <v>1199.95</v>
      </c>
      <c r="L108">
        <f t="shared" si="75"/>
        <v>-34557600.049999997</v>
      </c>
      <c r="M108">
        <f t="shared" ref="M108" si="115">(L108-L107)/$F$2</f>
        <v>-11520000</v>
      </c>
    </row>
    <row r="109" spans="1:13" x14ac:dyDescent="0.3">
      <c r="A109" s="1">
        <v>107</v>
      </c>
      <c r="B109" s="1">
        <v>-0.1</v>
      </c>
      <c r="C109">
        <f t="shared" si="69"/>
        <v>0.1</v>
      </c>
      <c r="D109" s="1">
        <v>107</v>
      </c>
      <c r="E109" s="1">
        <v>-0.04</v>
      </c>
      <c r="G109">
        <f t="shared" si="71"/>
        <v>-1919.9</v>
      </c>
      <c r="H109">
        <f t="shared" si="72"/>
        <v>34556160.100000001</v>
      </c>
      <c r="I109">
        <f t="shared" si="73"/>
        <v>-552856325759.90015</v>
      </c>
      <c r="K109">
        <f t="shared" si="74"/>
        <v>1199.96</v>
      </c>
      <c r="L109">
        <f t="shared" si="75"/>
        <v>-28797600.040000003</v>
      </c>
      <c r="M109">
        <f t="shared" ref="M109" si="116">(L109-L108)/$E$2</f>
        <v>192000000.33333313</v>
      </c>
    </row>
    <row r="110" spans="1:13" x14ac:dyDescent="0.3">
      <c r="A110" s="1">
        <v>108</v>
      </c>
      <c r="B110" s="1">
        <v>-0.11</v>
      </c>
      <c r="C110">
        <f t="shared" si="69"/>
        <v>0.11</v>
      </c>
      <c r="D110" s="1">
        <v>108</v>
      </c>
      <c r="E110" s="1">
        <v>-0.02</v>
      </c>
      <c r="G110">
        <f t="shared" si="71"/>
        <v>-2399.89</v>
      </c>
      <c r="H110">
        <f t="shared" si="72"/>
        <v>46075200.109999999</v>
      </c>
      <c r="I110">
        <f t="shared" si="73"/>
        <v>-829301767199.89014</v>
      </c>
      <c r="K110">
        <f t="shared" si="74"/>
        <v>959.98</v>
      </c>
      <c r="L110">
        <f t="shared" si="75"/>
        <v>-28798080.02</v>
      </c>
      <c r="M110">
        <f t="shared" ref="M110" si="117">(L110-L109)/$F$2</f>
        <v>-11519519.999921322</v>
      </c>
    </row>
    <row r="111" spans="1:13" x14ac:dyDescent="0.3">
      <c r="A111" s="1">
        <v>109</v>
      </c>
      <c r="B111" s="1">
        <v>-0.13</v>
      </c>
      <c r="C111">
        <f t="shared" si="69"/>
        <v>0.13</v>
      </c>
      <c r="D111" s="1">
        <v>109</v>
      </c>
      <c r="E111" s="1">
        <v>-0.01</v>
      </c>
      <c r="G111">
        <f t="shared" si="71"/>
        <v>-2639.87</v>
      </c>
      <c r="H111">
        <f t="shared" si="72"/>
        <v>57594720.130000003</v>
      </c>
      <c r="I111">
        <f t="shared" si="73"/>
        <v>-1105747207919.8701</v>
      </c>
      <c r="K111">
        <f t="shared" si="74"/>
        <v>479.99</v>
      </c>
      <c r="L111">
        <f t="shared" si="75"/>
        <v>-23039040.010000002</v>
      </c>
      <c r="M111">
        <f t="shared" ref="M111" si="118">(L111-L110)/$E$2</f>
        <v>191968000.33333328</v>
      </c>
    </row>
    <row r="112" spans="1:13" x14ac:dyDescent="0.3">
      <c r="A112" s="1">
        <v>110</v>
      </c>
      <c r="B112" s="1">
        <v>-0.15</v>
      </c>
      <c r="C112">
        <f t="shared" si="69"/>
        <v>0.15</v>
      </c>
      <c r="D112" s="1">
        <v>110</v>
      </c>
      <c r="E112" s="1">
        <v>0.01</v>
      </c>
      <c r="G112">
        <f t="shared" si="71"/>
        <v>-3119.85</v>
      </c>
      <c r="H112">
        <f t="shared" si="72"/>
        <v>63353760.149999999</v>
      </c>
      <c r="I112">
        <f t="shared" si="73"/>
        <v>-1382209929359.8501</v>
      </c>
      <c r="K112">
        <f t="shared" si="74"/>
        <v>240.01</v>
      </c>
      <c r="L112">
        <f t="shared" si="75"/>
        <v>-11519519.99</v>
      </c>
      <c r="M112">
        <f t="shared" ref="M112" si="119">(L112-L111)/$F$2</f>
        <v>276468480480.00006</v>
      </c>
    </row>
    <row r="113" spans="1:13" x14ac:dyDescent="0.3">
      <c r="A113" s="1">
        <v>111</v>
      </c>
      <c r="B113" s="1">
        <v>-0.17</v>
      </c>
      <c r="C113">
        <f t="shared" si="69"/>
        <v>0.17</v>
      </c>
      <c r="D113" s="1">
        <v>111</v>
      </c>
      <c r="E113" s="1">
        <v>0.03</v>
      </c>
      <c r="G113">
        <f t="shared" si="71"/>
        <v>-3599.83</v>
      </c>
      <c r="H113">
        <f t="shared" si="72"/>
        <v>74872800.170000002</v>
      </c>
      <c r="I113">
        <f t="shared" si="73"/>
        <v>-1520415370799.8301</v>
      </c>
      <c r="K113">
        <f t="shared" si="74"/>
        <v>-239.97</v>
      </c>
      <c r="L113">
        <f t="shared" si="75"/>
        <v>-5760479.9699999997</v>
      </c>
      <c r="M113">
        <f t="shared" ref="M113" si="120">(L113-L112)/$E$2</f>
        <v>191968000.66666669</v>
      </c>
    </row>
    <row r="114" spans="1:13" x14ac:dyDescent="0.3">
      <c r="A114" s="1">
        <v>112</v>
      </c>
      <c r="B114" s="1">
        <v>-0.19</v>
      </c>
      <c r="C114">
        <f t="shared" si="69"/>
        <v>0.19</v>
      </c>
      <c r="D114" s="1">
        <v>112</v>
      </c>
      <c r="E114" s="1">
        <v>0.04</v>
      </c>
      <c r="G114">
        <f t="shared" si="71"/>
        <v>-4079.8100000000004</v>
      </c>
      <c r="H114">
        <f t="shared" si="72"/>
        <v>86391840.189999998</v>
      </c>
      <c r="I114">
        <f t="shared" si="73"/>
        <v>-1796860812239.8101</v>
      </c>
      <c r="K114">
        <f t="shared" si="74"/>
        <v>-719.96</v>
      </c>
      <c r="L114">
        <f t="shared" si="75"/>
        <v>5758560.04</v>
      </c>
      <c r="M114">
        <f t="shared" ref="M114" si="121">(L114-L113)/$F$2</f>
        <v>276456960240</v>
      </c>
    </row>
    <row r="115" spans="1:13" x14ac:dyDescent="0.3">
      <c r="A115" s="1">
        <v>113</v>
      </c>
      <c r="B115" s="1">
        <v>-0.2</v>
      </c>
      <c r="C115">
        <f t="shared" si="69"/>
        <v>0.2</v>
      </c>
      <c r="D115" s="1">
        <v>113</v>
      </c>
      <c r="E115" s="1">
        <v>7.0000000000000007E-2</v>
      </c>
      <c r="G115">
        <f t="shared" si="71"/>
        <v>-4559.8</v>
      </c>
      <c r="H115">
        <f t="shared" si="72"/>
        <v>97910880.200000018</v>
      </c>
      <c r="I115">
        <f t="shared" si="73"/>
        <v>-2073306253679.8</v>
      </c>
      <c r="K115">
        <f t="shared" si="74"/>
        <v>-959.93</v>
      </c>
      <c r="L115">
        <f t="shared" si="75"/>
        <v>17278080.07</v>
      </c>
      <c r="M115">
        <f t="shared" ref="M115" si="122">(L115-L114)/$E$2</f>
        <v>383984001.00000006</v>
      </c>
    </row>
    <row r="116" spans="1:13" x14ac:dyDescent="0.3">
      <c r="A116" s="1">
        <v>114</v>
      </c>
      <c r="B116" s="1">
        <v>-0.23</v>
      </c>
      <c r="C116">
        <f t="shared" si="69"/>
        <v>0.23</v>
      </c>
      <c r="D116" s="1">
        <v>114</v>
      </c>
      <c r="E116" s="1">
        <v>0.09</v>
      </c>
      <c r="G116">
        <f t="shared" si="71"/>
        <v>-4799.7700000000004</v>
      </c>
      <c r="H116">
        <f t="shared" si="72"/>
        <v>109430400.23000002</v>
      </c>
      <c r="I116">
        <f t="shared" si="73"/>
        <v>-2349751694399.7705</v>
      </c>
      <c r="K116">
        <f t="shared" si="74"/>
        <v>-1679.9100000000003</v>
      </c>
      <c r="L116">
        <f t="shared" si="75"/>
        <v>23036640.09</v>
      </c>
      <c r="M116">
        <f t="shared" ref="M116" si="123">(L116-L115)/$F$2</f>
        <v>138205440480</v>
      </c>
    </row>
    <row r="117" spans="1:13" x14ac:dyDescent="0.3">
      <c r="A117" s="1">
        <v>115</v>
      </c>
      <c r="B117" s="1">
        <v>-0.25</v>
      </c>
      <c r="C117">
        <f t="shared" si="69"/>
        <v>0.25</v>
      </c>
      <c r="D117" s="1">
        <v>115</v>
      </c>
      <c r="E117" s="1">
        <v>0.1</v>
      </c>
      <c r="G117">
        <f t="shared" si="71"/>
        <v>-5519.75</v>
      </c>
      <c r="H117">
        <f t="shared" si="72"/>
        <v>115188960.25000001</v>
      </c>
      <c r="I117">
        <f t="shared" si="73"/>
        <v>-2626214416559.7505</v>
      </c>
      <c r="K117">
        <f t="shared" si="74"/>
        <v>-2159.9</v>
      </c>
      <c r="L117">
        <f t="shared" si="75"/>
        <v>40315680.100000009</v>
      </c>
      <c r="M117">
        <f t="shared" ref="M117" si="124">(L117-L116)/$E$2</f>
        <v>575968000.33333361</v>
      </c>
    </row>
    <row r="118" spans="1:13" x14ac:dyDescent="0.3">
      <c r="A118" s="1">
        <v>116</v>
      </c>
      <c r="B118" s="1">
        <v>-0.26</v>
      </c>
      <c r="C118">
        <f t="shared" si="69"/>
        <v>0.26</v>
      </c>
      <c r="D118" s="1">
        <v>116</v>
      </c>
      <c r="E118" s="1">
        <v>0.12</v>
      </c>
      <c r="G118">
        <f t="shared" si="71"/>
        <v>-5999.74</v>
      </c>
      <c r="H118">
        <f t="shared" si="72"/>
        <v>132468000.26000001</v>
      </c>
      <c r="I118">
        <f t="shared" si="73"/>
        <v>-2764402577999.7407</v>
      </c>
      <c r="K118">
        <f t="shared" si="74"/>
        <v>-2399.88</v>
      </c>
      <c r="L118">
        <f t="shared" si="75"/>
        <v>51835200.120000005</v>
      </c>
      <c r="M118">
        <f t="shared" ref="M118" si="125">(L118-L117)/$F$2</f>
        <v>276468480479.99994</v>
      </c>
    </row>
    <row r="119" spans="1:13" x14ac:dyDescent="0.3">
      <c r="A119" s="1">
        <v>117</v>
      </c>
      <c r="B119" s="1">
        <v>-0.28000000000000003</v>
      </c>
      <c r="C119">
        <f t="shared" si="69"/>
        <v>0.28000000000000003</v>
      </c>
      <c r="D119" s="1">
        <v>117</v>
      </c>
      <c r="E119" s="1">
        <v>0.14000000000000001</v>
      </c>
      <c r="G119">
        <f t="shared" si="71"/>
        <v>-6239.72</v>
      </c>
      <c r="H119">
        <f t="shared" si="72"/>
        <v>143987520.28</v>
      </c>
      <c r="I119">
        <f t="shared" si="73"/>
        <v>-3179088018719.7202</v>
      </c>
      <c r="K119">
        <f t="shared" si="74"/>
        <v>-2879.86</v>
      </c>
      <c r="L119">
        <f t="shared" si="75"/>
        <v>57594240.140000008</v>
      </c>
      <c r="M119">
        <f t="shared" ref="M119" si="126">(L119-L118)/$E$2</f>
        <v>191968000.66666678</v>
      </c>
    </row>
    <row r="120" spans="1:13" x14ac:dyDescent="0.3">
      <c r="A120" s="1">
        <v>118</v>
      </c>
      <c r="B120" s="1">
        <v>-0.3</v>
      </c>
      <c r="C120">
        <f t="shared" si="69"/>
        <v>0.3</v>
      </c>
      <c r="D120" s="1">
        <v>118</v>
      </c>
      <c r="E120" s="1">
        <v>0.16</v>
      </c>
      <c r="G120">
        <f t="shared" si="71"/>
        <v>-6719.7000000000007</v>
      </c>
      <c r="H120">
        <f t="shared" si="72"/>
        <v>149746560.30000001</v>
      </c>
      <c r="I120">
        <f t="shared" si="73"/>
        <v>-3455550740159.7002</v>
      </c>
      <c r="K120">
        <f t="shared" si="74"/>
        <v>-3359.8400000000006</v>
      </c>
      <c r="L120">
        <f t="shared" si="75"/>
        <v>69113280.159999996</v>
      </c>
      <c r="M120">
        <f t="shared" ref="M120" si="127">(L120-L119)/$F$2</f>
        <v>276456960479.99976</v>
      </c>
    </row>
    <row r="121" spans="1:13" x14ac:dyDescent="0.3">
      <c r="A121" s="1">
        <v>119</v>
      </c>
      <c r="B121" s="1">
        <v>-0.32</v>
      </c>
      <c r="C121">
        <f t="shared" si="69"/>
        <v>0.32</v>
      </c>
      <c r="D121" s="1">
        <v>119</v>
      </c>
      <c r="E121" s="1">
        <v>0.18</v>
      </c>
      <c r="G121">
        <f t="shared" si="71"/>
        <v>-7199.68</v>
      </c>
      <c r="H121">
        <f t="shared" si="72"/>
        <v>161265600.32000002</v>
      </c>
      <c r="I121">
        <f t="shared" si="73"/>
        <v>-3593756181599.6807</v>
      </c>
      <c r="K121">
        <f t="shared" si="74"/>
        <v>-3839.82</v>
      </c>
      <c r="L121">
        <f t="shared" si="75"/>
        <v>80632320.180000022</v>
      </c>
      <c r="M121">
        <f t="shared" ref="M121" si="128">(L121-L120)/$E$2</f>
        <v>383968000.66666752</v>
      </c>
    </row>
    <row r="122" spans="1:13" x14ac:dyDescent="0.3">
      <c r="A122" s="1">
        <v>120</v>
      </c>
      <c r="B122" s="1">
        <v>-0.34</v>
      </c>
      <c r="C122">
        <f t="shared" si="69"/>
        <v>0.34</v>
      </c>
      <c r="D122" s="1">
        <v>120</v>
      </c>
      <c r="E122" s="1">
        <v>0.2</v>
      </c>
      <c r="G122">
        <f t="shared" si="71"/>
        <v>-7679.66</v>
      </c>
      <c r="H122">
        <f t="shared" si="72"/>
        <v>172784640.34</v>
      </c>
      <c r="I122">
        <f t="shared" si="73"/>
        <v>-3870201623039.6606</v>
      </c>
      <c r="K122">
        <f t="shared" si="74"/>
        <v>-4319.8</v>
      </c>
      <c r="L122">
        <f t="shared" si="75"/>
        <v>92151360.200000003</v>
      </c>
      <c r="M122">
        <f t="shared" ref="M122" si="129">(L122-L121)/$F$2</f>
        <v>276456960479.99957</v>
      </c>
    </row>
    <row r="123" spans="1:13" x14ac:dyDescent="0.3">
      <c r="A123" s="1">
        <v>121</v>
      </c>
      <c r="B123" s="1">
        <v>-0.36</v>
      </c>
      <c r="C123">
        <f t="shared" si="69"/>
        <v>0.36</v>
      </c>
      <c r="D123" s="1">
        <v>121</v>
      </c>
      <c r="E123" s="1">
        <v>0.22</v>
      </c>
      <c r="G123">
        <f t="shared" si="71"/>
        <v>-8159.6400000000012</v>
      </c>
      <c r="H123">
        <f t="shared" si="72"/>
        <v>184303680.36000001</v>
      </c>
      <c r="I123">
        <f t="shared" si="73"/>
        <v>-4146647064479.6401</v>
      </c>
      <c r="K123">
        <f t="shared" si="74"/>
        <v>-4799.78</v>
      </c>
      <c r="L123">
        <f t="shared" si="75"/>
        <v>103670400.22000001</v>
      </c>
      <c r="M123">
        <f t="shared" ref="M123" si="130">(L123-L122)/$E$2</f>
        <v>383968000.66666704</v>
      </c>
    </row>
    <row r="124" spans="1:13" x14ac:dyDescent="0.3">
      <c r="A124" s="1">
        <v>122</v>
      </c>
      <c r="B124" s="1">
        <v>-0.39</v>
      </c>
      <c r="C124">
        <f t="shared" si="69"/>
        <v>0.39</v>
      </c>
      <c r="D124" s="1">
        <v>122</v>
      </c>
      <c r="E124" s="1">
        <v>0.24</v>
      </c>
      <c r="G124">
        <f t="shared" si="71"/>
        <v>-8639.61</v>
      </c>
      <c r="H124">
        <f t="shared" si="72"/>
        <v>195822720.39000002</v>
      </c>
      <c r="I124">
        <f t="shared" si="73"/>
        <v>-4423092505919.6113</v>
      </c>
      <c r="K124">
        <f t="shared" si="74"/>
        <v>-5279.76</v>
      </c>
      <c r="L124">
        <f t="shared" si="75"/>
        <v>115189440.23999999</v>
      </c>
      <c r="M124">
        <f t="shared" ref="M124" si="131">(L124-L123)/$F$2</f>
        <v>276456960479.99957</v>
      </c>
    </row>
    <row r="125" spans="1:13" x14ac:dyDescent="0.3">
      <c r="A125" s="1">
        <v>123</v>
      </c>
      <c r="B125" s="1">
        <v>-0.43</v>
      </c>
      <c r="C125">
        <f t="shared" si="69"/>
        <v>0.43</v>
      </c>
      <c r="D125" s="1">
        <v>123</v>
      </c>
      <c r="E125" s="1">
        <v>0.26</v>
      </c>
      <c r="G125">
        <f t="shared" si="71"/>
        <v>-9359.57</v>
      </c>
      <c r="H125">
        <f t="shared" si="72"/>
        <v>207341280.43000004</v>
      </c>
      <c r="I125">
        <f t="shared" si="73"/>
        <v>-4699537948079.5713</v>
      </c>
      <c r="K125">
        <f t="shared" si="74"/>
        <v>-5759.74</v>
      </c>
      <c r="L125">
        <f t="shared" si="75"/>
        <v>126708480.26000002</v>
      </c>
      <c r="M125">
        <f t="shared" ref="M125" si="132">(L125-L124)/$E$2</f>
        <v>383968000.66666752</v>
      </c>
    </row>
    <row r="126" spans="1:13" x14ac:dyDescent="0.3">
      <c r="A126" s="1">
        <v>124</v>
      </c>
      <c r="B126" s="1">
        <v>-0.46</v>
      </c>
      <c r="C126">
        <f t="shared" si="69"/>
        <v>0.46</v>
      </c>
      <c r="D126" s="1">
        <v>124</v>
      </c>
      <c r="E126" s="1">
        <v>0.28000000000000003</v>
      </c>
      <c r="G126">
        <f t="shared" si="71"/>
        <v>-10319.540000000001</v>
      </c>
      <c r="H126">
        <f t="shared" si="72"/>
        <v>224619360.46000001</v>
      </c>
      <c r="I126">
        <f t="shared" si="73"/>
        <v>-4975966110959.541</v>
      </c>
      <c r="K126">
        <f t="shared" si="74"/>
        <v>-6239.72</v>
      </c>
      <c r="L126">
        <f t="shared" si="75"/>
        <v>138227520.28</v>
      </c>
      <c r="M126">
        <f t="shared" ref="M126" si="133">(L126-L125)/$F$2</f>
        <v>276456960479.99957</v>
      </c>
    </row>
    <row r="127" spans="1:13" x14ac:dyDescent="0.3">
      <c r="A127" s="1">
        <v>125</v>
      </c>
      <c r="B127" s="1">
        <v>-0.51</v>
      </c>
      <c r="C127">
        <f t="shared" si="69"/>
        <v>0.51</v>
      </c>
      <c r="D127" s="1">
        <v>125</v>
      </c>
      <c r="E127" s="1">
        <v>0.3</v>
      </c>
      <c r="G127">
        <f t="shared" si="71"/>
        <v>-11039.49</v>
      </c>
      <c r="H127">
        <f t="shared" si="72"/>
        <v>247657920.51000002</v>
      </c>
      <c r="I127">
        <f t="shared" si="73"/>
        <v>-5390616993119.4902</v>
      </c>
      <c r="K127">
        <f t="shared" si="74"/>
        <v>-6719.7000000000007</v>
      </c>
      <c r="L127">
        <f t="shared" si="75"/>
        <v>149746560.30000001</v>
      </c>
      <c r="M127">
        <f t="shared" ref="M127" si="134">(L127-L126)/$E$2</f>
        <v>383968000.66666704</v>
      </c>
    </row>
    <row r="128" spans="1:13" x14ac:dyDescent="0.3">
      <c r="A128" s="1">
        <v>126</v>
      </c>
      <c r="B128" s="1">
        <v>-0.55000000000000004</v>
      </c>
      <c r="C128">
        <f t="shared" si="69"/>
        <v>0.55000000000000004</v>
      </c>
      <c r="D128" s="1">
        <v>126</v>
      </c>
      <c r="E128" s="1">
        <v>0.32</v>
      </c>
      <c r="G128">
        <f t="shared" si="71"/>
        <v>-12239.45</v>
      </c>
      <c r="H128">
        <f t="shared" si="72"/>
        <v>264935520.55000001</v>
      </c>
      <c r="I128">
        <f t="shared" si="73"/>
        <v>-5943525156719.4512</v>
      </c>
      <c r="K128">
        <f t="shared" si="74"/>
        <v>-7199.68</v>
      </c>
      <c r="L128">
        <f t="shared" si="75"/>
        <v>161265600.32000002</v>
      </c>
      <c r="M128">
        <f t="shared" ref="M128" si="135">(L128-L127)/$F$2</f>
        <v>276456960480.00024</v>
      </c>
    </row>
    <row r="129" spans="1:13" x14ac:dyDescent="0.3">
      <c r="A129" s="1">
        <v>127</v>
      </c>
      <c r="B129" s="1">
        <v>-0.6</v>
      </c>
      <c r="C129">
        <f t="shared" si="69"/>
        <v>0.6</v>
      </c>
      <c r="D129" s="1">
        <v>127</v>
      </c>
      <c r="E129" s="1">
        <v>0.34</v>
      </c>
      <c r="G129">
        <f t="shared" si="71"/>
        <v>-13199.400000000001</v>
      </c>
      <c r="H129">
        <f t="shared" si="72"/>
        <v>293733600.60000002</v>
      </c>
      <c r="I129">
        <f t="shared" si="73"/>
        <v>-6358158759599.4014</v>
      </c>
      <c r="K129">
        <f t="shared" si="74"/>
        <v>-7679.66</v>
      </c>
      <c r="L129">
        <f t="shared" si="75"/>
        <v>172784640.34</v>
      </c>
      <c r="M129">
        <f t="shared" ref="M129" si="136">(L129-L128)/$E$2</f>
        <v>383968000.66666603</v>
      </c>
    </row>
    <row r="130" spans="1:13" x14ac:dyDescent="0.3">
      <c r="A130" s="1">
        <v>128</v>
      </c>
      <c r="B130" s="1">
        <v>-0.66</v>
      </c>
      <c r="C130">
        <f t="shared" si="69"/>
        <v>0.66</v>
      </c>
      <c r="D130" s="1">
        <v>128</v>
      </c>
      <c r="E130" s="1">
        <v>0.36</v>
      </c>
      <c r="G130">
        <f t="shared" si="71"/>
        <v>-14399.34</v>
      </c>
      <c r="H130">
        <f t="shared" si="72"/>
        <v>316771200.66000009</v>
      </c>
      <c r="I130">
        <f t="shared" si="73"/>
        <v>-7049289643199.3408</v>
      </c>
      <c r="K130">
        <f t="shared" si="74"/>
        <v>-8159.6400000000012</v>
      </c>
      <c r="L130">
        <f t="shared" si="75"/>
        <v>184303680.36000001</v>
      </c>
      <c r="M130">
        <f t="shared" ref="M130" si="137">(L130-L129)/$F$2</f>
        <v>276456960480.00024</v>
      </c>
    </row>
    <row r="131" spans="1:13" x14ac:dyDescent="0.3">
      <c r="A131" s="1">
        <v>129</v>
      </c>
      <c r="B131" s="1">
        <v>-0.72</v>
      </c>
      <c r="C131">
        <f t="shared" si="69"/>
        <v>0.72</v>
      </c>
      <c r="D131" s="1">
        <v>129</v>
      </c>
      <c r="E131" s="1">
        <v>0.38</v>
      </c>
      <c r="G131">
        <f t="shared" si="71"/>
        <v>-15839.280000000002</v>
      </c>
      <c r="H131">
        <f t="shared" si="72"/>
        <v>345568320.72000003</v>
      </c>
      <c r="I131">
        <f t="shared" si="73"/>
        <v>-7602163247519.2822</v>
      </c>
      <c r="K131">
        <f t="shared" si="74"/>
        <v>-8639.6200000000008</v>
      </c>
      <c r="L131">
        <f t="shared" si="75"/>
        <v>195822720.38000003</v>
      </c>
      <c r="M131">
        <f t="shared" ref="M131" si="138">(L131-L130)/$E$2</f>
        <v>383968000.66666704</v>
      </c>
    </row>
    <row r="132" spans="1:13" x14ac:dyDescent="0.3">
      <c r="A132" s="1">
        <v>130</v>
      </c>
      <c r="B132" s="1">
        <v>-0.78</v>
      </c>
      <c r="C132">
        <f t="shared" ref="C132:C195" si="139">B132*-1</f>
        <v>0.78</v>
      </c>
      <c r="D132" s="1">
        <v>130</v>
      </c>
      <c r="E132" s="1">
        <v>0.4</v>
      </c>
      <c r="G132">
        <f t="shared" si="71"/>
        <v>-17279.22</v>
      </c>
      <c r="H132">
        <f t="shared" si="72"/>
        <v>380125440.78000003</v>
      </c>
      <c r="I132">
        <f t="shared" si="73"/>
        <v>-8293259571839.2207</v>
      </c>
      <c r="K132">
        <f t="shared" si="74"/>
        <v>-9119.6</v>
      </c>
      <c r="L132">
        <f t="shared" si="75"/>
        <v>207341760.40000004</v>
      </c>
      <c r="M132">
        <f t="shared" ref="M132" si="140">(L132-L131)/$F$2</f>
        <v>276456960480.00024</v>
      </c>
    </row>
    <row r="133" spans="1:13" x14ac:dyDescent="0.3">
      <c r="A133" s="1">
        <v>131</v>
      </c>
      <c r="B133" s="1">
        <v>-0.84</v>
      </c>
      <c r="C133">
        <f t="shared" si="139"/>
        <v>0.84</v>
      </c>
      <c r="D133" s="1">
        <v>131</v>
      </c>
      <c r="E133" s="1">
        <v>0.42</v>
      </c>
      <c r="G133">
        <f t="shared" ref="G133:G196" si="141">C133 - C132/$F$2</f>
        <v>-18719.16</v>
      </c>
      <c r="H133">
        <f t="shared" ref="H133:H196" si="142">G133-G132/$F$2</f>
        <v>414682560.84000003</v>
      </c>
      <c r="I133">
        <f t="shared" ref="I133:I196" si="143">H133-H132/$F$2</f>
        <v>-9122595896159.1621</v>
      </c>
      <c r="K133">
        <f t="shared" ref="K133:K196" si="144">E133-E132/$F$2</f>
        <v>-9599.58</v>
      </c>
      <c r="L133">
        <f t="shared" ref="L133:L196" si="145">K133-K132/$F$2</f>
        <v>218860800.42000002</v>
      </c>
      <c r="M133">
        <f t="shared" ref="M133" si="146">(L133-L132)/$E$2</f>
        <v>383968000.66666603</v>
      </c>
    </row>
    <row r="134" spans="1:13" x14ac:dyDescent="0.3">
      <c r="A134" s="1">
        <v>132</v>
      </c>
      <c r="B134" s="1">
        <v>-0.93</v>
      </c>
      <c r="C134">
        <f t="shared" si="139"/>
        <v>0.93</v>
      </c>
      <c r="D134" s="1">
        <v>132</v>
      </c>
      <c r="E134" s="1">
        <v>0.46</v>
      </c>
      <c r="G134">
        <f t="shared" si="141"/>
        <v>-20159.07</v>
      </c>
      <c r="H134">
        <f t="shared" si="142"/>
        <v>449239680.93000001</v>
      </c>
      <c r="I134">
        <f t="shared" si="143"/>
        <v>-9951932220479.0723</v>
      </c>
      <c r="K134">
        <f t="shared" si="144"/>
        <v>-10079.540000000001</v>
      </c>
      <c r="L134">
        <f t="shared" si="145"/>
        <v>230379840.46000001</v>
      </c>
      <c r="M134">
        <f t="shared" ref="M134" si="147">(L134-L133)/$F$2</f>
        <v>276456960959.99982</v>
      </c>
    </row>
    <row r="135" spans="1:13" x14ac:dyDescent="0.3">
      <c r="A135" s="1">
        <v>133</v>
      </c>
      <c r="B135" s="1">
        <v>-0.99</v>
      </c>
      <c r="C135">
        <f t="shared" si="139"/>
        <v>0.99</v>
      </c>
      <c r="D135" s="1">
        <v>133</v>
      </c>
      <c r="E135" s="1">
        <v>0.49</v>
      </c>
      <c r="G135">
        <f t="shared" si="141"/>
        <v>-22319.010000000002</v>
      </c>
      <c r="H135">
        <f t="shared" si="142"/>
        <v>483795360.99000001</v>
      </c>
      <c r="I135">
        <f t="shared" si="143"/>
        <v>-10781268546959.01</v>
      </c>
      <c r="K135">
        <f t="shared" si="144"/>
        <v>-11039.51</v>
      </c>
      <c r="L135">
        <f t="shared" si="145"/>
        <v>241897920.49000004</v>
      </c>
      <c r="M135">
        <f t="shared" ref="M135" si="148">(L135-L134)/$E$2</f>
        <v>383936001.00000107</v>
      </c>
    </row>
    <row r="136" spans="1:13" x14ac:dyDescent="0.3">
      <c r="A136" s="1">
        <v>134</v>
      </c>
      <c r="B136" s="1">
        <v>-1.07</v>
      </c>
      <c r="C136">
        <f t="shared" si="139"/>
        <v>1.07</v>
      </c>
      <c r="D136" s="1">
        <v>134</v>
      </c>
      <c r="E136" s="1">
        <v>0.53</v>
      </c>
      <c r="G136">
        <f t="shared" si="141"/>
        <v>-23758.93</v>
      </c>
      <c r="H136">
        <f t="shared" si="142"/>
        <v>535632481.07000005</v>
      </c>
      <c r="I136">
        <f t="shared" si="143"/>
        <v>-11610553031278.93</v>
      </c>
      <c r="K136">
        <f t="shared" si="144"/>
        <v>-11759.47</v>
      </c>
      <c r="L136">
        <f t="shared" si="145"/>
        <v>264936480.53</v>
      </c>
      <c r="M136">
        <f t="shared" ref="M136" si="149">(L136-L135)/$F$2</f>
        <v>552925440959.99915</v>
      </c>
    </row>
    <row r="137" spans="1:13" x14ac:dyDescent="0.3">
      <c r="A137" s="1">
        <v>135</v>
      </c>
      <c r="B137" s="1">
        <v>-1.1599999999999999</v>
      </c>
      <c r="C137">
        <f t="shared" si="139"/>
        <v>1.1599999999999999</v>
      </c>
      <c r="D137" s="1">
        <v>135</v>
      </c>
      <c r="E137" s="1">
        <v>0.56999999999999995</v>
      </c>
      <c r="G137">
        <f t="shared" si="141"/>
        <v>-25678.840000000004</v>
      </c>
      <c r="H137">
        <f t="shared" si="142"/>
        <v>570188641.15999997</v>
      </c>
      <c r="I137">
        <f t="shared" si="143"/>
        <v>-12854609357038.842</v>
      </c>
      <c r="K137">
        <f t="shared" si="144"/>
        <v>-12719.430000000002</v>
      </c>
      <c r="L137">
        <f t="shared" si="145"/>
        <v>282214560.56999999</v>
      </c>
      <c r="M137">
        <f t="shared" ref="M137" si="150">(L137-L136)/$E$2</f>
        <v>575936001.33333313</v>
      </c>
    </row>
    <row r="138" spans="1:13" x14ac:dyDescent="0.3">
      <c r="A138" s="1">
        <v>136</v>
      </c>
      <c r="B138" s="1">
        <v>-1.26</v>
      </c>
      <c r="C138">
        <f t="shared" si="139"/>
        <v>1.26</v>
      </c>
      <c r="D138" s="1">
        <v>136</v>
      </c>
      <c r="E138" s="1">
        <v>0.62</v>
      </c>
      <c r="G138">
        <f t="shared" si="141"/>
        <v>-27838.74</v>
      </c>
      <c r="H138">
        <f t="shared" si="142"/>
        <v>616264321.26000011</v>
      </c>
      <c r="I138">
        <f t="shared" si="143"/>
        <v>-13683911123518.74</v>
      </c>
      <c r="K138">
        <f t="shared" si="144"/>
        <v>-13679.38</v>
      </c>
      <c r="L138">
        <f t="shared" si="145"/>
        <v>305252640.62000006</v>
      </c>
      <c r="M138">
        <f t="shared" ref="M138" si="151">(L138-L137)/$F$2</f>
        <v>552913921200.00171</v>
      </c>
    </row>
    <row r="139" spans="1:13" x14ac:dyDescent="0.3">
      <c r="A139" s="1">
        <v>137</v>
      </c>
      <c r="B139" s="1">
        <v>-1.35</v>
      </c>
      <c r="C139">
        <f t="shared" si="139"/>
        <v>1.35</v>
      </c>
      <c r="D139" s="1">
        <v>137</v>
      </c>
      <c r="E139" s="1">
        <v>0.68</v>
      </c>
      <c r="G139">
        <f t="shared" si="141"/>
        <v>-30238.65</v>
      </c>
      <c r="H139">
        <f t="shared" si="142"/>
        <v>668099521.35000014</v>
      </c>
      <c r="I139">
        <f t="shared" si="143"/>
        <v>-14789675610718.654</v>
      </c>
      <c r="K139">
        <f t="shared" si="144"/>
        <v>-14879.32</v>
      </c>
      <c r="L139">
        <f t="shared" si="145"/>
        <v>328290240.68000001</v>
      </c>
      <c r="M139">
        <f t="shared" ref="M139" si="152">(L139-L138)/$E$2</f>
        <v>767920001.99999809</v>
      </c>
    </row>
    <row r="140" spans="1:13" x14ac:dyDescent="0.3">
      <c r="A140" s="1">
        <v>138</v>
      </c>
      <c r="B140" s="1">
        <v>-1.45</v>
      </c>
      <c r="C140">
        <f t="shared" si="139"/>
        <v>1.45</v>
      </c>
      <c r="D140" s="1">
        <v>138</v>
      </c>
      <c r="E140" s="1">
        <v>0.74</v>
      </c>
      <c r="G140">
        <f t="shared" si="141"/>
        <v>-32398.550000000003</v>
      </c>
      <c r="H140">
        <f t="shared" si="142"/>
        <v>725695201.45000005</v>
      </c>
      <c r="I140">
        <f t="shared" si="143"/>
        <v>-16033662817198.555</v>
      </c>
      <c r="K140">
        <f t="shared" si="144"/>
        <v>-16319.260000000002</v>
      </c>
      <c r="L140">
        <f t="shared" si="145"/>
        <v>357087360.74000001</v>
      </c>
      <c r="M140">
        <f t="shared" ref="M140" si="153">(L140-L139)/$F$2</f>
        <v>691130881440.00012</v>
      </c>
    </row>
    <row r="141" spans="1:13" x14ac:dyDescent="0.3">
      <c r="A141" s="1">
        <v>139</v>
      </c>
      <c r="B141" s="1">
        <v>-1.56</v>
      </c>
      <c r="C141">
        <f t="shared" si="139"/>
        <v>1.56</v>
      </c>
      <c r="D141" s="1">
        <v>139</v>
      </c>
      <c r="E141" s="1">
        <v>0.8</v>
      </c>
      <c r="G141">
        <f t="shared" si="141"/>
        <v>-34798.44</v>
      </c>
      <c r="H141">
        <f t="shared" si="142"/>
        <v>777530401.56000006</v>
      </c>
      <c r="I141">
        <f t="shared" si="143"/>
        <v>-17415907304398.441</v>
      </c>
      <c r="K141">
        <f t="shared" si="144"/>
        <v>-17759.2</v>
      </c>
      <c r="L141">
        <f t="shared" si="145"/>
        <v>391644480.80000007</v>
      </c>
      <c r="M141">
        <f t="shared" ref="M141" si="154">(L141-L140)/$E$2</f>
        <v>1151904002.0000021</v>
      </c>
    </row>
    <row r="142" spans="1:13" x14ac:dyDescent="0.3">
      <c r="A142" s="1">
        <v>140</v>
      </c>
      <c r="B142" s="1">
        <v>-1.68</v>
      </c>
      <c r="C142">
        <f t="shared" si="139"/>
        <v>1.68</v>
      </c>
      <c r="D142" s="1">
        <v>140</v>
      </c>
      <c r="E142" s="1">
        <v>0.87</v>
      </c>
      <c r="G142">
        <f t="shared" si="141"/>
        <v>-37438.32</v>
      </c>
      <c r="H142">
        <f t="shared" si="142"/>
        <v>835125121.68000007</v>
      </c>
      <c r="I142">
        <f t="shared" si="143"/>
        <v>-18659894512318.324</v>
      </c>
      <c r="K142">
        <f t="shared" si="144"/>
        <v>-19199.13</v>
      </c>
      <c r="L142">
        <f t="shared" si="145"/>
        <v>426201600.87000006</v>
      </c>
      <c r="M142">
        <f t="shared" ref="M142" si="155">(L142-L141)/$F$2</f>
        <v>829370881679.99988</v>
      </c>
    </row>
    <row r="143" spans="1:13" x14ac:dyDescent="0.3">
      <c r="A143" s="1">
        <v>141</v>
      </c>
      <c r="B143" s="1">
        <v>-1.8</v>
      </c>
      <c r="C143">
        <f t="shared" si="139"/>
        <v>1.8</v>
      </c>
      <c r="D143" s="1">
        <v>141</v>
      </c>
      <c r="E143" s="1">
        <v>0.93</v>
      </c>
      <c r="G143">
        <f t="shared" si="141"/>
        <v>-40318.199999999997</v>
      </c>
      <c r="H143">
        <f t="shared" si="142"/>
        <v>898479361.79999995</v>
      </c>
      <c r="I143">
        <f t="shared" si="143"/>
        <v>-20042104440958.203</v>
      </c>
      <c r="K143">
        <f t="shared" si="144"/>
        <v>-20879.07</v>
      </c>
      <c r="L143">
        <f t="shared" si="145"/>
        <v>460758240.93000007</v>
      </c>
      <c r="M143">
        <f t="shared" ref="M143" si="156">(L143-L142)/$E$2</f>
        <v>1151888002.0000002</v>
      </c>
    </row>
    <row r="144" spans="1:13" x14ac:dyDescent="0.3">
      <c r="A144" s="1">
        <v>142</v>
      </c>
      <c r="B144" s="1">
        <v>-1.93</v>
      </c>
      <c r="C144">
        <f t="shared" si="139"/>
        <v>1.93</v>
      </c>
      <c r="D144" s="1">
        <v>142</v>
      </c>
      <c r="E144" s="1">
        <v>1.01</v>
      </c>
      <c r="G144">
        <f t="shared" si="141"/>
        <v>-43198.07</v>
      </c>
      <c r="H144">
        <f t="shared" si="142"/>
        <v>967593601.92999995</v>
      </c>
      <c r="I144">
        <f t="shared" si="143"/>
        <v>-21562537089598.07</v>
      </c>
      <c r="K144">
        <f t="shared" si="144"/>
        <v>-22318.990000000005</v>
      </c>
      <c r="L144">
        <f t="shared" si="145"/>
        <v>501075361.00999999</v>
      </c>
      <c r="M144">
        <f t="shared" ref="M144" si="157">(L144-L143)/$F$2</f>
        <v>967610881919.99817</v>
      </c>
    </row>
    <row r="145" spans="1:13" x14ac:dyDescent="0.3">
      <c r="A145" s="1">
        <v>143</v>
      </c>
      <c r="B145" s="1">
        <v>-2.04</v>
      </c>
      <c r="C145">
        <f t="shared" si="139"/>
        <v>2.04</v>
      </c>
      <c r="D145" s="1">
        <v>143</v>
      </c>
      <c r="E145" s="1">
        <v>1.0900000000000001</v>
      </c>
      <c r="G145">
        <f t="shared" si="141"/>
        <v>-46317.96</v>
      </c>
      <c r="H145">
        <f t="shared" si="142"/>
        <v>1036707362.04</v>
      </c>
      <c r="I145">
        <f t="shared" si="143"/>
        <v>-23221209738957.961</v>
      </c>
      <c r="K145">
        <f t="shared" si="144"/>
        <v>-24238.91</v>
      </c>
      <c r="L145">
        <f t="shared" si="145"/>
        <v>535631521.09000009</v>
      </c>
      <c r="M145">
        <f t="shared" ref="M145" si="158">(L145-L144)/$E$2</f>
        <v>1151872002.6666701</v>
      </c>
    </row>
    <row r="146" spans="1:13" x14ac:dyDescent="0.3">
      <c r="A146" s="1">
        <v>144</v>
      </c>
      <c r="B146" s="1">
        <v>-2.1800000000000002</v>
      </c>
      <c r="C146">
        <f t="shared" si="139"/>
        <v>2.1800000000000002</v>
      </c>
      <c r="D146" s="1">
        <v>144</v>
      </c>
      <c r="E146" s="1">
        <v>1.19</v>
      </c>
      <c r="G146">
        <f t="shared" si="141"/>
        <v>-48957.82</v>
      </c>
      <c r="H146">
        <f t="shared" si="142"/>
        <v>1111582082.1800001</v>
      </c>
      <c r="I146">
        <f t="shared" si="143"/>
        <v>-24879865106877.82</v>
      </c>
      <c r="K146">
        <f t="shared" si="144"/>
        <v>-26158.810000000005</v>
      </c>
      <c r="L146">
        <f t="shared" si="145"/>
        <v>581707681.19000006</v>
      </c>
      <c r="M146">
        <f t="shared" ref="M146" si="159">(L146-L145)/$F$2</f>
        <v>1105827842399.9993</v>
      </c>
    </row>
    <row r="147" spans="1:13" x14ac:dyDescent="0.3">
      <c r="A147" s="1">
        <v>145</v>
      </c>
      <c r="B147" s="1">
        <v>-2.31</v>
      </c>
      <c r="C147">
        <f t="shared" si="139"/>
        <v>2.31</v>
      </c>
      <c r="D147" s="1">
        <v>145</v>
      </c>
      <c r="E147" s="1">
        <v>1.3</v>
      </c>
      <c r="G147">
        <f t="shared" si="141"/>
        <v>-52317.69000000001</v>
      </c>
      <c r="H147">
        <f t="shared" si="142"/>
        <v>1174935362.3099999</v>
      </c>
      <c r="I147">
        <f t="shared" si="143"/>
        <v>-26676795036957.695</v>
      </c>
      <c r="K147">
        <f t="shared" si="144"/>
        <v>-28558.7</v>
      </c>
      <c r="L147">
        <f t="shared" si="145"/>
        <v>627782881.30000007</v>
      </c>
      <c r="M147">
        <f t="shared" ref="M147" si="160">(L147-L146)/$E$2</f>
        <v>1535840003.6666672</v>
      </c>
    </row>
    <row r="148" spans="1:13" x14ac:dyDescent="0.3">
      <c r="A148" s="1">
        <v>146</v>
      </c>
      <c r="B148" s="1">
        <v>-2.46</v>
      </c>
      <c r="C148">
        <f t="shared" si="139"/>
        <v>2.46</v>
      </c>
      <c r="D148" s="1">
        <v>146</v>
      </c>
      <c r="E148" s="1">
        <v>1.39</v>
      </c>
      <c r="G148">
        <f t="shared" si="141"/>
        <v>-55437.54</v>
      </c>
      <c r="H148">
        <f t="shared" si="142"/>
        <v>1255569122.4600003</v>
      </c>
      <c r="I148">
        <f t="shared" si="143"/>
        <v>-28197193126317.539</v>
      </c>
      <c r="K148">
        <f t="shared" si="144"/>
        <v>-31198.610000000004</v>
      </c>
      <c r="L148">
        <f t="shared" si="145"/>
        <v>685377601.38999999</v>
      </c>
      <c r="M148">
        <f t="shared" ref="M148" si="161">(L148-L147)/$F$2</f>
        <v>1382273282159.998</v>
      </c>
    </row>
    <row r="149" spans="1:13" x14ac:dyDescent="0.3">
      <c r="A149" s="1">
        <v>147</v>
      </c>
      <c r="B149" s="1">
        <v>-2.6</v>
      </c>
      <c r="C149">
        <f t="shared" si="139"/>
        <v>2.6</v>
      </c>
      <c r="D149" s="1">
        <v>147</v>
      </c>
      <c r="E149" s="1">
        <v>1.49</v>
      </c>
      <c r="G149">
        <f t="shared" si="141"/>
        <v>-59037.4</v>
      </c>
      <c r="H149">
        <f t="shared" si="142"/>
        <v>1330441922.5999999</v>
      </c>
      <c r="I149">
        <f t="shared" si="143"/>
        <v>-30132328497117.406</v>
      </c>
      <c r="K149">
        <f t="shared" si="144"/>
        <v>-33358.51</v>
      </c>
      <c r="L149">
        <f t="shared" si="145"/>
        <v>748733281.49000013</v>
      </c>
      <c r="M149">
        <f t="shared" ref="M149" si="162">(L149-L148)/$E$2</f>
        <v>2111856003.3333383</v>
      </c>
    </row>
    <row r="150" spans="1:13" x14ac:dyDescent="0.3">
      <c r="A150" s="1">
        <v>148</v>
      </c>
      <c r="B150" s="1">
        <v>-2.78</v>
      </c>
      <c r="C150">
        <f t="shared" si="139"/>
        <v>2.78</v>
      </c>
      <c r="D150" s="1">
        <v>148</v>
      </c>
      <c r="E150" s="1">
        <v>1.59</v>
      </c>
      <c r="G150">
        <f t="shared" si="141"/>
        <v>-62397.220000000008</v>
      </c>
      <c r="H150">
        <f t="shared" si="142"/>
        <v>1416835202.78</v>
      </c>
      <c r="I150">
        <f t="shared" si="143"/>
        <v>-31929189307197.219</v>
      </c>
      <c r="K150">
        <f t="shared" si="144"/>
        <v>-35758.410000000003</v>
      </c>
      <c r="L150">
        <f t="shared" si="145"/>
        <v>800568481.59000015</v>
      </c>
      <c r="M150">
        <f t="shared" ref="M150" si="163">(L150-L149)/$F$2</f>
        <v>1244044802400.0007</v>
      </c>
    </row>
    <row r="151" spans="1:13" x14ac:dyDescent="0.3">
      <c r="A151" s="1">
        <v>149</v>
      </c>
      <c r="B151" s="1">
        <v>-2.94</v>
      </c>
      <c r="C151">
        <f t="shared" si="139"/>
        <v>2.94</v>
      </c>
      <c r="D151" s="1">
        <v>149</v>
      </c>
      <c r="E151" s="1">
        <v>1.71</v>
      </c>
      <c r="G151">
        <f t="shared" si="141"/>
        <v>-66717.06</v>
      </c>
      <c r="H151">
        <f t="shared" si="142"/>
        <v>1497466562.9400003</v>
      </c>
      <c r="I151">
        <f t="shared" si="143"/>
        <v>-34002547400157.059</v>
      </c>
      <c r="K151">
        <f t="shared" si="144"/>
        <v>-38158.29</v>
      </c>
      <c r="L151">
        <f t="shared" si="145"/>
        <v>858163681.71000016</v>
      </c>
      <c r="M151">
        <f t="shared" ref="M151" si="164">(L151-L150)/$E$2</f>
        <v>1919840004.0000002</v>
      </c>
    </row>
    <row r="152" spans="1:13" x14ac:dyDescent="0.3">
      <c r="A152" s="1">
        <v>150</v>
      </c>
      <c r="B152" s="1">
        <v>-3.11</v>
      </c>
      <c r="C152">
        <f t="shared" si="139"/>
        <v>3.11</v>
      </c>
      <c r="D152" s="1">
        <v>150</v>
      </c>
      <c r="E152" s="1">
        <v>1.82</v>
      </c>
      <c r="G152">
        <f t="shared" si="141"/>
        <v>-70556.89</v>
      </c>
      <c r="H152">
        <f t="shared" si="142"/>
        <v>1601138883.1099999</v>
      </c>
      <c r="I152">
        <f t="shared" si="143"/>
        <v>-35937596371676.898</v>
      </c>
      <c r="K152">
        <f t="shared" si="144"/>
        <v>-41038.18</v>
      </c>
      <c r="L152">
        <f t="shared" si="145"/>
        <v>915757921.82000005</v>
      </c>
      <c r="M152">
        <f t="shared" ref="M152" si="165">(L152-L151)/$F$2</f>
        <v>1382261762639.9976</v>
      </c>
    </row>
    <row r="153" spans="1:13" x14ac:dyDescent="0.3">
      <c r="A153" s="1">
        <v>151</v>
      </c>
      <c r="B153" s="1">
        <v>-3.28</v>
      </c>
      <c r="C153">
        <f t="shared" si="139"/>
        <v>3.28</v>
      </c>
      <c r="D153" s="1">
        <v>151</v>
      </c>
      <c r="E153" s="1">
        <v>1.95</v>
      </c>
      <c r="G153">
        <f t="shared" si="141"/>
        <v>-74636.72</v>
      </c>
      <c r="H153">
        <f t="shared" si="142"/>
        <v>1693290723.28</v>
      </c>
      <c r="I153">
        <f t="shared" si="143"/>
        <v>-38425639903916.719</v>
      </c>
      <c r="K153">
        <f t="shared" si="144"/>
        <v>-43678.05</v>
      </c>
      <c r="L153">
        <f t="shared" si="145"/>
        <v>984872641.95000005</v>
      </c>
      <c r="M153">
        <f t="shared" ref="M153" si="166">(L153-L152)/$E$2</f>
        <v>2303824004.3333335</v>
      </c>
    </row>
    <row r="154" spans="1:13" x14ac:dyDescent="0.3">
      <c r="A154" s="1">
        <v>152</v>
      </c>
      <c r="B154" s="1">
        <v>-3.48</v>
      </c>
      <c r="C154">
        <f t="shared" si="139"/>
        <v>3.48</v>
      </c>
      <c r="D154" s="1">
        <v>152</v>
      </c>
      <c r="E154" s="1">
        <v>2.09</v>
      </c>
      <c r="G154">
        <f t="shared" si="141"/>
        <v>-78716.52</v>
      </c>
      <c r="H154">
        <f t="shared" si="142"/>
        <v>1791202563.48</v>
      </c>
      <c r="I154">
        <f t="shared" si="143"/>
        <v>-40637186156156.523</v>
      </c>
      <c r="K154">
        <f t="shared" si="144"/>
        <v>-46797.91</v>
      </c>
      <c r="L154">
        <f t="shared" si="145"/>
        <v>1048226402.0900002</v>
      </c>
      <c r="M154">
        <f t="shared" ref="M154" si="167">(L154-L153)/$F$2</f>
        <v>1520490243360.0027</v>
      </c>
    </row>
    <row r="155" spans="1:13" x14ac:dyDescent="0.3">
      <c r="A155" s="1">
        <v>153</v>
      </c>
      <c r="B155" s="1">
        <v>-3.69</v>
      </c>
      <c r="C155">
        <f t="shared" si="139"/>
        <v>3.69</v>
      </c>
      <c r="D155" s="1">
        <v>153</v>
      </c>
      <c r="E155" s="1">
        <v>2.23</v>
      </c>
      <c r="G155">
        <f t="shared" si="141"/>
        <v>-83516.31</v>
      </c>
      <c r="H155">
        <f t="shared" si="142"/>
        <v>1889112963.6900003</v>
      </c>
      <c r="I155">
        <f t="shared" si="143"/>
        <v>-42986972410556.313</v>
      </c>
      <c r="K155">
        <f t="shared" si="144"/>
        <v>-50157.77</v>
      </c>
      <c r="L155">
        <f t="shared" si="145"/>
        <v>1123099682.2300003</v>
      </c>
      <c r="M155">
        <f t="shared" ref="M155" si="168">(L155-L154)/$E$2</f>
        <v>2495776004.6666703</v>
      </c>
    </row>
    <row r="156" spans="1:13" x14ac:dyDescent="0.3">
      <c r="A156" s="1">
        <v>154</v>
      </c>
      <c r="B156" s="1">
        <v>-3.86</v>
      </c>
      <c r="C156">
        <f t="shared" si="139"/>
        <v>3.86</v>
      </c>
      <c r="D156" s="1">
        <v>154</v>
      </c>
      <c r="E156" s="1">
        <v>2.37</v>
      </c>
      <c r="G156">
        <f t="shared" si="141"/>
        <v>-88556.14</v>
      </c>
      <c r="H156">
        <f t="shared" si="142"/>
        <v>2004302883.8599999</v>
      </c>
      <c r="I156">
        <f t="shared" si="143"/>
        <v>-45336706825676.148</v>
      </c>
      <c r="K156">
        <f t="shared" si="144"/>
        <v>-53517.63</v>
      </c>
      <c r="L156">
        <f t="shared" si="145"/>
        <v>1203732962.3699999</v>
      </c>
      <c r="M156">
        <f t="shared" ref="M156" si="169">(L156-L155)/$F$2</f>
        <v>1935198723359.9912</v>
      </c>
    </row>
    <row r="157" spans="1:13" x14ac:dyDescent="0.3">
      <c r="A157" s="1">
        <v>155</v>
      </c>
      <c r="B157" s="1">
        <v>-4.0599999999999996</v>
      </c>
      <c r="C157">
        <f t="shared" si="139"/>
        <v>4.0599999999999996</v>
      </c>
      <c r="D157" s="1">
        <v>155</v>
      </c>
      <c r="E157" s="1">
        <v>2.54</v>
      </c>
      <c r="G157">
        <f t="shared" si="141"/>
        <v>-92635.94</v>
      </c>
      <c r="H157">
        <f t="shared" si="142"/>
        <v>2125254724.0599999</v>
      </c>
      <c r="I157">
        <f t="shared" si="143"/>
        <v>-48101143957915.938</v>
      </c>
      <c r="K157">
        <f t="shared" si="144"/>
        <v>-56877.460000000006</v>
      </c>
      <c r="L157">
        <f t="shared" si="145"/>
        <v>1284366242.54</v>
      </c>
      <c r="M157">
        <f t="shared" ref="M157" si="170">(L157-L156)/$E$2</f>
        <v>2687776005.6666694</v>
      </c>
    </row>
    <row r="158" spans="1:13" x14ac:dyDescent="0.3">
      <c r="A158" s="1">
        <v>156</v>
      </c>
      <c r="B158" s="1">
        <v>-4.29</v>
      </c>
      <c r="C158">
        <f t="shared" si="139"/>
        <v>4.29</v>
      </c>
      <c r="D158" s="1">
        <v>156</v>
      </c>
      <c r="E158" s="1">
        <v>2.7</v>
      </c>
      <c r="G158">
        <f t="shared" si="141"/>
        <v>-97435.71</v>
      </c>
      <c r="H158">
        <f t="shared" si="142"/>
        <v>2223165124.29</v>
      </c>
      <c r="I158">
        <f t="shared" si="143"/>
        <v>-51003890212315.711</v>
      </c>
      <c r="K158">
        <f t="shared" si="144"/>
        <v>-60957.3</v>
      </c>
      <c r="L158">
        <f t="shared" si="145"/>
        <v>1364998082.7000003</v>
      </c>
      <c r="M158">
        <f t="shared" ref="M158" si="171">(L158-L157)/$F$2</f>
        <v>1935164163840.0078</v>
      </c>
    </row>
    <row r="159" spans="1:13" x14ac:dyDescent="0.3">
      <c r="A159" s="1">
        <v>157</v>
      </c>
      <c r="B159" s="1">
        <v>-4.53</v>
      </c>
      <c r="C159">
        <f t="shared" si="139"/>
        <v>4.53</v>
      </c>
      <c r="D159" s="1">
        <v>157</v>
      </c>
      <c r="E159" s="1">
        <v>2.86</v>
      </c>
      <c r="G159">
        <f t="shared" si="141"/>
        <v>-102955.47</v>
      </c>
      <c r="H159">
        <f t="shared" si="142"/>
        <v>2338354084.5300002</v>
      </c>
      <c r="I159">
        <f t="shared" si="143"/>
        <v>-53353624628875.469</v>
      </c>
      <c r="K159">
        <f t="shared" si="144"/>
        <v>-64797.140000000007</v>
      </c>
      <c r="L159">
        <f t="shared" si="145"/>
        <v>1462910402.8599999</v>
      </c>
      <c r="M159">
        <f t="shared" ref="M159" si="172">(L159-L158)/$E$2</f>
        <v>3263744005.3333206</v>
      </c>
    </row>
    <row r="160" spans="1:13" x14ac:dyDescent="0.3">
      <c r="A160" s="1">
        <v>158</v>
      </c>
      <c r="B160" s="1">
        <v>-4.74</v>
      </c>
      <c r="C160">
        <f t="shared" si="139"/>
        <v>4.74</v>
      </c>
      <c r="D160" s="1">
        <v>158</v>
      </c>
      <c r="E160" s="1">
        <v>3.05</v>
      </c>
      <c r="G160">
        <f t="shared" si="141"/>
        <v>-108715.26000000001</v>
      </c>
      <c r="H160">
        <f t="shared" si="142"/>
        <v>2470822564.7399998</v>
      </c>
      <c r="I160">
        <f t="shared" si="143"/>
        <v>-56118027206155.266</v>
      </c>
      <c r="K160">
        <f t="shared" si="144"/>
        <v>-68636.95</v>
      </c>
      <c r="L160">
        <f t="shared" si="145"/>
        <v>1555062723.0500002</v>
      </c>
      <c r="M160">
        <f t="shared" ref="M160" si="173">(L160-L159)/$F$2</f>
        <v>2211655684560.0073</v>
      </c>
    </row>
    <row r="161" spans="1:13" x14ac:dyDescent="0.3">
      <c r="A161" s="1">
        <v>159</v>
      </c>
      <c r="B161" s="1">
        <v>-5</v>
      </c>
      <c r="C161">
        <f t="shared" si="139"/>
        <v>5</v>
      </c>
      <c r="D161" s="1">
        <v>159</v>
      </c>
      <c r="E161" s="1">
        <v>3.22</v>
      </c>
      <c r="G161">
        <f t="shared" si="141"/>
        <v>-113755.00000000001</v>
      </c>
      <c r="H161">
        <f t="shared" si="142"/>
        <v>2609052485.0000005</v>
      </c>
      <c r="I161">
        <f t="shared" si="143"/>
        <v>-59297132501275</v>
      </c>
      <c r="K161">
        <f t="shared" si="144"/>
        <v>-73196.78</v>
      </c>
      <c r="L161">
        <f t="shared" si="145"/>
        <v>1647213603.22</v>
      </c>
      <c r="M161">
        <f t="shared" ref="M161" si="174">(L161-L160)/$E$2</f>
        <v>3071696005.6666613</v>
      </c>
    </row>
    <row r="162" spans="1:13" x14ac:dyDescent="0.3">
      <c r="A162" s="1">
        <v>160</v>
      </c>
      <c r="B162" s="1">
        <v>-5.21</v>
      </c>
      <c r="C162">
        <f t="shared" si="139"/>
        <v>5.21</v>
      </c>
      <c r="D162" s="1">
        <v>160</v>
      </c>
      <c r="E162" s="1">
        <v>3.41</v>
      </c>
      <c r="G162">
        <f t="shared" si="141"/>
        <v>-119994.79</v>
      </c>
      <c r="H162">
        <f t="shared" si="142"/>
        <v>2730000005.2100005</v>
      </c>
      <c r="I162">
        <f t="shared" si="143"/>
        <v>-62614529639994.805</v>
      </c>
      <c r="K162">
        <f t="shared" si="144"/>
        <v>-77276.59</v>
      </c>
      <c r="L162">
        <f t="shared" si="145"/>
        <v>1756645443.4100001</v>
      </c>
      <c r="M162">
        <f t="shared" ref="M162" si="175">(L162-L161)/$F$2</f>
        <v>2626364164560.0015</v>
      </c>
    </row>
    <row r="163" spans="1:13" x14ac:dyDescent="0.3">
      <c r="A163" s="1">
        <v>161</v>
      </c>
      <c r="B163" s="1">
        <v>-5.45</v>
      </c>
      <c r="C163">
        <f t="shared" si="139"/>
        <v>5.45</v>
      </c>
      <c r="D163" s="1">
        <v>161</v>
      </c>
      <c r="E163" s="1">
        <v>3.62</v>
      </c>
      <c r="G163">
        <f t="shared" si="141"/>
        <v>-125034.55</v>
      </c>
      <c r="H163">
        <f t="shared" si="142"/>
        <v>2879749925.4499998</v>
      </c>
      <c r="I163">
        <f t="shared" si="143"/>
        <v>-65517120375114.563</v>
      </c>
      <c r="K163">
        <f t="shared" si="144"/>
        <v>-81836.38</v>
      </c>
      <c r="L163">
        <f t="shared" si="145"/>
        <v>1854556323.6199999</v>
      </c>
      <c r="M163">
        <f t="shared" ref="M163" si="176">(L163-L162)/$E$2</f>
        <v>3263696006.9999933</v>
      </c>
    </row>
    <row r="164" spans="1:13" x14ac:dyDescent="0.3">
      <c r="A164" s="1">
        <v>162</v>
      </c>
      <c r="B164" s="1">
        <v>-5.81</v>
      </c>
      <c r="C164">
        <f t="shared" si="139"/>
        <v>5.81</v>
      </c>
      <c r="D164" s="1">
        <v>162</v>
      </c>
      <c r="E164" s="1">
        <v>3.82</v>
      </c>
      <c r="G164">
        <f t="shared" si="141"/>
        <v>-130794.19000000002</v>
      </c>
      <c r="H164">
        <f t="shared" si="142"/>
        <v>3000698405.8099999</v>
      </c>
      <c r="I164">
        <f t="shared" si="143"/>
        <v>-69110997512394.188</v>
      </c>
      <c r="K164">
        <f t="shared" si="144"/>
        <v>-86876.18</v>
      </c>
      <c r="L164">
        <f t="shared" si="145"/>
        <v>1963986243.8200002</v>
      </c>
      <c r="M164">
        <f t="shared" ref="M164" si="177">(L164-L163)/$F$2</f>
        <v>2626318084800.0068</v>
      </c>
    </row>
    <row r="165" spans="1:13" x14ac:dyDescent="0.3">
      <c r="A165" s="1">
        <v>163</v>
      </c>
      <c r="B165" s="1">
        <v>-5.99</v>
      </c>
      <c r="C165">
        <f t="shared" si="139"/>
        <v>5.99</v>
      </c>
      <c r="D165" s="1">
        <v>163</v>
      </c>
      <c r="E165" s="1">
        <v>4.03</v>
      </c>
      <c r="G165">
        <f t="shared" si="141"/>
        <v>-139434.01</v>
      </c>
      <c r="H165">
        <f t="shared" si="142"/>
        <v>3138921125.9900002</v>
      </c>
      <c r="I165">
        <f t="shared" si="143"/>
        <v>-72013622818314.016</v>
      </c>
      <c r="K165">
        <f t="shared" si="144"/>
        <v>-91675.97</v>
      </c>
      <c r="L165">
        <f t="shared" si="145"/>
        <v>2084936644.03</v>
      </c>
      <c r="M165">
        <f t="shared" ref="M165" si="178">(L165-L164)/$E$2</f>
        <v>4031680006.9999933</v>
      </c>
    </row>
    <row r="166" spans="1:13" x14ac:dyDescent="0.3">
      <c r="A166" s="1">
        <v>164</v>
      </c>
      <c r="B166" s="1">
        <v>-6.31</v>
      </c>
      <c r="C166">
        <f t="shared" si="139"/>
        <v>6.31</v>
      </c>
      <c r="D166" s="1">
        <v>164</v>
      </c>
      <c r="E166" s="1">
        <v>4.25</v>
      </c>
      <c r="G166">
        <f t="shared" si="141"/>
        <v>-143753.69</v>
      </c>
      <c r="H166">
        <f t="shared" si="142"/>
        <v>3346272486.3100004</v>
      </c>
      <c r="I166">
        <f t="shared" si="143"/>
        <v>-75330760751273.703</v>
      </c>
      <c r="K166">
        <f t="shared" si="144"/>
        <v>-96715.750000000015</v>
      </c>
      <c r="L166">
        <f t="shared" si="145"/>
        <v>2200126564.25</v>
      </c>
      <c r="M166">
        <f t="shared" ref="M166" si="179">(L166-L165)/$F$2</f>
        <v>2764558085280.001</v>
      </c>
    </row>
    <row r="167" spans="1:13" x14ac:dyDescent="0.3">
      <c r="A167" s="1">
        <v>165</v>
      </c>
      <c r="B167" s="1">
        <v>-6.54</v>
      </c>
      <c r="C167">
        <f t="shared" si="139"/>
        <v>6.54</v>
      </c>
      <c r="D167" s="1">
        <v>165</v>
      </c>
      <c r="E167" s="1">
        <v>4.49</v>
      </c>
      <c r="G167">
        <f t="shared" si="141"/>
        <v>-151433.46</v>
      </c>
      <c r="H167">
        <f t="shared" si="142"/>
        <v>3449937126.54</v>
      </c>
      <c r="I167">
        <f t="shared" si="143"/>
        <v>-80307089734313.469</v>
      </c>
      <c r="K167">
        <f t="shared" si="144"/>
        <v>-101995.51</v>
      </c>
      <c r="L167">
        <f t="shared" si="145"/>
        <v>2321076004.4900002</v>
      </c>
      <c r="M167">
        <f t="shared" ref="M167" si="180">(L167-L166)/$E$2</f>
        <v>4031648008.0000086</v>
      </c>
    </row>
    <row r="168" spans="1:13" x14ac:dyDescent="0.3">
      <c r="A168" s="1">
        <v>166</v>
      </c>
      <c r="B168" s="1">
        <v>-6.85</v>
      </c>
      <c r="C168">
        <f t="shared" si="139"/>
        <v>6.85</v>
      </c>
      <c r="D168" s="1">
        <v>166</v>
      </c>
      <c r="E168" s="1">
        <v>4.71</v>
      </c>
      <c r="G168">
        <f t="shared" si="141"/>
        <v>-156953.15</v>
      </c>
      <c r="H168">
        <f t="shared" si="142"/>
        <v>3634246086.8499999</v>
      </c>
      <c r="I168">
        <f t="shared" si="143"/>
        <v>-82794856790873.156</v>
      </c>
      <c r="K168">
        <f t="shared" si="144"/>
        <v>-107755.29000000001</v>
      </c>
      <c r="L168">
        <f t="shared" si="145"/>
        <v>2447784484.71</v>
      </c>
      <c r="M168">
        <f t="shared" ref="M168" si="181">(L168-L167)/$F$2</f>
        <v>3041003525279.9951</v>
      </c>
    </row>
    <row r="169" spans="1:13" x14ac:dyDescent="0.3">
      <c r="A169" s="1">
        <v>167</v>
      </c>
      <c r="B169" s="1">
        <v>-7.11</v>
      </c>
      <c r="C169">
        <f t="shared" si="139"/>
        <v>7.11</v>
      </c>
      <c r="D169" s="1">
        <v>167</v>
      </c>
      <c r="E169" s="1">
        <v>4.9800000000000004</v>
      </c>
      <c r="G169">
        <f t="shared" si="141"/>
        <v>-164392.89000000001</v>
      </c>
      <c r="H169">
        <f t="shared" si="142"/>
        <v>3766711207.1100001</v>
      </c>
      <c r="I169">
        <f t="shared" si="143"/>
        <v>-87218139373192.891</v>
      </c>
      <c r="K169">
        <f t="shared" si="144"/>
        <v>-113035.02</v>
      </c>
      <c r="L169">
        <f t="shared" si="145"/>
        <v>2586013924.9800005</v>
      </c>
      <c r="M169">
        <f t="shared" ref="M169" si="182">(L169-L168)/$E$2</f>
        <v>4607648009.0000153</v>
      </c>
    </row>
    <row r="170" spans="1:13" x14ac:dyDescent="0.3">
      <c r="A170" s="1">
        <v>168</v>
      </c>
      <c r="B170" s="1">
        <v>-7.39</v>
      </c>
      <c r="C170">
        <f t="shared" si="139"/>
        <v>7.39</v>
      </c>
      <c r="D170" s="1">
        <v>168</v>
      </c>
      <c r="E170" s="1">
        <v>5.24</v>
      </c>
      <c r="G170">
        <f t="shared" si="141"/>
        <v>-170632.61</v>
      </c>
      <c r="H170">
        <f t="shared" si="142"/>
        <v>3945258727.3900003</v>
      </c>
      <c r="I170">
        <f t="shared" si="143"/>
        <v>-90397123711912.609</v>
      </c>
      <c r="K170">
        <f t="shared" si="144"/>
        <v>-119514.76000000001</v>
      </c>
      <c r="L170">
        <f t="shared" si="145"/>
        <v>2712720965.2399998</v>
      </c>
      <c r="M170">
        <f t="shared" ref="M170" si="183">(L170-L169)/$F$2</f>
        <v>3040968966239.9829</v>
      </c>
    </row>
    <row r="171" spans="1:13" x14ac:dyDescent="0.3">
      <c r="A171" s="1">
        <v>169</v>
      </c>
      <c r="B171" s="1">
        <v>-7.69</v>
      </c>
      <c r="C171">
        <f t="shared" si="139"/>
        <v>7.69</v>
      </c>
      <c r="D171" s="1">
        <v>169</v>
      </c>
      <c r="E171" s="1">
        <v>5.49</v>
      </c>
      <c r="G171">
        <f t="shared" si="141"/>
        <v>-177352.31</v>
      </c>
      <c r="H171">
        <f t="shared" si="142"/>
        <v>4095005287.6900001</v>
      </c>
      <c r="I171">
        <f t="shared" si="143"/>
        <v>-94682114452072.328</v>
      </c>
      <c r="K171">
        <f t="shared" si="144"/>
        <v>-125754.51000000001</v>
      </c>
      <c r="L171">
        <f t="shared" si="145"/>
        <v>2868228485.4900002</v>
      </c>
      <c r="M171">
        <f t="shared" ref="M171" si="184">(L171-L170)/$E$2</f>
        <v>5183584008.3333492</v>
      </c>
    </row>
    <row r="172" spans="1:13" x14ac:dyDescent="0.3">
      <c r="A172" s="1">
        <v>170</v>
      </c>
      <c r="B172" s="1">
        <v>-7.95</v>
      </c>
      <c r="C172">
        <f t="shared" si="139"/>
        <v>7.95</v>
      </c>
      <c r="D172" s="1">
        <v>170</v>
      </c>
      <c r="E172" s="1">
        <v>5.75</v>
      </c>
      <c r="G172">
        <f t="shared" si="141"/>
        <v>-184552.05000000002</v>
      </c>
      <c r="H172">
        <f t="shared" si="142"/>
        <v>4256270887.9499998</v>
      </c>
      <c r="I172">
        <f t="shared" si="143"/>
        <v>-98275870633672.047</v>
      </c>
      <c r="K172">
        <f t="shared" si="144"/>
        <v>-131754.25</v>
      </c>
      <c r="L172">
        <f t="shared" si="145"/>
        <v>3017976485.7500005</v>
      </c>
      <c r="M172">
        <f t="shared" ref="M172" si="185">(L172-L171)/$F$2</f>
        <v>3593952006240.0054</v>
      </c>
    </row>
    <row r="173" spans="1:13" x14ac:dyDescent="0.3">
      <c r="A173" s="1">
        <v>171</v>
      </c>
      <c r="B173" s="1">
        <v>-8.1999999999999993</v>
      </c>
      <c r="C173">
        <f t="shared" si="139"/>
        <v>8.1999999999999993</v>
      </c>
      <c r="D173" s="1">
        <v>171</v>
      </c>
      <c r="E173" s="1">
        <v>6.01</v>
      </c>
      <c r="G173">
        <f t="shared" si="141"/>
        <v>-190791.8</v>
      </c>
      <c r="H173">
        <f t="shared" si="142"/>
        <v>4429058408.2000008</v>
      </c>
      <c r="I173">
        <f t="shared" si="143"/>
        <v>-102146072252391.8</v>
      </c>
      <c r="K173">
        <f t="shared" si="144"/>
        <v>-137993.99</v>
      </c>
      <c r="L173">
        <f t="shared" si="145"/>
        <v>3161964006.0100002</v>
      </c>
      <c r="M173">
        <f t="shared" ref="M173" si="186">(L173-L172)/$E$2</f>
        <v>4799584008.6666584</v>
      </c>
    </row>
    <row r="174" spans="1:13" x14ac:dyDescent="0.3">
      <c r="A174" s="1">
        <v>172</v>
      </c>
      <c r="B174" s="1">
        <v>-8.48</v>
      </c>
      <c r="C174">
        <f t="shared" si="139"/>
        <v>8.48</v>
      </c>
      <c r="D174" s="1">
        <v>172</v>
      </c>
      <c r="E174" s="1">
        <v>6.31</v>
      </c>
      <c r="G174">
        <f t="shared" si="141"/>
        <v>-196791.52</v>
      </c>
      <c r="H174">
        <f t="shared" si="142"/>
        <v>4578806408.4799995</v>
      </c>
      <c r="I174">
        <f t="shared" si="143"/>
        <v>-106292822990391.53</v>
      </c>
      <c r="K174">
        <f t="shared" si="144"/>
        <v>-144233.69</v>
      </c>
      <c r="L174">
        <f t="shared" si="145"/>
        <v>3311711526.3099999</v>
      </c>
      <c r="M174">
        <f t="shared" ref="M174" si="187">(L174-L173)/$F$2</f>
        <v>3593940487199.9932</v>
      </c>
    </row>
    <row r="175" spans="1:13" x14ac:dyDescent="0.3">
      <c r="A175" s="1">
        <v>173</v>
      </c>
      <c r="B175" s="1">
        <v>-8.68</v>
      </c>
      <c r="C175">
        <f t="shared" si="139"/>
        <v>8.68</v>
      </c>
      <c r="D175" s="1">
        <v>173</v>
      </c>
      <c r="E175" s="1">
        <v>6.57</v>
      </c>
      <c r="G175">
        <f t="shared" si="141"/>
        <v>-203511.32000000004</v>
      </c>
      <c r="H175">
        <f t="shared" si="142"/>
        <v>4722792968.6800003</v>
      </c>
      <c r="I175">
        <f t="shared" si="143"/>
        <v>-109886631010551.31</v>
      </c>
      <c r="K175">
        <f t="shared" si="144"/>
        <v>-151433.43</v>
      </c>
      <c r="L175">
        <f t="shared" si="145"/>
        <v>3461457126.5700002</v>
      </c>
      <c r="M175">
        <f t="shared" ref="M175" si="188">(L175-L174)/$E$2</f>
        <v>4991520008.6666746</v>
      </c>
    </row>
    <row r="176" spans="1:13" x14ac:dyDescent="0.3">
      <c r="A176" s="1">
        <v>174</v>
      </c>
      <c r="B176" s="1">
        <v>-8.8800000000000008</v>
      </c>
      <c r="C176">
        <f t="shared" si="139"/>
        <v>8.8800000000000008</v>
      </c>
      <c r="D176" s="1">
        <v>174</v>
      </c>
      <c r="E176" s="1">
        <v>6.85</v>
      </c>
      <c r="G176">
        <f t="shared" si="141"/>
        <v>-208311.12</v>
      </c>
      <c r="H176">
        <f t="shared" si="142"/>
        <v>4884063368.8800011</v>
      </c>
      <c r="I176">
        <f t="shared" si="143"/>
        <v>-113342147184951.14</v>
      </c>
      <c r="K176">
        <f t="shared" si="144"/>
        <v>-157673.15</v>
      </c>
      <c r="L176">
        <f t="shared" si="145"/>
        <v>3634244646.8499999</v>
      </c>
      <c r="M176">
        <f t="shared" ref="M176" si="189">(L176-L175)/$F$2</f>
        <v>4146900486719.9937</v>
      </c>
    </row>
    <row r="177" spans="1:13" x14ac:dyDescent="0.3">
      <c r="A177" s="1">
        <v>175</v>
      </c>
      <c r="B177" s="1">
        <v>-9.01</v>
      </c>
      <c r="C177">
        <f t="shared" si="139"/>
        <v>9.01</v>
      </c>
      <c r="D177" s="1">
        <v>175</v>
      </c>
      <c r="E177" s="1">
        <v>7.1</v>
      </c>
      <c r="G177">
        <f t="shared" si="141"/>
        <v>-213110.99000000002</v>
      </c>
      <c r="H177">
        <f t="shared" si="142"/>
        <v>4999253769.0100002</v>
      </c>
      <c r="I177">
        <f t="shared" si="143"/>
        <v>-117212521599351.02</v>
      </c>
      <c r="K177">
        <f t="shared" si="144"/>
        <v>-164392.9</v>
      </c>
      <c r="L177">
        <f t="shared" si="145"/>
        <v>3783991207.0999999</v>
      </c>
      <c r="M177">
        <f t="shared" ref="M177" si="190">(L177-L176)/$E$2</f>
        <v>4991552008.333334</v>
      </c>
    </row>
    <row r="178" spans="1:13" x14ac:dyDescent="0.3">
      <c r="A178" s="1">
        <v>176</v>
      </c>
      <c r="B178" s="1">
        <v>-9.1</v>
      </c>
      <c r="C178">
        <f t="shared" si="139"/>
        <v>9.1</v>
      </c>
      <c r="D178" s="1">
        <v>176</v>
      </c>
      <c r="E178" s="1">
        <v>7.38</v>
      </c>
      <c r="G178">
        <f t="shared" si="141"/>
        <v>-216230.9</v>
      </c>
      <c r="H178">
        <f t="shared" si="142"/>
        <v>5114447529.1000013</v>
      </c>
      <c r="I178">
        <f t="shared" si="143"/>
        <v>-119976976008710.92</v>
      </c>
      <c r="K178">
        <f t="shared" si="144"/>
        <v>-170392.62</v>
      </c>
      <c r="L178">
        <f t="shared" si="145"/>
        <v>3945259207.3800001</v>
      </c>
      <c r="M178">
        <f t="shared" ref="M178" si="191">(L178-L177)/$F$2</f>
        <v>3870432006720.0054</v>
      </c>
    </row>
    <row r="179" spans="1:13" x14ac:dyDescent="0.3">
      <c r="A179" s="1">
        <v>177</v>
      </c>
      <c r="B179" s="1">
        <v>-9.14</v>
      </c>
      <c r="C179">
        <f t="shared" si="139"/>
        <v>9.14</v>
      </c>
      <c r="D179" s="1">
        <v>177</v>
      </c>
      <c r="E179" s="1">
        <v>7.6</v>
      </c>
      <c r="G179">
        <f t="shared" si="141"/>
        <v>-218390.86</v>
      </c>
      <c r="H179">
        <f t="shared" si="142"/>
        <v>5189323209.1400003</v>
      </c>
      <c r="I179">
        <f t="shared" si="143"/>
        <v>-122741551375190.89</v>
      </c>
      <c r="K179">
        <f t="shared" si="144"/>
        <v>-177112.4</v>
      </c>
      <c r="L179">
        <f t="shared" si="145"/>
        <v>4089245767.5999999</v>
      </c>
      <c r="M179">
        <f t="shared" ref="M179" si="192">(L179-L178)/$E$2</f>
        <v>4799552007.3333263</v>
      </c>
    </row>
    <row r="180" spans="1:13" x14ac:dyDescent="0.3">
      <c r="A180" s="1">
        <v>178</v>
      </c>
      <c r="B180" s="1">
        <v>-9.14</v>
      </c>
      <c r="C180">
        <f t="shared" si="139"/>
        <v>9.14</v>
      </c>
      <c r="D180" s="1">
        <v>178</v>
      </c>
      <c r="E180" s="1">
        <v>7.82</v>
      </c>
      <c r="G180">
        <f t="shared" si="141"/>
        <v>-219350.86000000002</v>
      </c>
      <c r="H180">
        <f t="shared" si="142"/>
        <v>5241161289.1400003</v>
      </c>
      <c r="I180">
        <f t="shared" si="143"/>
        <v>-124538515858070.88</v>
      </c>
      <c r="K180">
        <f t="shared" si="144"/>
        <v>-182392.18</v>
      </c>
      <c r="L180">
        <f t="shared" si="145"/>
        <v>4250515207.8200002</v>
      </c>
      <c r="M180">
        <f t="shared" ref="M180" si="193">(L180-L179)/$F$2</f>
        <v>3870466565280.0063</v>
      </c>
    </row>
    <row r="181" spans="1:13" x14ac:dyDescent="0.3">
      <c r="A181" s="1">
        <v>179</v>
      </c>
      <c r="B181" s="1">
        <v>-9.1</v>
      </c>
      <c r="C181">
        <f t="shared" si="139"/>
        <v>9.1</v>
      </c>
      <c r="D181" s="1">
        <v>179</v>
      </c>
      <c r="E181" s="1">
        <v>8</v>
      </c>
      <c r="G181">
        <f t="shared" si="141"/>
        <v>-219350.90000000002</v>
      </c>
      <c r="H181">
        <f t="shared" si="142"/>
        <v>5264201289.1000013</v>
      </c>
      <c r="I181">
        <f t="shared" si="143"/>
        <v>-125782606738070.92</v>
      </c>
      <c r="K181">
        <f t="shared" si="144"/>
        <v>-187672</v>
      </c>
      <c r="L181">
        <f t="shared" si="145"/>
        <v>4377224648</v>
      </c>
      <c r="M181">
        <f t="shared" ref="M181" si="194">(L181-L180)/$E$2</f>
        <v>4223648005.9999943</v>
      </c>
    </row>
    <row r="182" spans="1:13" x14ac:dyDescent="0.3">
      <c r="A182" s="1">
        <v>180</v>
      </c>
      <c r="B182" s="1">
        <v>-9.02</v>
      </c>
      <c r="C182">
        <f t="shared" si="139"/>
        <v>9.02</v>
      </c>
      <c r="D182" s="1">
        <v>180</v>
      </c>
      <c r="E182" s="1">
        <v>8.09</v>
      </c>
      <c r="G182">
        <f t="shared" si="141"/>
        <v>-218390.98</v>
      </c>
      <c r="H182">
        <f t="shared" si="142"/>
        <v>5264203209.0200014</v>
      </c>
      <c r="I182">
        <f t="shared" si="143"/>
        <v>-126335566735191.02</v>
      </c>
      <c r="K182">
        <f t="shared" si="144"/>
        <v>-191991.91</v>
      </c>
      <c r="L182">
        <f t="shared" si="145"/>
        <v>4503936008.0900002</v>
      </c>
      <c r="M182">
        <f t="shared" ref="M182" si="195">(L182-L181)/$F$2</f>
        <v>3041072642160.0039</v>
      </c>
    </row>
    <row r="183" spans="1:13" x14ac:dyDescent="0.3">
      <c r="A183" s="1">
        <v>181</v>
      </c>
      <c r="B183" s="1">
        <v>-8.85</v>
      </c>
      <c r="C183">
        <f t="shared" si="139"/>
        <v>8.85</v>
      </c>
      <c r="D183" s="1">
        <v>181</v>
      </c>
      <c r="E183" s="1">
        <v>8.14</v>
      </c>
      <c r="G183">
        <f t="shared" si="141"/>
        <v>-216471.15</v>
      </c>
      <c r="H183">
        <f t="shared" si="142"/>
        <v>5241167048.8500004</v>
      </c>
      <c r="I183">
        <f t="shared" si="143"/>
        <v>-126335635849431.19</v>
      </c>
      <c r="K183">
        <f t="shared" si="144"/>
        <v>-194151.86</v>
      </c>
      <c r="L183">
        <f t="shared" si="145"/>
        <v>4607611688.1400003</v>
      </c>
      <c r="M183">
        <f t="shared" ref="M183" si="196">(L183-L182)/$E$2</f>
        <v>3455856001.6666732</v>
      </c>
    </row>
    <row r="184" spans="1:13" x14ac:dyDescent="0.3">
      <c r="A184" s="1">
        <v>182</v>
      </c>
      <c r="B184" s="1">
        <v>-8.66</v>
      </c>
      <c r="C184">
        <f t="shared" si="139"/>
        <v>8.66</v>
      </c>
      <c r="D184" s="1">
        <v>182</v>
      </c>
      <c r="E184" s="1">
        <v>8.16</v>
      </c>
      <c r="G184">
        <f t="shared" si="141"/>
        <v>-212391.34</v>
      </c>
      <c r="H184">
        <f t="shared" si="142"/>
        <v>5195095208.6599998</v>
      </c>
      <c r="I184">
        <f t="shared" si="143"/>
        <v>-125782814077191.36</v>
      </c>
      <c r="K184">
        <f t="shared" si="144"/>
        <v>-195351.84000000003</v>
      </c>
      <c r="L184">
        <f t="shared" si="145"/>
        <v>4659449288.1599998</v>
      </c>
      <c r="M184">
        <f t="shared" ref="M184" si="197">(L184-L183)/$F$2</f>
        <v>1244102400479.988</v>
      </c>
    </row>
    <row r="185" spans="1:13" x14ac:dyDescent="0.3">
      <c r="A185" s="1">
        <v>183</v>
      </c>
      <c r="B185" s="1">
        <v>-8.3699999999999992</v>
      </c>
      <c r="C185">
        <f t="shared" si="139"/>
        <v>8.3699999999999992</v>
      </c>
      <c r="D185" s="1">
        <v>183</v>
      </c>
      <c r="E185" s="1">
        <v>8.15</v>
      </c>
      <c r="G185">
        <f t="shared" si="141"/>
        <v>-207831.63</v>
      </c>
      <c r="H185">
        <f t="shared" si="142"/>
        <v>5097184328.3699999</v>
      </c>
      <c r="I185">
        <f t="shared" si="143"/>
        <v>-124677187823511.63</v>
      </c>
      <c r="K185">
        <f t="shared" si="144"/>
        <v>-195831.85</v>
      </c>
      <c r="L185">
        <f t="shared" si="145"/>
        <v>4688248328.1500006</v>
      </c>
      <c r="M185">
        <f t="shared" ref="M185" si="198">(L185-L184)/$E$2</f>
        <v>959967999.66669083</v>
      </c>
    </row>
    <row r="186" spans="1:13" x14ac:dyDescent="0.3">
      <c r="A186" s="1">
        <v>184</v>
      </c>
      <c r="B186" s="1">
        <v>-8.1199999999999992</v>
      </c>
      <c r="C186">
        <f t="shared" si="139"/>
        <v>8.1199999999999992</v>
      </c>
      <c r="D186" s="1">
        <v>184</v>
      </c>
      <c r="E186" s="1">
        <v>8.09</v>
      </c>
      <c r="G186">
        <f t="shared" si="141"/>
        <v>-200871.88</v>
      </c>
      <c r="H186">
        <f t="shared" si="142"/>
        <v>4987758248.1199999</v>
      </c>
      <c r="I186">
        <f t="shared" si="143"/>
        <v>-122327436122631.88</v>
      </c>
      <c r="K186">
        <f t="shared" si="144"/>
        <v>-195591.91000000003</v>
      </c>
      <c r="L186">
        <f t="shared" si="145"/>
        <v>4699768808.0900002</v>
      </c>
      <c r="M186">
        <f t="shared" ref="M186" si="199">(L186-L185)/$F$2</f>
        <v>276491518559.98993</v>
      </c>
    </row>
    <row r="187" spans="1:13" x14ac:dyDescent="0.3">
      <c r="A187" s="1">
        <v>185</v>
      </c>
      <c r="B187" s="1">
        <v>-7.81</v>
      </c>
      <c r="C187">
        <f t="shared" si="139"/>
        <v>7.81</v>
      </c>
      <c r="D187" s="1">
        <v>185</v>
      </c>
      <c r="E187" s="1">
        <v>7.98</v>
      </c>
      <c r="G187">
        <f t="shared" si="141"/>
        <v>-194872.19</v>
      </c>
      <c r="H187">
        <f t="shared" si="142"/>
        <v>4820730247.8100004</v>
      </c>
      <c r="I187">
        <f t="shared" si="143"/>
        <v>-119701377224632.19</v>
      </c>
      <c r="K187">
        <f t="shared" si="144"/>
        <v>-194152.02</v>
      </c>
      <c r="L187">
        <f t="shared" si="145"/>
        <v>4694011687.9800005</v>
      </c>
      <c r="M187">
        <f t="shared" ref="M187" si="200">(L187-L186)/$E$2</f>
        <v>-191904003.66665524</v>
      </c>
    </row>
    <row r="188" spans="1:13" x14ac:dyDescent="0.3">
      <c r="A188" s="1">
        <v>186</v>
      </c>
      <c r="B188" s="1">
        <v>-7.5</v>
      </c>
      <c r="C188">
        <f t="shared" si="139"/>
        <v>7.5</v>
      </c>
      <c r="D188" s="1">
        <v>186</v>
      </c>
      <c r="E188" s="1">
        <v>7.81</v>
      </c>
      <c r="G188">
        <f t="shared" si="141"/>
        <v>-187432.5</v>
      </c>
      <c r="H188">
        <f t="shared" si="142"/>
        <v>4676745127.5</v>
      </c>
      <c r="I188">
        <f t="shared" si="143"/>
        <v>-115692849202312.52</v>
      </c>
      <c r="K188">
        <f t="shared" si="144"/>
        <v>-191512.19000000003</v>
      </c>
      <c r="L188">
        <f t="shared" si="145"/>
        <v>4659456967.8100004</v>
      </c>
      <c r="M188">
        <f t="shared" ref="M188" si="201">(L188-L187)/$F$2</f>
        <v>-829313284080.00183</v>
      </c>
    </row>
    <row r="189" spans="1:13" x14ac:dyDescent="0.3">
      <c r="A189" s="1">
        <v>187</v>
      </c>
      <c r="B189" s="1">
        <v>-7.15</v>
      </c>
      <c r="C189">
        <f t="shared" si="139"/>
        <v>7.15</v>
      </c>
      <c r="D189" s="1">
        <v>187</v>
      </c>
      <c r="E189" s="1">
        <v>7.6</v>
      </c>
      <c r="G189">
        <f t="shared" si="141"/>
        <v>-179992.85</v>
      </c>
      <c r="H189">
        <f t="shared" si="142"/>
        <v>4498200007.1499996</v>
      </c>
      <c r="I189">
        <f t="shared" si="143"/>
        <v>-112237384859992.84</v>
      </c>
      <c r="K189">
        <f t="shared" si="144"/>
        <v>-187432.4</v>
      </c>
      <c r="L189">
        <f t="shared" si="145"/>
        <v>4596105127.6000013</v>
      </c>
      <c r="M189">
        <f t="shared" ref="M189" si="202">(L189-L188)/$E$2</f>
        <v>-2111728006.9999695</v>
      </c>
    </row>
    <row r="190" spans="1:13" x14ac:dyDescent="0.3">
      <c r="A190" s="1">
        <v>188</v>
      </c>
      <c r="B190" s="1">
        <v>-6.83</v>
      </c>
      <c r="C190">
        <f t="shared" si="139"/>
        <v>6.83</v>
      </c>
      <c r="D190" s="1">
        <v>188</v>
      </c>
      <c r="E190" s="1">
        <v>7.33</v>
      </c>
      <c r="G190">
        <f t="shared" si="141"/>
        <v>-171593.17</v>
      </c>
      <c r="H190">
        <f t="shared" si="142"/>
        <v>4319656806.8299999</v>
      </c>
      <c r="I190">
        <f t="shared" si="143"/>
        <v>-107952480514793.17</v>
      </c>
      <c r="K190">
        <f t="shared" si="144"/>
        <v>-182392.67</v>
      </c>
      <c r="L190">
        <f t="shared" si="145"/>
        <v>4498195207.3299999</v>
      </c>
      <c r="M190">
        <f t="shared" ref="M190" si="203">(L190-L189)/$F$2</f>
        <v>-2349838086480.0342</v>
      </c>
    </row>
    <row r="191" spans="1:13" x14ac:dyDescent="0.3">
      <c r="A191" s="1">
        <v>189</v>
      </c>
      <c r="B191" s="1">
        <v>-6.48</v>
      </c>
      <c r="C191">
        <f t="shared" si="139"/>
        <v>6.48</v>
      </c>
      <c r="D191" s="1">
        <v>189</v>
      </c>
      <c r="E191" s="1">
        <v>7.05</v>
      </c>
      <c r="G191">
        <f t="shared" si="141"/>
        <v>-163913.51999999999</v>
      </c>
      <c r="H191">
        <f t="shared" si="142"/>
        <v>4118072166.4800005</v>
      </c>
      <c r="I191">
        <f t="shared" si="143"/>
        <v>-103667645291753.52</v>
      </c>
      <c r="K191">
        <f t="shared" si="144"/>
        <v>-175912.95</v>
      </c>
      <c r="L191">
        <f t="shared" si="145"/>
        <v>4377248167.0500002</v>
      </c>
      <c r="M191">
        <f t="shared" ref="M191" si="204">(L191-L190)/$E$2</f>
        <v>-4031568009.3333244</v>
      </c>
    </row>
    <row r="192" spans="1:13" x14ac:dyDescent="0.3">
      <c r="A192" s="1">
        <v>190</v>
      </c>
      <c r="B192" s="1">
        <v>-6.14</v>
      </c>
      <c r="C192">
        <f t="shared" si="139"/>
        <v>6.14</v>
      </c>
      <c r="D192" s="1">
        <v>190</v>
      </c>
      <c r="E192" s="1">
        <v>6.8</v>
      </c>
      <c r="G192">
        <f t="shared" si="141"/>
        <v>-155513.86000000002</v>
      </c>
      <c r="H192">
        <f t="shared" si="142"/>
        <v>3933768966.1399999</v>
      </c>
      <c r="I192">
        <f t="shared" si="143"/>
        <v>-98829798226553.875</v>
      </c>
      <c r="K192">
        <f t="shared" si="144"/>
        <v>-169193.2</v>
      </c>
      <c r="L192">
        <f t="shared" si="145"/>
        <v>4221741606.8000007</v>
      </c>
      <c r="M192">
        <f t="shared" ref="M192" si="205">(L192-L191)/$F$2</f>
        <v>-3732157445999.9888</v>
      </c>
    </row>
    <row r="193" spans="1:13" x14ac:dyDescent="0.3">
      <c r="A193" s="1">
        <v>191</v>
      </c>
      <c r="B193" s="1">
        <v>-5.82</v>
      </c>
      <c r="C193">
        <f t="shared" si="139"/>
        <v>5.82</v>
      </c>
      <c r="D193" s="1">
        <v>191</v>
      </c>
      <c r="E193" s="1">
        <v>6.52</v>
      </c>
      <c r="G193">
        <f t="shared" si="141"/>
        <v>-147354.18</v>
      </c>
      <c r="H193">
        <f t="shared" si="142"/>
        <v>3732185285.8200006</v>
      </c>
      <c r="I193">
        <f t="shared" si="143"/>
        <v>-94406723002074.188</v>
      </c>
      <c r="K193">
        <f t="shared" si="144"/>
        <v>-163193.48000000001</v>
      </c>
      <c r="L193">
        <f t="shared" si="145"/>
        <v>4060473606.5200005</v>
      </c>
      <c r="M193">
        <f t="shared" ref="M193" si="206">(L193-L192)/$E$2</f>
        <v>-5375600009.3333406</v>
      </c>
    </row>
    <row r="194" spans="1:13" x14ac:dyDescent="0.3">
      <c r="A194" s="1">
        <v>192</v>
      </c>
      <c r="B194" s="1">
        <v>-5.53</v>
      </c>
      <c r="C194">
        <f t="shared" si="139"/>
        <v>5.53</v>
      </c>
      <c r="D194" s="1">
        <v>192</v>
      </c>
      <c r="E194" s="1">
        <v>6.27</v>
      </c>
      <c r="G194">
        <f t="shared" si="141"/>
        <v>-139674.47</v>
      </c>
      <c r="H194">
        <f t="shared" si="142"/>
        <v>3536360645.5300002</v>
      </c>
      <c r="I194">
        <f t="shared" si="143"/>
        <v>-89568910499034.484</v>
      </c>
      <c r="K194">
        <f t="shared" si="144"/>
        <v>-156473.73000000001</v>
      </c>
      <c r="L194">
        <f t="shared" si="145"/>
        <v>3916487046.2700005</v>
      </c>
      <c r="M194">
        <f t="shared" ref="M194" si="207">(L194-L193)/$F$2</f>
        <v>-3455677446000</v>
      </c>
    </row>
    <row r="195" spans="1:13" x14ac:dyDescent="0.3">
      <c r="A195" s="1">
        <v>193</v>
      </c>
      <c r="B195" s="1">
        <v>-5.25</v>
      </c>
      <c r="C195">
        <f t="shared" si="139"/>
        <v>5.25</v>
      </c>
      <c r="D195" s="1">
        <v>193</v>
      </c>
      <c r="E195" s="1">
        <v>5.96</v>
      </c>
      <c r="G195">
        <f t="shared" si="141"/>
        <v>-132714.75</v>
      </c>
      <c r="H195">
        <f t="shared" si="142"/>
        <v>3352054565.25</v>
      </c>
      <c r="I195">
        <f t="shared" si="143"/>
        <v>-84869303438154.766</v>
      </c>
      <c r="K195">
        <f t="shared" si="144"/>
        <v>-150474.04</v>
      </c>
      <c r="L195">
        <f t="shared" si="145"/>
        <v>3755219045.9600005</v>
      </c>
      <c r="M195">
        <f t="shared" ref="M195" si="208">(L195-L194)/$E$2</f>
        <v>-5375600010.3333321</v>
      </c>
    </row>
    <row r="196" spans="1:13" x14ac:dyDescent="0.3">
      <c r="A196" s="1">
        <v>194</v>
      </c>
      <c r="B196" s="1">
        <v>-4.9400000000000004</v>
      </c>
      <c r="C196">
        <f t="shared" ref="C196:C259" si="209">B196*-1</f>
        <v>4.9400000000000004</v>
      </c>
      <c r="D196" s="1">
        <v>194</v>
      </c>
      <c r="E196" s="1">
        <v>5.69</v>
      </c>
      <c r="G196">
        <f t="shared" si="141"/>
        <v>-125995.06</v>
      </c>
      <c r="H196">
        <f t="shared" si="142"/>
        <v>3185028004.9400001</v>
      </c>
      <c r="I196">
        <f t="shared" si="143"/>
        <v>-80446124537995.063</v>
      </c>
      <c r="K196">
        <f t="shared" si="144"/>
        <v>-143034.31</v>
      </c>
      <c r="L196">
        <f t="shared" si="145"/>
        <v>3611233925.6900005</v>
      </c>
      <c r="M196">
        <f t="shared" ref="M196" si="210">(L196-L195)/$F$2</f>
        <v>-3455642886479.9995</v>
      </c>
    </row>
    <row r="197" spans="1:13" x14ac:dyDescent="0.3">
      <c r="A197" s="1">
        <v>195</v>
      </c>
      <c r="B197" s="1">
        <v>-4.66</v>
      </c>
      <c r="C197">
        <f t="shared" si="209"/>
        <v>4.66</v>
      </c>
      <c r="D197" s="1">
        <v>195</v>
      </c>
      <c r="E197" s="1">
        <v>5.41</v>
      </c>
      <c r="G197">
        <f t="shared" ref="G197:G260" si="211">C197 - C196/$F$2</f>
        <v>-118555.34000000001</v>
      </c>
      <c r="H197">
        <f t="shared" ref="H197:H260" si="212">G197-G196/$F$2</f>
        <v>3023762884.6599998</v>
      </c>
      <c r="I197">
        <f t="shared" ref="I197:I260" si="213">H197-H196/$F$2</f>
        <v>-76437648355675.344</v>
      </c>
      <c r="K197">
        <f t="shared" ref="K197:K260" si="214">E197-E196/$F$2</f>
        <v>-136554.59</v>
      </c>
      <c r="L197">
        <f t="shared" ref="L197:L260" si="215">K197-K196/$F$2</f>
        <v>3432686885.4099998</v>
      </c>
      <c r="M197">
        <f t="shared" ref="M197" si="216">(L197-L196)/$E$2</f>
        <v>-5951568009.3333569</v>
      </c>
    </row>
    <row r="198" spans="1:13" x14ac:dyDescent="0.3">
      <c r="A198" s="1">
        <v>196</v>
      </c>
      <c r="B198" s="1">
        <v>-4.41</v>
      </c>
      <c r="C198">
        <f t="shared" si="209"/>
        <v>4.41</v>
      </c>
      <c r="D198" s="1">
        <v>196</v>
      </c>
      <c r="E198" s="1">
        <v>5.1100000000000003</v>
      </c>
      <c r="G198">
        <f t="shared" si="211"/>
        <v>-111835.59</v>
      </c>
      <c r="H198">
        <f t="shared" si="212"/>
        <v>2845216324.4100003</v>
      </c>
      <c r="I198">
        <f t="shared" si="213"/>
        <v>-72567464015515.594</v>
      </c>
      <c r="K198">
        <f t="shared" si="214"/>
        <v>-129834.89000000001</v>
      </c>
      <c r="L198">
        <f t="shared" si="215"/>
        <v>3277180325.1100001</v>
      </c>
      <c r="M198">
        <f t="shared" ref="M198" si="217">(L198-L197)/$F$2</f>
        <v>-3732157447199.9932</v>
      </c>
    </row>
    <row r="199" spans="1:13" x14ac:dyDescent="0.3">
      <c r="A199" s="1">
        <v>197</v>
      </c>
      <c r="B199" s="1">
        <v>-4.1900000000000004</v>
      </c>
      <c r="C199">
        <f t="shared" si="209"/>
        <v>4.1900000000000004</v>
      </c>
      <c r="D199" s="1">
        <v>197</v>
      </c>
      <c r="E199" s="1">
        <v>4.8499999999999996</v>
      </c>
      <c r="G199">
        <f t="shared" si="211"/>
        <v>-105835.81</v>
      </c>
      <c r="H199">
        <f t="shared" si="212"/>
        <v>2683948324.1900001</v>
      </c>
      <c r="I199">
        <f t="shared" si="213"/>
        <v>-68282507837515.82</v>
      </c>
      <c r="K199">
        <f t="shared" si="214"/>
        <v>-122635.15000000001</v>
      </c>
      <c r="L199">
        <f t="shared" si="215"/>
        <v>3115914724.8500004</v>
      </c>
      <c r="M199">
        <f t="shared" ref="M199" si="218">(L199-L198)/$E$2</f>
        <v>-5375520008.6666584</v>
      </c>
    </row>
    <row r="200" spans="1:13" x14ac:dyDescent="0.3">
      <c r="A200" s="1">
        <v>198</v>
      </c>
      <c r="B200" s="1">
        <v>-3.93</v>
      </c>
      <c r="C200">
        <f t="shared" si="209"/>
        <v>3.93</v>
      </c>
      <c r="D200" s="1">
        <v>198</v>
      </c>
      <c r="E200" s="1">
        <v>4.62</v>
      </c>
      <c r="G200">
        <f t="shared" si="211"/>
        <v>-100556.07000000002</v>
      </c>
      <c r="H200">
        <f t="shared" si="212"/>
        <v>2539958883.9299998</v>
      </c>
      <c r="I200">
        <f t="shared" si="213"/>
        <v>-64412219821676.07</v>
      </c>
      <c r="K200">
        <f t="shared" si="214"/>
        <v>-116395.38</v>
      </c>
      <c r="L200">
        <f t="shared" si="215"/>
        <v>2943127204.6200004</v>
      </c>
      <c r="M200">
        <f t="shared" ref="M200" si="219">(L200-L199)/$F$2</f>
        <v>-4146900485520.0005</v>
      </c>
    </row>
    <row r="201" spans="1:13" x14ac:dyDescent="0.3">
      <c r="A201" s="1">
        <v>199</v>
      </c>
      <c r="B201" s="1">
        <v>-3.73</v>
      </c>
      <c r="C201">
        <f t="shared" si="209"/>
        <v>3.73</v>
      </c>
      <c r="D201" s="1">
        <v>199</v>
      </c>
      <c r="E201" s="1">
        <v>4.3899999999999997</v>
      </c>
      <c r="G201">
        <f t="shared" si="211"/>
        <v>-94316.27</v>
      </c>
      <c r="H201">
        <f t="shared" si="212"/>
        <v>2413251363.7300005</v>
      </c>
      <c r="I201">
        <f t="shared" si="213"/>
        <v>-60956599962956.273</v>
      </c>
      <c r="K201">
        <f t="shared" si="214"/>
        <v>-110875.61</v>
      </c>
      <c r="L201">
        <f t="shared" si="215"/>
        <v>2793378244.3899999</v>
      </c>
      <c r="M201">
        <f t="shared" ref="M201" si="220">(L201-L200)/$E$2</f>
        <v>-4991632007.6666832</v>
      </c>
    </row>
    <row r="202" spans="1:13" x14ac:dyDescent="0.3">
      <c r="A202" s="1">
        <v>200</v>
      </c>
      <c r="B202" s="1">
        <v>-3.5</v>
      </c>
      <c r="C202">
        <f t="shared" si="209"/>
        <v>3.5</v>
      </c>
      <c r="D202" s="1">
        <v>200</v>
      </c>
      <c r="E202" s="1">
        <v>4.1500000000000004</v>
      </c>
      <c r="G202">
        <f t="shared" si="211"/>
        <v>-89516.5</v>
      </c>
      <c r="H202">
        <f t="shared" si="212"/>
        <v>2263500963.5</v>
      </c>
      <c r="I202">
        <f t="shared" si="213"/>
        <v>-57915769228556.516</v>
      </c>
      <c r="K202">
        <f t="shared" si="214"/>
        <v>-105355.85</v>
      </c>
      <c r="L202">
        <f t="shared" si="215"/>
        <v>2660909284.1500001</v>
      </c>
      <c r="M202">
        <f t="shared" ref="M202" si="221">(L202-L201)/$F$2</f>
        <v>-3179255045759.9946</v>
      </c>
    </row>
    <row r="203" spans="1:13" x14ac:dyDescent="0.3">
      <c r="A203" s="1">
        <v>201</v>
      </c>
      <c r="B203" s="1">
        <v>-3.29</v>
      </c>
      <c r="C203">
        <f t="shared" si="209"/>
        <v>3.29</v>
      </c>
      <c r="D203" s="1">
        <v>201</v>
      </c>
      <c r="E203" s="1">
        <v>3.92</v>
      </c>
      <c r="G203">
        <f t="shared" si="211"/>
        <v>-83996.71</v>
      </c>
      <c r="H203">
        <f t="shared" si="212"/>
        <v>2148312003.29</v>
      </c>
      <c r="I203">
        <f t="shared" si="213"/>
        <v>-54321874811996.711</v>
      </c>
      <c r="K203">
        <f t="shared" si="214"/>
        <v>-99596.080000000016</v>
      </c>
      <c r="L203">
        <f t="shared" si="215"/>
        <v>2528440803.9200001</v>
      </c>
      <c r="M203">
        <f t="shared" ref="M203" si="222">(L203-L202)/$E$2</f>
        <v>-4415616007.6666679</v>
      </c>
    </row>
    <row r="204" spans="1:13" x14ac:dyDescent="0.3">
      <c r="A204" s="1">
        <v>202</v>
      </c>
      <c r="B204" s="1">
        <v>-3.1</v>
      </c>
      <c r="C204">
        <f t="shared" si="209"/>
        <v>3.1</v>
      </c>
      <c r="D204" s="1">
        <v>202</v>
      </c>
      <c r="E204" s="1">
        <v>3.74</v>
      </c>
      <c r="G204">
        <f t="shared" si="211"/>
        <v>-78956.899999999994</v>
      </c>
      <c r="H204">
        <f t="shared" si="212"/>
        <v>2015842083.1000001</v>
      </c>
      <c r="I204">
        <f t="shared" si="213"/>
        <v>-51557472236876.898</v>
      </c>
      <c r="K204">
        <f t="shared" si="214"/>
        <v>-94076.26</v>
      </c>
      <c r="L204">
        <f t="shared" si="215"/>
        <v>2390211843.7400002</v>
      </c>
      <c r="M204">
        <f t="shared" ref="M204" si="223">(L204-L203)/$F$2</f>
        <v>-3317495044319.9961</v>
      </c>
    </row>
    <row r="205" spans="1:13" x14ac:dyDescent="0.3">
      <c r="A205" s="1">
        <v>203</v>
      </c>
      <c r="B205" s="1">
        <v>-2.88</v>
      </c>
      <c r="C205">
        <f t="shared" si="209"/>
        <v>2.88</v>
      </c>
      <c r="D205" s="1">
        <v>203</v>
      </c>
      <c r="E205" s="1">
        <v>3.53</v>
      </c>
      <c r="G205">
        <f t="shared" si="211"/>
        <v>-74397.119999999995</v>
      </c>
      <c r="H205">
        <f t="shared" si="212"/>
        <v>1894891202.8800001</v>
      </c>
      <c r="I205">
        <f t="shared" si="213"/>
        <v>-48378315103197.125</v>
      </c>
      <c r="K205">
        <f t="shared" si="214"/>
        <v>-89756.470000000016</v>
      </c>
      <c r="L205">
        <f t="shared" si="215"/>
        <v>2257740483.5300002</v>
      </c>
      <c r="M205">
        <f t="shared" ref="M205" si="224">(L205-L204)/$E$2</f>
        <v>-4415712007.0000019</v>
      </c>
    </row>
    <row r="206" spans="1:13" x14ac:dyDescent="0.3">
      <c r="A206" s="1">
        <v>204</v>
      </c>
      <c r="B206" s="1">
        <v>-2.73</v>
      </c>
      <c r="C206">
        <f t="shared" si="209"/>
        <v>2.73</v>
      </c>
      <c r="D206" s="1">
        <v>204</v>
      </c>
      <c r="E206" s="1">
        <v>3.34</v>
      </c>
      <c r="G206">
        <f t="shared" si="211"/>
        <v>-69117.27</v>
      </c>
      <c r="H206">
        <f t="shared" si="212"/>
        <v>1785461762.73</v>
      </c>
      <c r="I206">
        <f t="shared" si="213"/>
        <v>-45475603407357.281</v>
      </c>
      <c r="K206">
        <f t="shared" si="214"/>
        <v>-84716.66</v>
      </c>
      <c r="L206">
        <f t="shared" si="215"/>
        <v>2154070563.3400006</v>
      </c>
      <c r="M206">
        <f t="shared" ref="M206" si="225">(L206-L205)/$F$2</f>
        <v>-2488078084559.9902</v>
      </c>
    </row>
    <row r="207" spans="1:13" x14ac:dyDescent="0.3">
      <c r="A207" s="1">
        <v>205</v>
      </c>
      <c r="B207" s="1">
        <v>-2.54</v>
      </c>
      <c r="C207">
        <f t="shared" si="209"/>
        <v>2.54</v>
      </c>
      <c r="D207" s="1">
        <v>205</v>
      </c>
      <c r="E207" s="1">
        <v>3.15</v>
      </c>
      <c r="G207">
        <f t="shared" si="211"/>
        <v>-65517.46</v>
      </c>
      <c r="H207">
        <f t="shared" si="212"/>
        <v>1658748962.5400002</v>
      </c>
      <c r="I207">
        <f t="shared" si="213"/>
        <v>-42849423556557.461</v>
      </c>
      <c r="K207">
        <f t="shared" si="214"/>
        <v>-80156.850000000006</v>
      </c>
      <c r="L207">
        <f t="shared" si="215"/>
        <v>2033119683.1500003</v>
      </c>
      <c r="M207">
        <f t="shared" ref="M207" si="226">(L207-L206)/$E$2</f>
        <v>-4031696006.3333435</v>
      </c>
    </row>
    <row r="208" spans="1:13" x14ac:dyDescent="0.3">
      <c r="A208" s="1">
        <v>206</v>
      </c>
      <c r="B208" s="1">
        <v>-2.39</v>
      </c>
      <c r="C208">
        <f t="shared" si="209"/>
        <v>2.39</v>
      </c>
      <c r="D208" s="1">
        <v>206</v>
      </c>
      <c r="E208" s="1">
        <v>2.99</v>
      </c>
      <c r="G208">
        <f t="shared" si="211"/>
        <v>-60957.61</v>
      </c>
      <c r="H208">
        <f t="shared" si="212"/>
        <v>1572358082.3900001</v>
      </c>
      <c r="I208">
        <f t="shared" si="213"/>
        <v>-39808402742877.617</v>
      </c>
      <c r="K208">
        <f t="shared" si="214"/>
        <v>-75597.009999999995</v>
      </c>
      <c r="L208">
        <f t="shared" si="215"/>
        <v>1923688802.9900002</v>
      </c>
      <c r="M208">
        <f t="shared" ref="M208" si="227">(L208-L207)/$F$2</f>
        <v>-2626341123840.002</v>
      </c>
    </row>
    <row r="209" spans="1:13" x14ac:dyDescent="0.3">
      <c r="A209" s="1">
        <v>207</v>
      </c>
      <c r="B209" s="1">
        <v>-2.2400000000000002</v>
      </c>
      <c r="C209">
        <f t="shared" si="209"/>
        <v>2.2400000000000002</v>
      </c>
      <c r="D209" s="1">
        <v>207</v>
      </c>
      <c r="E209" s="1">
        <v>2.81</v>
      </c>
      <c r="G209">
        <f t="shared" si="211"/>
        <v>-57357.760000000009</v>
      </c>
      <c r="H209">
        <f t="shared" si="212"/>
        <v>1462925282.24</v>
      </c>
      <c r="I209">
        <f t="shared" si="213"/>
        <v>-37735131052077.758</v>
      </c>
      <c r="K209">
        <f t="shared" si="214"/>
        <v>-71757.190000000017</v>
      </c>
      <c r="L209">
        <f t="shared" si="215"/>
        <v>1814256482.8099999</v>
      </c>
      <c r="M209">
        <f t="shared" ref="M209" si="228">(L209-L208)/$E$2</f>
        <v>-3647744006.0000105</v>
      </c>
    </row>
    <row r="210" spans="1:13" x14ac:dyDescent="0.3">
      <c r="A210" s="1">
        <v>208</v>
      </c>
      <c r="B210" s="1">
        <v>-2.08</v>
      </c>
      <c r="C210">
        <f t="shared" si="209"/>
        <v>2.08</v>
      </c>
      <c r="D210" s="1">
        <v>208</v>
      </c>
      <c r="E210" s="1">
        <v>2.65</v>
      </c>
      <c r="G210">
        <f t="shared" si="211"/>
        <v>-53757.920000000006</v>
      </c>
      <c r="H210">
        <f t="shared" si="212"/>
        <v>1376532482.0800002</v>
      </c>
      <c r="I210">
        <f t="shared" si="213"/>
        <v>-35108830241277.922</v>
      </c>
      <c r="K210">
        <f t="shared" si="214"/>
        <v>-67437.350000000006</v>
      </c>
      <c r="L210">
        <f t="shared" si="215"/>
        <v>1722105122.6500006</v>
      </c>
      <c r="M210">
        <f t="shared" ref="M210" si="229">(L210-L209)/$F$2</f>
        <v>-2211632643839.9849</v>
      </c>
    </row>
    <row r="211" spans="1:13" x14ac:dyDescent="0.3">
      <c r="A211" s="1">
        <v>209</v>
      </c>
      <c r="B211" s="1">
        <v>-1.94</v>
      </c>
      <c r="C211">
        <f t="shared" si="209"/>
        <v>1.94</v>
      </c>
      <c r="D211" s="1">
        <v>209</v>
      </c>
      <c r="E211" s="1">
        <v>2.4900000000000002</v>
      </c>
      <c r="G211">
        <f t="shared" si="211"/>
        <v>-49918.06</v>
      </c>
      <c r="H211">
        <f t="shared" si="212"/>
        <v>1290140161.9400003</v>
      </c>
      <c r="I211">
        <f t="shared" si="213"/>
        <v>-33035489429758.063</v>
      </c>
      <c r="K211">
        <f t="shared" si="214"/>
        <v>-63597.51</v>
      </c>
      <c r="L211">
        <f t="shared" si="215"/>
        <v>1618432802.4900002</v>
      </c>
      <c r="M211">
        <f t="shared" ref="M211" si="230">(L211-L210)/$E$2</f>
        <v>-3455744005.3333445</v>
      </c>
    </row>
    <row r="212" spans="1:13" x14ac:dyDescent="0.3">
      <c r="A212" s="1">
        <v>210</v>
      </c>
      <c r="B212" s="1">
        <v>-1.8</v>
      </c>
      <c r="C212">
        <f t="shared" si="209"/>
        <v>1.8</v>
      </c>
      <c r="D212" s="1">
        <v>210</v>
      </c>
      <c r="E212" s="1">
        <v>2.35</v>
      </c>
      <c r="G212">
        <f t="shared" si="211"/>
        <v>-46558.2</v>
      </c>
      <c r="H212">
        <f t="shared" si="212"/>
        <v>1197986881.8</v>
      </c>
      <c r="I212">
        <f t="shared" si="213"/>
        <v>-30962165899678.207</v>
      </c>
      <c r="K212">
        <f t="shared" si="214"/>
        <v>-59757.650000000009</v>
      </c>
      <c r="L212">
        <f t="shared" si="215"/>
        <v>1526280482.3499999</v>
      </c>
      <c r="M212">
        <f t="shared" ref="M212" si="231">(L212-L211)/$F$2</f>
        <v>-2211655683360.0083</v>
      </c>
    </row>
    <row r="213" spans="1:13" x14ac:dyDescent="0.3">
      <c r="A213" s="1">
        <v>211</v>
      </c>
      <c r="B213" s="1">
        <v>-1.67</v>
      </c>
      <c r="C213">
        <f t="shared" si="209"/>
        <v>1.67</v>
      </c>
      <c r="D213" s="1">
        <v>211</v>
      </c>
      <c r="E213" s="1">
        <v>2.2000000000000002</v>
      </c>
      <c r="G213">
        <f t="shared" si="211"/>
        <v>-43198.33</v>
      </c>
      <c r="H213">
        <f t="shared" si="212"/>
        <v>1117353601.6700001</v>
      </c>
      <c r="I213">
        <f t="shared" si="213"/>
        <v>-28750567809598.328</v>
      </c>
      <c r="K213">
        <f t="shared" si="214"/>
        <v>-56397.80000000001</v>
      </c>
      <c r="L213">
        <f t="shared" si="215"/>
        <v>1434127202.2000003</v>
      </c>
      <c r="M213">
        <f t="shared" ref="M213" si="232">(L213-L212)/$E$2</f>
        <v>-3071776004.9999876</v>
      </c>
    </row>
    <row r="214" spans="1:13" x14ac:dyDescent="0.3">
      <c r="A214" s="1">
        <v>212</v>
      </c>
      <c r="B214" s="1">
        <v>-1.56</v>
      </c>
      <c r="C214">
        <f t="shared" si="209"/>
        <v>1.56</v>
      </c>
      <c r="D214" s="1">
        <v>212</v>
      </c>
      <c r="E214" s="1">
        <v>2.06</v>
      </c>
      <c r="G214">
        <f t="shared" si="211"/>
        <v>-40078.44</v>
      </c>
      <c r="H214">
        <f t="shared" si="212"/>
        <v>1036719841.5600001</v>
      </c>
      <c r="I214">
        <f t="shared" si="213"/>
        <v>-26815449720238.445</v>
      </c>
      <c r="K214">
        <f t="shared" si="214"/>
        <v>-52797.94000000001</v>
      </c>
      <c r="L214">
        <f t="shared" si="215"/>
        <v>1353494402.0600002</v>
      </c>
      <c r="M214">
        <f t="shared" ref="M214" si="233">(L214-L213)/$F$2</f>
        <v>-1935187203360.0027</v>
      </c>
    </row>
    <row r="215" spans="1:13" x14ac:dyDescent="0.3">
      <c r="A215" s="1">
        <v>213</v>
      </c>
      <c r="B215" s="1">
        <v>-1.46</v>
      </c>
      <c r="C215">
        <f t="shared" si="209"/>
        <v>1.46</v>
      </c>
      <c r="D215" s="1">
        <v>213</v>
      </c>
      <c r="E215" s="1">
        <v>1.95</v>
      </c>
      <c r="G215">
        <f t="shared" si="211"/>
        <v>-37438.54</v>
      </c>
      <c r="H215">
        <f t="shared" si="212"/>
        <v>961845121.46000016</v>
      </c>
      <c r="I215">
        <f t="shared" si="213"/>
        <v>-24880314352318.543</v>
      </c>
      <c r="K215">
        <f t="shared" si="214"/>
        <v>-49438.05</v>
      </c>
      <c r="L215">
        <f t="shared" si="215"/>
        <v>1267101121.9500003</v>
      </c>
      <c r="M215">
        <f t="shared" ref="M215" si="234">(L215-L214)/$E$2</f>
        <v>-2879776003.6666632</v>
      </c>
    </row>
    <row r="216" spans="1:13" x14ac:dyDescent="0.3">
      <c r="A216" s="1">
        <v>214</v>
      </c>
      <c r="B216" s="1">
        <v>-1.35</v>
      </c>
      <c r="C216">
        <f t="shared" si="209"/>
        <v>1.35</v>
      </c>
      <c r="D216" s="1">
        <v>214</v>
      </c>
      <c r="E216" s="1">
        <v>1.84</v>
      </c>
      <c r="G216">
        <f t="shared" si="211"/>
        <v>-35038.65</v>
      </c>
      <c r="H216">
        <f t="shared" si="212"/>
        <v>898489921.35000002</v>
      </c>
      <c r="I216">
        <f t="shared" si="213"/>
        <v>-23083384425118.652</v>
      </c>
      <c r="K216">
        <f t="shared" si="214"/>
        <v>-46798.16</v>
      </c>
      <c r="L216">
        <f t="shared" si="215"/>
        <v>1186466401.8399999</v>
      </c>
      <c r="M216">
        <f t="shared" ref="M216" si="235">(L216-L215)/$F$2</f>
        <v>-1935233282640.009</v>
      </c>
    </row>
    <row r="217" spans="1:13" x14ac:dyDescent="0.3">
      <c r="A217" s="1">
        <v>215</v>
      </c>
      <c r="B217" s="1">
        <v>-1.26</v>
      </c>
      <c r="C217">
        <f t="shared" si="209"/>
        <v>1.26</v>
      </c>
      <c r="D217" s="1">
        <v>215</v>
      </c>
      <c r="E217" s="1">
        <v>1.71</v>
      </c>
      <c r="G217">
        <f t="shared" si="211"/>
        <v>-32398.740000000005</v>
      </c>
      <c r="H217">
        <f t="shared" si="212"/>
        <v>840895201.26000011</v>
      </c>
      <c r="I217">
        <f t="shared" si="213"/>
        <v>-21562917217198.738</v>
      </c>
      <c r="K217">
        <f t="shared" si="214"/>
        <v>-44158.29</v>
      </c>
      <c r="L217">
        <f t="shared" si="215"/>
        <v>1123111681.7100003</v>
      </c>
      <c r="M217">
        <f t="shared" ref="M217" si="236">(L217-L216)/$E$2</f>
        <v>-2111824004.3333213</v>
      </c>
    </row>
    <row r="218" spans="1:13" x14ac:dyDescent="0.3">
      <c r="A218" s="1">
        <v>216</v>
      </c>
      <c r="B218" s="1">
        <v>-1.1599999999999999</v>
      </c>
      <c r="C218">
        <f t="shared" si="209"/>
        <v>1.1599999999999999</v>
      </c>
      <c r="D218" s="1">
        <v>216</v>
      </c>
      <c r="E218" s="1">
        <v>1.62</v>
      </c>
      <c r="G218">
        <f t="shared" si="211"/>
        <v>-30238.84</v>
      </c>
      <c r="H218">
        <f t="shared" si="212"/>
        <v>777539521.16000009</v>
      </c>
      <c r="I218">
        <f t="shared" si="213"/>
        <v>-20180707290718.844</v>
      </c>
      <c r="K218">
        <f t="shared" si="214"/>
        <v>-41038.379999999997</v>
      </c>
      <c r="L218">
        <f t="shared" si="215"/>
        <v>1059757921.62</v>
      </c>
      <c r="M218">
        <f t="shared" ref="M218" si="237">(L218-L217)/$F$2</f>
        <v>-1520490242160.0066</v>
      </c>
    </row>
    <row r="219" spans="1:13" x14ac:dyDescent="0.3">
      <c r="A219" s="1">
        <v>217</v>
      </c>
      <c r="B219" s="1">
        <v>-1.06</v>
      </c>
      <c r="C219">
        <f t="shared" si="209"/>
        <v>1.06</v>
      </c>
      <c r="D219" s="1">
        <v>217</v>
      </c>
      <c r="E219" s="1">
        <v>1.51</v>
      </c>
      <c r="G219">
        <f t="shared" si="211"/>
        <v>-27838.94</v>
      </c>
      <c r="H219">
        <f t="shared" si="212"/>
        <v>725704321.05999994</v>
      </c>
      <c r="I219">
        <f t="shared" si="213"/>
        <v>-18660222803518.945</v>
      </c>
      <c r="K219">
        <f t="shared" si="214"/>
        <v>-38878.490000000005</v>
      </c>
      <c r="L219">
        <f t="shared" si="215"/>
        <v>984882241.50999999</v>
      </c>
      <c r="M219">
        <f t="shared" ref="M219" si="238">(L219-L218)/$E$2</f>
        <v>-2495856003.6666675</v>
      </c>
    </row>
    <row r="220" spans="1:13" x14ac:dyDescent="0.3">
      <c r="A220" s="1">
        <v>218</v>
      </c>
      <c r="B220" s="1">
        <v>-1</v>
      </c>
      <c r="C220">
        <f t="shared" si="209"/>
        <v>1</v>
      </c>
      <c r="D220" s="1">
        <v>218</v>
      </c>
      <c r="E220" s="1">
        <v>1.41</v>
      </c>
      <c r="G220">
        <f t="shared" si="211"/>
        <v>-25439.000000000004</v>
      </c>
      <c r="H220">
        <f t="shared" si="212"/>
        <v>668109121</v>
      </c>
      <c r="I220">
        <f t="shared" si="213"/>
        <v>-17416235596319</v>
      </c>
      <c r="K220">
        <f t="shared" si="214"/>
        <v>-36238.589999999997</v>
      </c>
      <c r="L220">
        <f t="shared" si="215"/>
        <v>933047521.41000009</v>
      </c>
      <c r="M220">
        <f t="shared" ref="M220" si="239">(L220-L219)/$F$2</f>
        <v>-1244033282399.9978</v>
      </c>
    </row>
    <row r="221" spans="1:13" x14ac:dyDescent="0.3">
      <c r="A221" s="1">
        <v>219</v>
      </c>
      <c r="B221" s="1">
        <v>-0.92</v>
      </c>
      <c r="C221">
        <f t="shared" si="209"/>
        <v>0.92</v>
      </c>
      <c r="D221" s="1">
        <v>219</v>
      </c>
      <c r="E221" s="1">
        <v>1.32</v>
      </c>
      <c r="G221">
        <f t="shared" si="211"/>
        <v>-23999.08</v>
      </c>
      <c r="H221">
        <f t="shared" si="212"/>
        <v>610512000.92000008</v>
      </c>
      <c r="I221">
        <f t="shared" si="213"/>
        <v>-16034008391999.08</v>
      </c>
      <c r="K221">
        <f t="shared" si="214"/>
        <v>-33838.68</v>
      </c>
      <c r="L221">
        <f t="shared" si="215"/>
        <v>869692321.32000005</v>
      </c>
      <c r="M221">
        <f t="shared" ref="M221" si="240">(L221-L220)/$E$2</f>
        <v>-2111840003.0000012</v>
      </c>
    </row>
    <row r="222" spans="1:13" x14ac:dyDescent="0.3">
      <c r="A222" s="1">
        <v>220</v>
      </c>
      <c r="B222" s="1">
        <v>-0.86</v>
      </c>
      <c r="C222">
        <f t="shared" si="209"/>
        <v>0.86</v>
      </c>
      <c r="D222" s="1">
        <v>220</v>
      </c>
      <c r="E222" s="1">
        <v>1.23</v>
      </c>
      <c r="G222">
        <f t="shared" si="211"/>
        <v>-22079.14</v>
      </c>
      <c r="H222">
        <f t="shared" si="212"/>
        <v>575955840.86000013</v>
      </c>
      <c r="I222">
        <f t="shared" si="213"/>
        <v>-14651712066239.143</v>
      </c>
      <c r="K222">
        <f t="shared" si="214"/>
        <v>-31678.770000000004</v>
      </c>
      <c r="L222">
        <f t="shared" si="215"/>
        <v>812096641.23000002</v>
      </c>
      <c r="M222">
        <f t="shared" ref="M222" si="241">(L222-L221)/$F$2</f>
        <v>-1382296322160.0007</v>
      </c>
    </row>
    <row r="223" spans="1:13" x14ac:dyDescent="0.3">
      <c r="A223" s="1">
        <v>221</v>
      </c>
      <c r="B223" s="1">
        <v>-0.79</v>
      </c>
      <c r="C223">
        <f t="shared" si="209"/>
        <v>0.79</v>
      </c>
      <c r="D223" s="1">
        <v>221</v>
      </c>
      <c r="E223" s="1">
        <v>1.1499999999999999</v>
      </c>
      <c r="G223">
        <f t="shared" si="211"/>
        <v>-20639.21</v>
      </c>
      <c r="H223">
        <f t="shared" si="212"/>
        <v>529878720.79000002</v>
      </c>
      <c r="I223">
        <f t="shared" si="213"/>
        <v>-13822410301919.215</v>
      </c>
      <c r="K223">
        <f t="shared" si="214"/>
        <v>-29518.85</v>
      </c>
      <c r="L223">
        <f t="shared" si="215"/>
        <v>760260961.1500001</v>
      </c>
      <c r="M223">
        <f t="shared" ref="M223" si="242">(L223-L222)/$E$2</f>
        <v>-1727856002.6666641</v>
      </c>
    </row>
    <row r="224" spans="1:13" x14ac:dyDescent="0.3">
      <c r="A224" s="1">
        <v>222</v>
      </c>
      <c r="B224" s="1">
        <v>-0.73</v>
      </c>
      <c r="C224">
        <f t="shared" si="209"/>
        <v>0.73</v>
      </c>
      <c r="D224" s="1">
        <v>222</v>
      </c>
      <c r="E224" s="1">
        <v>1.06</v>
      </c>
      <c r="G224">
        <f t="shared" si="211"/>
        <v>-18959.27</v>
      </c>
      <c r="H224">
        <f t="shared" si="212"/>
        <v>495322080.73000002</v>
      </c>
      <c r="I224">
        <f t="shared" si="213"/>
        <v>-12716593976879.27</v>
      </c>
      <c r="K224">
        <f t="shared" si="214"/>
        <v>-27598.94</v>
      </c>
      <c r="L224">
        <f t="shared" si="215"/>
        <v>708424801.05999994</v>
      </c>
      <c r="M224">
        <f t="shared" ref="M224" si="243">(L224-L223)/$F$2</f>
        <v>-1244067842160.0037</v>
      </c>
    </row>
    <row r="225" spans="1:13" x14ac:dyDescent="0.3">
      <c r="A225" s="1">
        <v>223</v>
      </c>
      <c r="B225" s="1">
        <v>-0.68</v>
      </c>
      <c r="C225">
        <f t="shared" si="209"/>
        <v>0.68</v>
      </c>
      <c r="D225" s="1">
        <v>223</v>
      </c>
      <c r="E225" s="1">
        <v>1</v>
      </c>
      <c r="G225">
        <f t="shared" si="211"/>
        <v>-17519.32</v>
      </c>
      <c r="H225">
        <f t="shared" si="212"/>
        <v>455004960.68000001</v>
      </c>
      <c r="I225">
        <f t="shared" si="213"/>
        <v>-11887274932559.32</v>
      </c>
      <c r="K225">
        <f t="shared" si="214"/>
        <v>-25439.000000000004</v>
      </c>
      <c r="L225">
        <f t="shared" si="215"/>
        <v>662349121</v>
      </c>
      <c r="M225">
        <f t="shared" ref="M225" si="244">(L225-L224)/$E$2</f>
        <v>-1535856001.9999981</v>
      </c>
    </row>
    <row r="226" spans="1:13" x14ac:dyDescent="0.3">
      <c r="A226" s="1">
        <v>224</v>
      </c>
      <c r="B226" s="1">
        <v>-0.64</v>
      </c>
      <c r="C226">
        <f t="shared" si="209"/>
        <v>0.64</v>
      </c>
      <c r="D226" s="1">
        <v>224</v>
      </c>
      <c r="E226" s="1">
        <v>0.94</v>
      </c>
      <c r="G226">
        <f t="shared" si="211"/>
        <v>-16319.360000000002</v>
      </c>
      <c r="H226">
        <f t="shared" si="212"/>
        <v>420447360.63999999</v>
      </c>
      <c r="I226">
        <f t="shared" si="213"/>
        <v>-10919698608959.359</v>
      </c>
      <c r="K226">
        <f t="shared" si="214"/>
        <v>-23999.06</v>
      </c>
      <c r="L226">
        <f t="shared" si="215"/>
        <v>610512000.94000018</v>
      </c>
      <c r="M226">
        <f t="shared" ref="M226" si="245">(L226-L225)/$F$2</f>
        <v>-1244090881439.9958</v>
      </c>
    </row>
    <row r="227" spans="1:13" x14ac:dyDescent="0.3">
      <c r="A227" s="1">
        <v>225</v>
      </c>
      <c r="B227" s="1">
        <v>-0.59</v>
      </c>
      <c r="C227">
        <f t="shared" si="209"/>
        <v>0.59</v>
      </c>
      <c r="D227" s="1">
        <v>225</v>
      </c>
      <c r="E227" s="1">
        <v>0.88</v>
      </c>
      <c r="G227">
        <f t="shared" si="211"/>
        <v>-15359.41</v>
      </c>
      <c r="H227">
        <f t="shared" si="212"/>
        <v>391649280.59000003</v>
      </c>
      <c r="I227">
        <f t="shared" si="213"/>
        <v>-10090345006079.41</v>
      </c>
      <c r="K227">
        <f t="shared" si="214"/>
        <v>-22559.119999999999</v>
      </c>
      <c r="L227">
        <f t="shared" si="215"/>
        <v>575954880.88</v>
      </c>
      <c r="M227">
        <f t="shared" ref="M227" si="246">(L227-L226)/$E$2</f>
        <v>-1151904002.0000062</v>
      </c>
    </row>
    <row r="228" spans="1:13" x14ac:dyDescent="0.3">
      <c r="A228" s="1">
        <v>226</v>
      </c>
      <c r="B228" s="1">
        <v>-0.55000000000000004</v>
      </c>
      <c r="C228">
        <f t="shared" si="209"/>
        <v>0.55000000000000004</v>
      </c>
      <c r="D228" s="1">
        <v>226</v>
      </c>
      <c r="E228" s="1">
        <v>0.82</v>
      </c>
      <c r="G228">
        <f t="shared" si="211"/>
        <v>-14159.45</v>
      </c>
      <c r="H228">
        <f t="shared" si="212"/>
        <v>368611680.55000001</v>
      </c>
      <c r="I228">
        <f t="shared" si="213"/>
        <v>-9399214122479.4512</v>
      </c>
      <c r="K228">
        <f t="shared" si="214"/>
        <v>-21119.18</v>
      </c>
      <c r="L228">
        <f t="shared" si="215"/>
        <v>541397760.82000005</v>
      </c>
      <c r="M228">
        <f t="shared" ref="M228" si="247">(L228-L227)/$F$2</f>
        <v>-829370881439.99866</v>
      </c>
    </row>
    <row r="229" spans="1:13" x14ac:dyDescent="0.3">
      <c r="A229" s="1">
        <v>227</v>
      </c>
      <c r="B229" s="1">
        <v>-0.52</v>
      </c>
      <c r="C229">
        <f t="shared" si="209"/>
        <v>0.52</v>
      </c>
      <c r="D229" s="1">
        <v>227</v>
      </c>
      <c r="E229" s="1">
        <v>0.77</v>
      </c>
      <c r="G229">
        <f t="shared" si="211"/>
        <v>-13199.480000000001</v>
      </c>
      <c r="H229">
        <f t="shared" si="212"/>
        <v>339813600.51999998</v>
      </c>
      <c r="I229">
        <f t="shared" si="213"/>
        <v>-8846340519599.4805</v>
      </c>
      <c r="K229">
        <f t="shared" si="214"/>
        <v>-19679.23</v>
      </c>
      <c r="L229">
        <f t="shared" si="215"/>
        <v>506840640.76999998</v>
      </c>
      <c r="M229">
        <f t="shared" ref="M229" si="248">(L229-L228)/$E$2</f>
        <v>-1151904001.6666691</v>
      </c>
    </row>
    <row r="230" spans="1:13" x14ac:dyDescent="0.3">
      <c r="A230" s="1">
        <v>228</v>
      </c>
      <c r="B230" s="1">
        <v>-0.49</v>
      </c>
      <c r="C230">
        <f t="shared" si="209"/>
        <v>0.49</v>
      </c>
      <c r="D230" s="1">
        <v>228</v>
      </c>
      <c r="E230" s="1">
        <v>0.73</v>
      </c>
      <c r="G230">
        <f t="shared" si="211"/>
        <v>-12479.51</v>
      </c>
      <c r="H230">
        <f t="shared" si="212"/>
        <v>316775040.49000007</v>
      </c>
      <c r="I230">
        <f t="shared" si="213"/>
        <v>-8155209637439.5098</v>
      </c>
      <c r="K230">
        <f t="shared" si="214"/>
        <v>-18479.27</v>
      </c>
      <c r="L230">
        <f t="shared" si="215"/>
        <v>472283040.73000002</v>
      </c>
      <c r="M230">
        <f t="shared" ref="M230" si="249">(L230-L229)/$F$2</f>
        <v>-829382400959.99915</v>
      </c>
    </row>
    <row r="231" spans="1:13" x14ac:dyDescent="0.3">
      <c r="A231" s="1">
        <v>229</v>
      </c>
      <c r="B231" s="1">
        <v>-0.47</v>
      </c>
      <c r="C231">
        <f t="shared" si="209"/>
        <v>0.47</v>
      </c>
      <c r="D231" s="1">
        <v>229</v>
      </c>
      <c r="E231" s="1">
        <v>0.7</v>
      </c>
      <c r="G231">
        <f t="shared" si="211"/>
        <v>-11759.53</v>
      </c>
      <c r="H231">
        <f t="shared" si="212"/>
        <v>299496480.47000003</v>
      </c>
      <c r="I231">
        <f t="shared" si="213"/>
        <v>-7602301475279.5322</v>
      </c>
      <c r="K231">
        <f t="shared" si="214"/>
        <v>-17519.3</v>
      </c>
      <c r="L231">
        <f t="shared" si="215"/>
        <v>443484960.69999999</v>
      </c>
      <c r="M231">
        <f t="shared" ref="M231" si="250">(L231-L230)/$E$2</f>
        <v>-959936001.00000107</v>
      </c>
    </row>
    <row r="232" spans="1:13" x14ac:dyDescent="0.3">
      <c r="A232" s="1">
        <v>230</v>
      </c>
      <c r="B232" s="1">
        <v>-0.45</v>
      </c>
      <c r="C232">
        <f t="shared" si="209"/>
        <v>0.45</v>
      </c>
      <c r="D232" s="1">
        <v>230</v>
      </c>
      <c r="E232" s="1">
        <v>0.66</v>
      </c>
      <c r="G232">
        <f t="shared" si="211"/>
        <v>-11279.55</v>
      </c>
      <c r="H232">
        <f t="shared" si="212"/>
        <v>282217440.44999999</v>
      </c>
      <c r="I232">
        <f t="shared" si="213"/>
        <v>-7187633313839.5508</v>
      </c>
      <c r="K232">
        <f t="shared" si="214"/>
        <v>-16799.34</v>
      </c>
      <c r="L232">
        <f t="shared" si="215"/>
        <v>420446400.66000003</v>
      </c>
      <c r="M232">
        <f t="shared" ref="M232" si="251">(L232-L231)/$F$2</f>
        <v>-552925440959.99915</v>
      </c>
    </row>
    <row r="233" spans="1:13" x14ac:dyDescent="0.3">
      <c r="A233" s="1">
        <v>231</v>
      </c>
      <c r="B233" s="1">
        <v>-0.43</v>
      </c>
      <c r="C233">
        <f t="shared" si="209"/>
        <v>0.43</v>
      </c>
      <c r="D233" s="1">
        <v>231</v>
      </c>
      <c r="E233" s="1">
        <v>0.62</v>
      </c>
      <c r="G233">
        <f t="shared" si="211"/>
        <v>-10799.57</v>
      </c>
      <c r="H233">
        <f t="shared" si="212"/>
        <v>270698400.43000001</v>
      </c>
      <c r="I233">
        <f t="shared" si="213"/>
        <v>-6772947872399.5703</v>
      </c>
      <c r="K233">
        <f t="shared" si="214"/>
        <v>-15839.380000000001</v>
      </c>
      <c r="L233">
        <f t="shared" si="215"/>
        <v>403168320.62</v>
      </c>
      <c r="M233">
        <f t="shared" ref="M233" si="252">(L233-L232)/$E$2</f>
        <v>-575936001.33333409</v>
      </c>
    </row>
    <row r="234" spans="1:13" x14ac:dyDescent="0.3">
      <c r="A234" s="1">
        <v>232</v>
      </c>
      <c r="B234" s="1">
        <v>-0.41</v>
      </c>
      <c r="C234">
        <f t="shared" si="209"/>
        <v>0.41</v>
      </c>
      <c r="D234" s="1">
        <v>232</v>
      </c>
      <c r="E234" s="1">
        <v>0.6</v>
      </c>
      <c r="G234">
        <f t="shared" si="211"/>
        <v>-10319.59</v>
      </c>
      <c r="H234">
        <f t="shared" si="212"/>
        <v>259179360.41</v>
      </c>
      <c r="I234">
        <f t="shared" si="213"/>
        <v>-6496502430959.5898</v>
      </c>
      <c r="K234">
        <f t="shared" si="214"/>
        <v>-14879.4</v>
      </c>
      <c r="L234">
        <f t="shared" si="215"/>
        <v>380130240.60000008</v>
      </c>
      <c r="M234">
        <f t="shared" ref="M234" si="253">(L234-L233)/$F$2</f>
        <v>-552913920479.99817</v>
      </c>
    </row>
    <row r="235" spans="1:13" x14ac:dyDescent="0.3">
      <c r="A235" s="1">
        <v>233</v>
      </c>
      <c r="B235" s="1">
        <v>-0.4</v>
      </c>
      <c r="C235">
        <f t="shared" si="209"/>
        <v>0.4</v>
      </c>
      <c r="D235" s="1">
        <v>233</v>
      </c>
      <c r="E235" s="1">
        <v>0.57999999999999996</v>
      </c>
      <c r="G235">
        <f t="shared" si="211"/>
        <v>-9839.6</v>
      </c>
      <c r="H235">
        <f t="shared" si="212"/>
        <v>247660320.40000001</v>
      </c>
      <c r="I235">
        <f t="shared" si="213"/>
        <v>-6220056989519.5996</v>
      </c>
      <c r="K235">
        <f t="shared" si="214"/>
        <v>-14399.42</v>
      </c>
      <c r="L235">
        <f t="shared" si="215"/>
        <v>357091200.57999998</v>
      </c>
      <c r="M235">
        <f t="shared" ref="M235" si="254">(L235-L234)/$E$2</f>
        <v>-767968000.66667008</v>
      </c>
    </row>
    <row r="236" spans="1:13" x14ac:dyDescent="0.3">
      <c r="A236" s="1">
        <v>234</v>
      </c>
      <c r="B236" s="1">
        <v>-0.38</v>
      </c>
      <c r="C236">
        <f t="shared" si="209"/>
        <v>0.38</v>
      </c>
      <c r="D236" s="1">
        <v>234</v>
      </c>
      <c r="E236" s="1">
        <v>0.56000000000000005</v>
      </c>
      <c r="G236">
        <f t="shared" si="211"/>
        <v>-9599.6200000000008</v>
      </c>
      <c r="H236">
        <f t="shared" si="212"/>
        <v>236140800.38000003</v>
      </c>
      <c r="I236">
        <f t="shared" si="213"/>
        <v>-5943611548799.6201</v>
      </c>
      <c r="K236">
        <f t="shared" si="214"/>
        <v>-13919.44</v>
      </c>
      <c r="L236">
        <f t="shared" si="215"/>
        <v>345572160.56</v>
      </c>
      <c r="M236">
        <f t="shared" ref="M236" si="255">(L236-L235)/$F$2</f>
        <v>-276456960479.99957</v>
      </c>
    </row>
    <row r="237" spans="1:13" x14ac:dyDescent="0.3">
      <c r="A237" s="1">
        <v>235</v>
      </c>
      <c r="B237" s="1">
        <v>-0.36</v>
      </c>
      <c r="C237">
        <f t="shared" si="209"/>
        <v>0.36</v>
      </c>
      <c r="D237" s="1">
        <v>235</v>
      </c>
      <c r="E237" s="1">
        <v>0.54</v>
      </c>
      <c r="G237">
        <f t="shared" si="211"/>
        <v>-9119.64</v>
      </c>
      <c r="H237">
        <f t="shared" si="212"/>
        <v>230381760.36000004</v>
      </c>
      <c r="I237">
        <f t="shared" si="213"/>
        <v>-5667148827359.6406</v>
      </c>
      <c r="K237">
        <f t="shared" si="214"/>
        <v>-13439.460000000001</v>
      </c>
      <c r="L237">
        <f t="shared" si="215"/>
        <v>334053120.54000002</v>
      </c>
      <c r="M237">
        <f t="shared" ref="M237" si="256">(L237-L236)/$E$2</f>
        <v>-383968000.66666603</v>
      </c>
    </row>
    <row r="238" spans="1:13" x14ac:dyDescent="0.3">
      <c r="A238" s="1">
        <v>236</v>
      </c>
      <c r="B238" s="1">
        <v>-0.34</v>
      </c>
      <c r="C238">
        <f t="shared" si="209"/>
        <v>0.34</v>
      </c>
      <c r="D238" s="1">
        <v>236</v>
      </c>
      <c r="E238" s="1">
        <v>0.52</v>
      </c>
      <c r="G238">
        <f t="shared" si="211"/>
        <v>-8639.66</v>
      </c>
      <c r="H238">
        <f t="shared" si="212"/>
        <v>218862720.34</v>
      </c>
      <c r="I238">
        <f t="shared" si="213"/>
        <v>-5528943385919.6611</v>
      </c>
      <c r="K238">
        <f t="shared" si="214"/>
        <v>-12959.480000000001</v>
      </c>
      <c r="L238">
        <f t="shared" si="215"/>
        <v>322534080.52000004</v>
      </c>
      <c r="M238">
        <f t="shared" ref="M238" si="257">(L238-L237)/$F$2</f>
        <v>-276456960479.99957</v>
      </c>
    </row>
    <row r="239" spans="1:13" x14ac:dyDescent="0.3">
      <c r="A239" s="1">
        <v>237</v>
      </c>
      <c r="B239" s="1">
        <v>-0.33</v>
      </c>
      <c r="C239">
        <f t="shared" si="209"/>
        <v>0.33</v>
      </c>
      <c r="D239" s="1">
        <v>237</v>
      </c>
      <c r="E239" s="1">
        <v>0.5</v>
      </c>
      <c r="G239">
        <f t="shared" si="211"/>
        <v>-8159.670000000001</v>
      </c>
      <c r="H239">
        <f t="shared" si="212"/>
        <v>207343680.33000001</v>
      </c>
      <c r="I239">
        <f t="shared" si="213"/>
        <v>-5252497944479.6699</v>
      </c>
      <c r="K239">
        <f t="shared" si="214"/>
        <v>-12479.5</v>
      </c>
      <c r="L239">
        <f t="shared" si="215"/>
        <v>311015040.50000006</v>
      </c>
      <c r="M239">
        <f t="shared" ref="M239" si="258">(L239-L238)/$E$2</f>
        <v>-383968000.66666603</v>
      </c>
    </row>
    <row r="240" spans="1:13" x14ac:dyDescent="0.3">
      <c r="A240" s="1">
        <v>238</v>
      </c>
      <c r="B240" s="1">
        <v>-0.31</v>
      </c>
      <c r="C240">
        <f t="shared" si="209"/>
        <v>0.31</v>
      </c>
      <c r="D240" s="1">
        <v>238</v>
      </c>
      <c r="E240" s="1">
        <v>0.48</v>
      </c>
      <c r="G240">
        <f t="shared" si="211"/>
        <v>-7919.6900000000005</v>
      </c>
      <c r="H240">
        <f t="shared" si="212"/>
        <v>195824160.31000003</v>
      </c>
      <c r="I240">
        <f t="shared" si="213"/>
        <v>-4976052503759.6904</v>
      </c>
      <c r="K240">
        <f t="shared" si="214"/>
        <v>-11999.52</v>
      </c>
      <c r="L240">
        <f t="shared" si="215"/>
        <v>299496000.48000002</v>
      </c>
      <c r="M240">
        <f t="shared" ref="M240" si="259">(L240-L239)/$F$2</f>
        <v>-276456960480.00098</v>
      </c>
    </row>
    <row r="241" spans="1:13" x14ac:dyDescent="0.3">
      <c r="A241" s="1">
        <v>239</v>
      </c>
      <c r="B241" s="1">
        <v>-0.28999999999999998</v>
      </c>
      <c r="C241">
        <f t="shared" si="209"/>
        <v>0.28999999999999998</v>
      </c>
      <c r="D241" s="1">
        <v>239</v>
      </c>
      <c r="E241" s="1">
        <v>0.46</v>
      </c>
      <c r="G241">
        <f t="shared" si="211"/>
        <v>-7439.71</v>
      </c>
      <c r="H241">
        <f t="shared" si="212"/>
        <v>190065120.29000002</v>
      </c>
      <c r="I241">
        <f t="shared" si="213"/>
        <v>-4699589782319.7109</v>
      </c>
      <c r="K241">
        <f t="shared" si="214"/>
        <v>-11519.54</v>
      </c>
      <c r="L241">
        <f t="shared" si="215"/>
        <v>287976960.45999998</v>
      </c>
      <c r="M241">
        <f t="shared" ref="M241" si="260">(L241-L240)/$E$2</f>
        <v>-383968000.66666806</v>
      </c>
    </row>
    <row r="242" spans="1:13" x14ac:dyDescent="0.3">
      <c r="A242" s="1">
        <v>240</v>
      </c>
      <c r="B242" s="1">
        <v>-0.27</v>
      </c>
      <c r="C242">
        <f t="shared" si="209"/>
        <v>0.27</v>
      </c>
      <c r="D242" s="1">
        <v>240</v>
      </c>
      <c r="E242" s="1">
        <v>0.44</v>
      </c>
      <c r="G242">
        <f t="shared" si="211"/>
        <v>-6959.73</v>
      </c>
      <c r="H242">
        <f t="shared" si="212"/>
        <v>178546080.27000001</v>
      </c>
      <c r="I242">
        <f t="shared" si="213"/>
        <v>-4561384340879.7314</v>
      </c>
      <c r="K242">
        <f t="shared" si="214"/>
        <v>-11039.56</v>
      </c>
      <c r="L242">
        <f t="shared" si="215"/>
        <v>276457920.44000006</v>
      </c>
      <c r="M242">
        <f t="shared" ref="M242" si="261">(L242-L241)/$F$2</f>
        <v>-276456960479.99811</v>
      </c>
    </row>
    <row r="243" spans="1:13" x14ac:dyDescent="0.3">
      <c r="A243" s="1">
        <v>241</v>
      </c>
      <c r="B243" s="1">
        <v>-0.26</v>
      </c>
      <c r="C243">
        <f t="shared" si="209"/>
        <v>0.26</v>
      </c>
      <c r="D243" s="1">
        <v>241</v>
      </c>
      <c r="E243" s="1">
        <v>0.42</v>
      </c>
      <c r="G243">
        <f t="shared" si="211"/>
        <v>-6479.7400000000007</v>
      </c>
      <c r="H243">
        <f t="shared" si="212"/>
        <v>167027040.25999999</v>
      </c>
      <c r="I243">
        <f t="shared" si="213"/>
        <v>-4284938899439.7407</v>
      </c>
      <c r="K243">
        <f t="shared" si="214"/>
        <v>-10559.58</v>
      </c>
      <c r="L243">
        <f t="shared" si="215"/>
        <v>264938880.41999999</v>
      </c>
      <c r="M243">
        <f t="shared" ref="M243" si="262">(L243-L242)/$E$2</f>
        <v>-383968000.66666901</v>
      </c>
    </row>
    <row r="244" spans="1:13" x14ac:dyDescent="0.3">
      <c r="A244" s="1">
        <v>242</v>
      </c>
      <c r="B244" s="1">
        <v>-0.24</v>
      </c>
      <c r="C244">
        <f t="shared" si="209"/>
        <v>0.24</v>
      </c>
      <c r="D244" s="1">
        <v>242</v>
      </c>
      <c r="E244" s="1">
        <v>0.4</v>
      </c>
      <c r="G244">
        <f t="shared" si="211"/>
        <v>-6239.76</v>
      </c>
      <c r="H244">
        <f t="shared" si="212"/>
        <v>155507520.24000004</v>
      </c>
      <c r="I244">
        <f t="shared" si="213"/>
        <v>-4008493458719.7598</v>
      </c>
      <c r="K244">
        <f t="shared" si="214"/>
        <v>-10079.6</v>
      </c>
      <c r="L244">
        <f t="shared" si="215"/>
        <v>253419840.40000001</v>
      </c>
      <c r="M244">
        <f t="shared" ref="M244" si="263">(L244-L243)/$F$2</f>
        <v>-276456960479.99957</v>
      </c>
    </row>
    <row r="245" spans="1:13" x14ac:dyDescent="0.3">
      <c r="A245" s="1">
        <v>243</v>
      </c>
      <c r="B245" s="1">
        <v>-0.22</v>
      </c>
      <c r="C245">
        <f t="shared" si="209"/>
        <v>0.22</v>
      </c>
      <c r="D245" s="1">
        <v>243</v>
      </c>
      <c r="E245" s="1">
        <v>0.38</v>
      </c>
      <c r="G245">
        <f t="shared" si="211"/>
        <v>-5759.78</v>
      </c>
      <c r="H245">
        <f t="shared" si="212"/>
        <v>149748480.22</v>
      </c>
      <c r="I245">
        <f t="shared" si="213"/>
        <v>-3732030737279.7808</v>
      </c>
      <c r="K245">
        <f t="shared" si="214"/>
        <v>-9599.6200000000008</v>
      </c>
      <c r="L245">
        <f t="shared" si="215"/>
        <v>241900800.38000003</v>
      </c>
      <c r="M245">
        <f t="shared" ref="M245" si="264">(L245-L244)/$E$2</f>
        <v>-383968000.66666603</v>
      </c>
    </row>
    <row r="246" spans="1:13" x14ac:dyDescent="0.3">
      <c r="A246" s="1">
        <v>244</v>
      </c>
      <c r="B246" s="1">
        <v>-0.21</v>
      </c>
      <c r="C246">
        <f t="shared" si="209"/>
        <v>0.21</v>
      </c>
      <c r="D246" s="1">
        <v>244</v>
      </c>
      <c r="E246" s="1">
        <v>0.37</v>
      </c>
      <c r="G246">
        <f t="shared" si="211"/>
        <v>-5279.79</v>
      </c>
      <c r="H246">
        <f t="shared" si="212"/>
        <v>138229440.21000001</v>
      </c>
      <c r="I246">
        <f t="shared" si="213"/>
        <v>-3593825295839.79</v>
      </c>
      <c r="K246">
        <f t="shared" si="214"/>
        <v>-9119.6299999999992</v>
      </c>
      <c r="L246">
        <f t="shared" si="215"/>
        <v>230381760.37000003</v>
      </c>
      <c r="M246">
        <f t="shared" ref="M246" si="265">(L246-L245)/$F$2</f>
        <v>-276456960239.99976</v>
      </c>
    </row>
    <row r="247" spans="1:13" x14ac:dyDescent="0.3">
      <c r="A247" s="1">
        <v>245</v>
      </c>
      <c r="B247" s="1">
        <v>-0.19</v>
      </c>
      <c r="C247">
        <f t="shared" si="209"/>
        <v>0.19</v>
      </c>
      <c r="D247" s="1">
        <v>245</v>
      </c>
      <c r="E247" s="1">
        <v>0.35</v>
      </c>
      <c r="G247">
        <f t="shared" si="211"/>
        <v>-5039.8100000000004</v>
      </c>
      <c r="H247">
        <f t="shared" si="212"/>
        <v>126709920.19</v>
      </c>
      <c r="I247">
        <f t="shared" si="213"/>
        <v>-3317379855119.8105</v>
      </c>
      <c r="K247">
        <f t="shared" si="214"/>
        <v>-8879.65</v>
      </c>
      <c r="L247">
        <f t="shared" si="215"/>
        <v>218862240.34999999</v>
      </c>
      <c r="M247">
        <f t="shared" ref="M247" si="266">(L247-L246)/$E$2</f>
        <v>-383984000.66666806</v>
      </c>
    </row>
    <row r="248" spans="1:13" x14ac:dyDescent="0.3">
      <c r="A248" s="1">
        <v>246</v>
      </c>
      <c r="B248" s="1">
        <v>-0.17</v>
      </c>
      <c r="C248">
        <f t="shared" si="209"/>
        <v>0.17</v>
      </c>
      <c r="D248" s="1">
        <v>246</v>
      </c>
      <c r="E248" s="1">
        <v>0.33</v>
      </c>
      <c r="G248">
        <f t="shared" si="211"/>
        <v>-4559.83</v>
      </c>
      <c r="H248">
        <f t="shared" si="212"/>
        <v>120950880.17000002</v>
      </c>
      <c r="I248">
        <f t="shared" si="213"/>
        <v>-3040917133679.8301</v>
      </c>
      <c r="K248">
        <f t="shared" si="214"/>
        <v>-8399.67</v>
      </c>
      <c r="L248">
        <f t="shared" si="215"/>
        <v>213103200.33000001</v>
      </c>
      <c r="M248">
        <f t="shared" ref="M248" si="267">(L248-L247)/$F$2</f>
        <v>-138216960479.99954</v>
      </c>
    </row>
    <row r="249" spans="1:13" x14ac:dyDescent="0.3">
      <c r="A249" s="1">
        <v>247</v>
      </c>
      <c r="B249" s="1">
        <v>-0.16</v>
      </c>
      <c r="C249">
        <f t="shared" si="209"/>
        <v>0.16</v>
      </c>
      <c r="D249" s="1">
        <v>247</v>
      </c>
      <c r="E249" s="1">
        <v>0.31</v>
      </c>
      <c r="G249">
        <f t="shared" si="211"/>
        <v>-4079.8400000000006</v>
      </c>
      <c r="H249">
        <f t="shared" si="212"/>
        <v>109431840.16</v>
      </c>
      <c r="I249">
        <f t="shared" si="213"/>
        <v>-2902711692239.8403</v>
      </c>
      <c r="K249">
        <f t="shared" si="214"/>
        <v>-7919.6900000000005</v>
      </c>
      <c r="L249">
        <f t="shared" si="215"/>
        <v>201584160.31</v>
      </c>
      <c r="M249">
        <f t="shared" ref="M249" si="268">(L249-L248)/$E$2</f>
        <v>-383968000.66666704</v>
      </c>
    </row>
    <row r="250" spans="1:13" x14ac:dyDescent="0.3">
      <c r="A250" s="1">
        <v>248</v>
      </c>
      <c r="B250" s="1">
        <v>-0.15</v>
      </c>
      <c r="C250">
        <f t="shared" si="209"/>
        <v>0.15</v>
      </c>
      <c r="D250" s="1">
        <v>248</v>
      </c>
      <c r="E250" s="1">
        <v>0.3</v>
      </c>
      <c r="G250">
        <f t="shared" si="211"/>
        <v>-3839.85</v>
      </c>
      <c r="H250">
        <f t="shared" si="212"/>
        <v>97912320.150000021</v>
      </c>
      <c r="I250">
        <f t="shared" si="213"/>
        <v>-2626266251519.8501</v>
      </c>
      <c r="K250">
        <f t="shared" si="214"/>
        <v>-7439.7</v>
      </c>
      <c r="L250">
        <f t="shared" si="215"/>
        <v>190065120.30000004</v>
      </c>
      <c r="M250">
        <f t="shared" ref="M250" si="269">(L250-L249)/$F$2</f>
        <v>-276456960239.99908</v>
      </c>
    </row>
    <row r="251" spans="1:13" x14ac:dyDescent="0.3">
      <c r="A251" s="1">
        <v>249</v>
      </c>
      <c r="B251" s="1">
        <v>-0.13</v>
      </c>
      <c r="C251">
        <f t="shared" si="209"/>
        <v>0.13</v>
      </c>
      <c r="D251" s="1">
        <v>249</v>
      </c>
      <c r="E251" s="1">
        <v>0.28000000000000003</v>
      </c>
      <c r="G251">
        <f t="shared" si="211"/>
        <v>-3599.87</v>
      </c>
      <c r="H251">
        <f t="shared" si="212"/>
        <v>92152800.129999995</v>
      </c>
      <c r="I251">
        <f t="shared" si="213"/>
        <v>-2349803530799.8706</v>
      </c>
      <c r="K251">
        <f t="shared" si="214"/>
        <v>-7199.72</v>
      </c>
      <c r="L251">
        <f t="shared" si="215"/>
        <v>178545600.28</v>
      </c>
      <c r="M251">
        <f t="shared" ref="M251" si="270">(L251-L250)/$E$2</f>
        <v>-383984000.66666806</v>
      </c>
    </row>
    <row r="252" spans="1:13" x14ac:dyDescent="0.3">
      <c r="A252" s="1">
        <v>250</v>
      </c>
      <c r="B252" s="1">
        <v>-0.12</v>
      </c>
      <c r="C252">
        <f t="shared" si="209"/>
        <v>0.12</v>
      </c>
      <c r="D252" s="1">
        <v>250</v>
      </c>
      <c r="E252" s="1">
        <v>0.26</v>
      </c>
      <c r="G252">
        <f t="shared" si="211"/>
        <v>-3119.88</v>
      </c>
      <c r="H252">
        <f t="shared" si="212"/>
        <v>86393760.120000005</v>
      </c>
      <c r="I252">
        <f t="shared" si="213"/>
        <v>-2211580809359.8799</v>
      </c>
      <c r="K252">
        <f t="shared" si="214"/>
        <v>-6719.7400000000007</v>
      </c>
      <c r="L252">
        <f t="shared" si="215"/>
        <v>172786560.25999999</v>
      </c>
      <c r="M252">
        <f t="shared" ref="M252" si="271">(L252-L251)/$F$2</f>
        <v>-138216960480.00027</v>
      </c>
    </row>
    <row r="253" spans="1:13" x14ac:dyDescent="0.3">
      <c r="A253" s="1">
        <v>251</v>
      </c>
      <c r="B253" s="1">
        <v>-0.12</v>
      </c>
      <c r="C253">
        <f t="shared" si="209"/>
        <v>0.12</v>
      </c>
      <c r="D253" s="1">
        <v>251</v>
      </c>
      <c r="E253" s="1">
        <v>0.24</v>
      </c>
      <c r="G253">
        <f t="shared" si="211"/>
        <v>-2879.88</v>
      </c>
      <c r="H253">
        <f t="shared" si="212"/>
        <v>74874240.120000005</v>
      </c>
      <c r="I253">
        <f t="shared" si="213"/>
        <v>-2073375368639.8801</v>
      </c>
      <c r="K253">
        <f t="shared" si="214"/>
        <v>-6239.76</v>
      </c>
      <c r="L253">
        <f t="shared" si="215"/>
        <v>161267520.24000004</v>
      </c>
      <c r="M253">
        <f t="shared" ref="M253" si="272">(L253-L252)/$E$2</f>
        <v>-383968000.66666508</v>
      </c>
    </row>
    <row r="254" spans="1:13" x14ac:dyDescent="0.3">
      <c r="A254" s="1">
        <v>252</v>
      </c>
      <c r="B254" s="1">
        <v>-0.11</v>
      </c>
      <c r="C254">
        <f t="shared" si="209"/>
        <v>0.11</v>
      </c>
      <c r="D254" s="1">
        <v>252</v>
      </c>
      <c r="E254" s="1">
        <v>0.22</v>
      </c>
      <c r="G254">
        <f t="shared" si="211"/>
        <v>-2879.89</v>
      </c>
      <c r="H254">
        <f t="shared" si="212"/>
        <v>69114240.109999999</v>
      </c>
      <c r="I254">
        <f t="shared" si="213"/>
        <v>-1796912648639.8901</v>
      </c>
      <c r="K254">
        <f t="shared" si="214"/>
        <v>-5759.78</v>
      </c>
      <c r="L254">
        <f t="shared" si="215"/>
        <v>149748480.22</v>
      </c>
      <c r="M254">
        <f t="shared" ref="M254" si="273">(L254-L253)/$F$2</f>
        <v>-276456960480.00098</v>
      </c>
    </row>
    <row r="255" spans="1:13" x14ac:dyDescent="0.3">
      <c r="A255" s="1">
        <v>253</v>
      </c>
      <c r="B255" s="1">
        <v>-0.11</v>
      </c>
      <c r="C255">
        <f t="shared" si="209"/>
        <v>0.11</v>
      </c>
      <c r="D255" s="1">
        <v>253</v>
      </c>
      <c r="E255" s="1">
        <v>0.2</v>
      </c>
      <c r="G255">
        <f t="shared" si="211"/>
        <v>-2639.89</v>
      </c>
      <c r="H255">
        <f t="shared" si="212"/>
        <v>69114720.109999999</v>
      </c>
      <c r="I255">
        <f t="shared" si="213"/>
        <v>-1658672647919.8899</v>
      </c>
      <c r="K255">
        <f t="shared" si="214"/>
        <v>-5279.8</v>
      </c>
      <c r="L255">
        <f t="shared" si="215"/>
        <v>138229440.19999999</v>
      </c>
      <c r="M255">
        <f t="shared" ref="M255" si="274">(L255-L254)/$E$2</f>
        <v>-383968000.66666704</v>
      </c>
    </row>
    <row r="256" spans="1:13" x14ac:dyDescent="0.3">
      <c r="A256" s="1">
        <v>254</v>
      </c>
      <c r="B256" s="1">
        <v>-0.1</v>
      </c>
      <c r="C256">
        <f t="shared" si="209"/>
        <v>0.1</v>
      </c>
      <c r="D256" s="1">
        <v>254</v>
      </c>
      <c r="E256" s="1">
        <v>0.19</v>
      </c>
      <c r="G256">
        <f t="shared" si="211"/>
        <v>-2639.9</v>
      </c>
      <c r="H256">
        <f t="shared" si="212"/>
        <v>63354720.100000001</v>
      </c>
      <c r="I256">
        <f t="shared" si="213"/>
        <v>-1658689927919.8999</v>
      </c>
      <c r="K256">
        <f t="shared" si="214"/>
        <v>-4799.8100000000004</v>
      </c>
      <c r="L256">
        <f t="shared" si="215"/>
        <v>126710400.19000001</v>
      </c>
      <c r="M256">
        <f t="shared" ref="M256" si="275">(L256-L255)/$F$2</f>
        <v>-276456960239.99945</v>
      </c>
    </row>
    <row r="257" spans="1:13" x14ac:dyDescent="0.3">
      <c r="A257" s="1">
        <v>255</v>
      </c>
      <c r="B257" s="1">
        <v>-0.1</v>
      </c>
      <c r="C257">
        <f t="shared" si="209"/>
        <v>0.1</v>
      </c>
      <c r="D257" s="1">
        <v>255</v>
      </c>
      <c r="E257" s="1">
        <v>0.16</v>
      </c>
      <c r="G257">
        <f t="shared" si="211"/>
        <v>-2399.9</v>
      </c>
      <c r="H257">
        <f t="shared" si="212"/>
        <v>63355200.100000009</v>
      </c>
      <c r="I257">
        <f t="shared" si="213"/>
        <v>-1520449927199.8999</v>
      </c>
      <c r="K257">
        <f t="shared" si="214"/>
        <v>-4559.84</v>
      </c>
      <c r="L257">
        <f t="shared" si="215"/>
        <v>115190880.16000001</v>
      </c>
      <c r="M257">
        <f t="shared" ref="M257" si="276">(L257-L256)/$E$2</f>
        <v>-383984001.00000006</v>
      </c>
    </row>
    <row r="258" spans="1:13" x14ac:dyDescent="0.3">
      <c r="A258" s="1">
        <v>256</v>
      </c>
      <c r="B258" s="1">
        <v>-0.1</v>
      </c>
      <c r="C258">
        <f t="shared" si="209"/>
        <v>0.1</v>
      </c>
      <c r="D258" s="1">
        <v>256</v>
      </c>
      <c r="E258" s="1">
        <v>0.14000000000000001</v>
      </c>
      <c r="G258">
        <f t="shared" si="211"/>
        <v>-2399.9</v>
      </c>
      <c r="H258">
        <f t="shared" si="212"/>
        <v>57595200.100000009</v>
      </c>
      <c r="I258">
        <f t="shared" si="213"/>
        <v>-1520467207199.9001</v>
      </c>
      <c r="K258">
        <f t="shared" si="214"/>
        <v>-3839.86</v>
      </c>
      <c r="L258">
        <f t="shared" si="215"/>
        <v>109432320.14</v>
      </c>
      <c r="M258">
        <f t="shared" ref="M258" si="277">(L258-L257)/$F$2</f>
        <v>-138205440480.00027</v>
      </c>
    </row>
    <row r="259" spans="1:13" x14ac:dyDescent="0.3">
      <c r="A259" s="1">
        <v>257</v>
      </c>
      <c r="B259" s="1">
        <v>-0.1</v>
      </c>
      <c r="C259">
        <f t="shared" si="209"/>
        <v>0.1</v>
      </c>
      <c r="D259" s="1">
        <v>257</v>
      </c>
      <c r="E259" s="1">
        <v>0.13</v>
      </c>
      <c r="G259">
        <f t="shared" si="211"/>
        <v>-2399.9</v>
      </c>
      <c r="H259">
        <f t="shared" si="212"/>
        <v>57595200.100000009</v>
      </c>
      <c r="I259">
        <f t="shared" si="213"/>
        <v>-1382227207199.9001</v>
      </c>
      <c r="K259">
        <f t="shared" si="214"/>
        <v>-3359.8700000000003</v>
      </c>
      <c r="L259">
        <f t="shared" si="215"/>
        <v>92153280.129999995</v>
      </c>
      <c r="M259">
        <f t="shared" ref="M259" si="278">(L259-L258)/$E$2</f>
        <v>-575968000.33333349</v>
      </c>
    </row>
    <row r="260" spans="1:13" x14ac:dyDescent="0.3">
      <c r="A260" s="1">
        <v>258</v>
      </c>
      <c r="B260" s="1">
        <v>-0.1</v>
      </c>
      <c r="C260">
        <f t="shared" ref="C260:C323" si="279">B260*-1</f>
        <v>0.1</v>
      </c>
      <c r="D260" s="1">
        <v>258</v>
      </c>
      <c r="E260" s="1">
        <v>0.12</v>
      </c>
      <c r="G260">
        <f t="shared" si="211"/>
        <v>-2399.9</v>
      </c>
      <c r="H260">
        <f t="shared" si="212"/>
        <v>57595200.100000009</v>
      </c>
      <c r="I260">
        <f t="shared" si="213"/>
        <v>-1382227207199.9001</v>
      </c>
      <c r="K260">
        <f t="shared" si="214"/>
        <v>-3119.88</v>
      </c>
      <c r="L260">
        <f t="shared" si="215"/>
        <v>80633760.12000002</v>
      </c>
      <c r="M260">
        <f t="shared" ref="M260" si="280">(L260-L259)/$F$2</f>
        <v>-276468480239.99945</v>
      </c>
    </row>
    <row r="261" spans="1:13" x14ac:dyDescent="0.3">
      <c r="A261" s="1">
        <v>259</v>
      </c>
      <c r="B261" s="1">
        <v>-0.1</v>
      </c>
      <c r="C261">
        <f t="shared" si="279"/>
        <v>0.1</v>
      </c>
      <c r="D261" s="1">
        <v>259</v>
      </c>
      <c r="E261" s="1">
        <v>0.11</v>
      </c>
      <c r="G261">
        <f t="shared" ref="G261:G324" si="281">C261 - C260/$F$2</f>
        <v>-2399.9</v>
      </c>
      <c r="H261">
        <f t="shared" ref="H261:H324" si="282">G261-G260/$F$2</f>
        <v>57595200.100000009</v>
      </c>
      <c r="I261">
        <f t="shared" ref="I261:I324" si="283">H261-H260/$F$2</f>
        <v>-1382227207199.9001</v>
      </c>
      <c r="K261">
        <f t="shared" ref="K261:K324" si="284">E261-E260/$F$2</f>
        <v>-2879.89</v>
      </c>
      <c r="L261">
        <f t="shared" ref="L261:L324" si="285">K261-K260/$F$2</f>
        <v>74874240.109999999</v>
      </c>
      <c r="M261">
        <f t="shared" ref="M261" si="286">(L261-L260)/$E$2</f>
        <v>-191984000.33333403</v>
      </c>
    </row>
    <row r="262" spans="1:13" x14ac:dyDescent="0.3">
      <c r="A262" s="1">
        <v>260</v>
      </c>
      <c r="B262" s="1">
        <v>-0.1</v>
      </c>
      <c r="C262">
        <f t="shared" si="279"/>
        <v>0.1</v>
      </c>
      <c r="D262" s="1">
        <v>260</v>
      </c>
      <c r="E262" s="1">
        <v>0.09</v>
      </c>
      <c r="G262">
        <f t="shared" si="281"/>
        <v>-2399.9</v>
      </c>
      <c r="H262">
        <f t="shared" si="282"/>
        <v>57595200.100000009</v>
      </c>
      <c r="I262">
        <f t="shared" si="283"/>
        <v>-1382227207199.9001</v>
      </c>
      <c r="K262">
        <f t="shared" si="284"/>
        <v>-2639.91</v>
      </c>
      <c r="L262">
        <f t="shared" si="285"/>
        <v>69114720.090000004</v>
      </c>
      <c r="M262">
        <f t="shared" ref="M262" si="287">(L262-L261)/$F$2</f>
        <v>-138228480479.99991</v>
      </c>
    </row>
    <row r="263" spans="1:13" x14ac:dyDescent="0.3">
      <c r="A263" s="1">
        <v>261</v>
      </c>
      <c r="B263" s="1">
        <v>-0.1</v>
      </c>
      <c r="C263">
        <f t="shared" si="279"/>
        <v>0.1</v>
      </c>
      <c r="D263" s="1">
        <v>261</v>
      </c>
      <c r="E263" s="1">
        <v>0.09</v>
      </c>
      <c r="G263">
        <f t="shared" si="281"/>
        <v>-2399.9</v>
      </c>
      <c r="H263">
        <f t="shared" si="282"/>
        <v>57595200.100000009</v>
      </c>
      <c r="I263">
        <f t="shared" si="283"/>
        <v>-1382227207199.9001</v>
      </c>
      <c r="K263">
        <f t="shared" si="284"/>
        <v>-2159.91</v>
      </c>
      <c r="L263">
        <f t="shared" si="285"/>
        <v>63355680.090000004</v>
      </c>
      <c r="M263">
        <f t="shared" ref="M263" si="288">(L263-L262)/$E$2</f>
        <v>-191968000</v>
      </c>
    </row>
    <row r="264" spans="1:13" x14ac:dyDescent="0.3">
      <c r="A264" s="1">
        <v>262</v>
      </c>
      <c r="B264" s="1">
        <v>-0.1</v>
      </c>
      <c r="C264">
        <f t="shared" si="279"/>
        <v>0.1</v>
      </c>
      <c r="D264" s="1">
        <v>262</v>
      </c>
      <c r="E264" s="1">
        <v>0.09</v>
      </c>
      <c r="G264">
        <f t="shared" si="281"/>
        <v>-2399.9</v>
      </c>
      <c r="H264">
        <f t="shared" si="282"/>
        <v>57595200.100000009</v>
      </c>
      <c r="I264">
        <f t="shared" si="283"/>
        <v>-1382227207199.9001</v>
      </c>
      <c r="K264">
        <f t="shared" si="284"/>
        <v>-2159.91</v>
      </c>
      <c r="L264">
        <f t="shared" si="285"/>
        <v>51835680.090000004</v>
      </c>
      <c r="M264">
        <f t="shared" ref="M264" si="289">(L264-L263)/$F$2</f>
        <v>-276480000000</v>
      </c>
    </row>
    <row r="265" spans="1:13" x14ac:dyDescent="0.3">
      <c r="A265" s="1">
        <v>263</v>
      </c>
      <c r="B265" s="1">
        <v>-0.1</v>
      </c>
      <c r="C265">
        <f t="shared" si="279"/>
        <v>0.1</v>
      </c>
      <c r="D265" s="1">
        <v>263</v>
      </c>
      <c r="E265" s="1">
        <v>0.09</v>
      </c>
      <c r="G265">
        <f t="shared" si="281"/>
        <v>-2399.9</v>
      </c>
      <c r="H265">
        <f t="shared" si="282"/>
        <v>57595200.100000009</v>
      </c>
      <c r="I265">
        <f t="shared" si="283"/>
        <v>-1382227207199.9001</v>
      </c>
      <c r="K265">
        <f t="shared" si="284"/>
        <v>-2159.91</v>
      </c>
      <c r="L265">
        <f t="shared" si="285"/>
        <v>51835680.090000004</v>
      </c>
      <c r="M265">
        <f t="shared" ref="M265" si="290">(L265-L264)/$E$2</f>
        <v>0</v>
      </c>
    </row>
    <row r="266" spans="1:13" x14ac:dyDescent="0.3">
      <c r="A266" s="1">
        <v>264</v>
      </c>
      <c r="B266" s="1">
        <v>-0.1</v>
      </c>
      <c r="C266">
        <f t="shared" si="279"/>
        <v>0.1</v>
      </c>
      <c r="D266" s="1">
        <v>264</v>
      </c>
      <c r="E266" s="1">
        <v>0.08</v>
      </c>
      <c r="G266">
        <f t="shared" si="281"/>
        <v>-2399.9</v>
      </c>
      <c r="H266">
        <f t="shared" si="282"/>
        <v>57595200.100000009</v>
      </c>
      <c r="I266">
        <f t="shared" si="283"/>
        <v>-1382227207199.9001</v>
      </c>
      <c r="K266">
        <f t="shared" si="284"/>
        <v>-2159.92</v>
      </c>
      <c r="L266">
        <f t="shared" si="285"/>
        <v>51835680.079999998</v>
      </c>
      <c r="M266">
        <f t="shared" ref="M266" si="291">(L266-L265)/$F$2</f>
        <v>-240.00012874603271</v>
      </c>
    </row>
    <row r="267" spans="1:13" x14ac:dyDescent="0.3">
      <c r="A267" s="1">
        <v>265</v>
      </c>
      <c r="B267" s="1">
        <v>-0.1</v>
      </c>
      <c r="C267">
        <f t="shared" si="279"/>
        <v>0.1</v>
      </c>
      <c r="D267" s="1">
        <v>265</v>
      </c>
      <c r="E267" s="1">
        <v>0.08</v>
      </c>
      <c r="G267">
        <f t="shared" si="281"/>
        <v>-2399.9</v>
      </c>
      <c r="H267">
        <f t="shared" si="282"/>
        <v>57595200.100000009</v>
      </c>
      <c r="I267">
        <f t="shared" si="283"/>
        <v>-1382227207199.9001</v>
      </c>
      <c r="K267">
        <f t="shared" si="284"/>
        <v>-1919.92</v>
      </c>
      <c r="L267">
        <f t="shared" si="285"/>
        <v>51836160.079999998</v>
      </c>
      <c r="M267">
        <f t="shared" ref="M267" si="292">(L267-L266)/$E$2</f>
        <v>16000</v>
      </c>
    </row>
    <row r="268" spans="1:13" x14ac:dyDescent="0.3">
      <c r="A268" s="1">
        <v>266</v>
      </c>
      <c r="B268" s="1">
        <v>-0.1</v>
      </c>
      <c r="C268">
        <f t="shared" si="279"/>
        <v>0.1</v>
      </c>
      <c r="D268" s="1">
        <v>266</v>
      </c>
      <c r="E268" s="1">
        <v>0.08</v>
      </c>
      <c r="G268">
        <f t="shared" si="281"/>
        <v>-2399.9</v>
      </c>
      <c r="H268">
        <f t="shared" si="282"/>
        <v>57595200.100000009</v>
      </c>
      <c r="I268">
        <f t="shared" si="283"/>
        <v>-1382227207199.9001</v>
      </c>
      <c r="K268">
        <f t="shared" si="284"/>
        <v>-1919.92</v>
      </c>
      <c r="L268">
        <f t="shared" si="285"/>
        <v>46076160.079999998</v>
      </c>
      <c r="M268">
        <f t="shared" ref="M268" si="293">(L268-L267)/$F$2</f>
        <v>-138240000000</v>
      </c>
    </row>
    <row r="269" spans="1:13" x14ac:dyDescent="0.3">
      <c r="A269" s="1">
        <v>267</v>
      </c>
      <c r="B269" s="1">
        <v>-0.1</v>
      </c>
      <c r="C269">
        <f t="shared" si="279"/>
        <v>0.1</v>
      </c>
      <c r="D269" s="1">
        <v>267</v>
      </c>
      <c r="E269" s="1">
        <v>0.08</v>
      </c>
      <c r="G269">
        <f t="shared" si="281"/>
        <v>-2399.9</v>
      </c>
      <c r="H269">
        <f t="shared" si="282"/>
        <v>57595200.100000009</v>
      </c>
      <c r="I269">
        <f t="shared" si="283"/>
        <v>-1382227207199.9001</v>
      </c>
      <c r="K269">
        <f t="shared" si="284"/>
        <v>-1919.92</v>
      </c>
      <c r="L269">
        <f t="shared" si="285"/>
        <v>46076160.079999998</v>
      </c>
      <c r="M269">
        <f t="shared" ref="M269" si="294">(L269-L268)/$E$2</f>
        <v>0</v>
      </c>
    </row>
    <row r="270" spans="1:13" x14ac:dyDescent="0.3">
      <c r="A270" s="1">
        <v>268</v>
      </c>
      <c r="B270" s="1">
        <v>-0.1</v>
      </c>
      <c r="C270">
        <f t="shared" si="279"/>
        <v>0.1</v>
      </c>
      <c r="D270" s="1">
        <v>268</v>
      </c>
      <c r="E270" s="1">
        <v>0.08</v>
      </c>
      <c r="G270">
        <f t="shared" si="281"/>
        <v>-2399.9</v>
      </c>
      <c r="H270">
        <f t="shared" si="282"/>
        <v>57595200.100000009</v>
      </c>
      <c r="I270">
        <f t="shared" si="283"/>
        <v>-1382227207199.9001</v>
      </c>
      <c r="K270">
        <f t="shared" si="284"/>
        <v>-1919.92</v>
      </c>
      <c r="L270">
        <f t="shared" si="285"/>
        <v>46076160.079999998</v>
      </c>
      <c r="M270">
        <f t="shared" ref="M270" si="295">(L270-L269)/$F$2</f>
        <v>0</v>
      </c>
    </row>
    <row r="271" spans="1:13" x14ac:dyDescent="0.3">
      <c r="A271" s="1">
        <v>269</v>
      </c>
      <c r="B271" s="1">
        <v>-0.1</v>
      </c>
      <c r="C271">
        <f t="shared" si="279"/>
        <v>0.1</v>
      </c>
      <c r="D271" s="1">
        <v>269</v>
      </c>
      <c r="E271" s="1">
        <v>0.08</v>
      </c>
      <c r="G271">
        <f t="shared" si="281"/>
        <v>-2399.9</v>
      </c>
      <c r="H271">
        <f t="shared" si="282"/>
        <v>57595200.100000009</v>
      </c>
      <c r="I271">
        <f t="shared" si="283"/>
        <v>-1382227207199.9001</v>
      </c>
      <c r="K271">
        <f t="shared" si="284"/>
        <v>-1919.92</v>
      </c>
      <c r="L271">
        <f t="shared" si="285"/>
        <v>46076160.079999998</v>
      </c>
      <c r="M271">
        <f t="shared" ref="M271" si="296">(L271-L270)/$E$2</f>
        <v>0</v>
      </c>
    </row>
    <row r="272" spans="1:13" x14ac:dyDescent="0.3">
      <c r="A272" s="1">
        <v>270</v>
      </c>
      <c r="B272" s="1">
        <v>-0.1</v>
      </c>
      <c r="C272">
        <f t="shared" si="279"/>
        <v>0.1</v>
      </c>
      <c r="D272" s="1">
        <v>270</v>
      </c>
      <c r="E272" s="1">
        <v>0.08</v>
      </c>
      <c r="G272">
        <f t="shared" si="281"/>
        <v>-2399.9</v>
      </c>
      <c r="H272">
        <f t="shared" si="282"/>
        <v>57595200.100000009</v>
      </c>
      <c r="I272">
        <f t="shared" si="283"/>
        <v>-1382227207199.9001</v>
      </c>
      <c r="K272">
        <f t="shared" si="284"/>
        <v>-1919.92</v>
      </c>
      <c r="L272">
        <f t="shared" si="285"/>
        <v>46076160.079999998</v>
      </c>
      <c r="M272">
        <f t="shared" ref="M272" si="297">(L272-L271)/$F$2</f>
        <v>0</v>
      </c>
    </row>
    <row r="273" spans="1:13" x14ac:dyDescent="0.3">
      <c r="A273" s="1">
        <v>271</v>
      </c>
      <c r="B273" s="1">
        <v>-0.1</v>
      </c>
      <c r="C273">
        <f t="shared" si="279"/>
        <v>0.1</v>
      </c>
      <c r="D273" s="1">
        <v>271</v>
      </c>
      <c r="E273" s="1">
        <v>0.08</v>
      </c>
      <c r="G273">
        <f t="shared" si="281"/>
        <v>-2399.9</v>
      </c>
      <c r="H273">
        <f t="shared" si="282"/>
        <v>57595200.100000009</v>
      </c>
      <c r="I273">
        <f t="shared" si="283"/>
        <v>-1382227207199.9001</v>
      </c>
      <c r="K273">
        <f t="shared" si="284"/>
        <v>-1919.92</v>
      </c>
      <c r="L273">
        <f t="shared" si="285"/>
        <v>46076160.079999998</v>
      </c>
      <c r="M273">
        <f t="shared" ref="M273" si="298">(L273-L272)/$E$2</f>
        <v>0</v>
      </c>
    </row>
    <row r="274" spans="1:13" x14ac:dyDescent="0.3">
      <c r="A274" s="1">
        <v>272</v>
      </c>
      <c r="B274" s="1">
        <v>-0.1</v>
      </c>
      <c r="C274">
        <f t="shared" si="279"/>
        <v>0.1</v>
      </c>
      <c r="D274" s="1">
        <v>272</v>
      </c>
      <c r="E274" s="1">
        <v>0.08</v>
      </c>
      <c r="G274">
        <f t="shared" si="281"/>
        <v>-2399.9</v>
      </c>
      <c r="H274">
        <f t="shared" si="282"/>
        <v>57595200.100000009</v>
      </c>
      <c r="I274">
        <f t="shared" si="283"/>
        <v>-1382227207199.9001</v>
      </c>
      <c r="K274">
        <f t="shared" si="284"/>
        <v>-1919.92</v>
      </c>
      <c r="L274">
        <f t="shared" si="285"/>
        <v>46076160.079999998</v>
      </c>
      <c r="M274">
        <f t="shared" ref="M274" si="299">(L274-L273)/$F$2</f>
        <v>0</v>
      </c>
    </row>
    <row r="275" spans="1:13" x14ac:dyDescent="0.3">
      <c r="A275" s="1">
        <v>273</v>
      </c>
      <c r="B275" s="1">
        <v>-0.1</v>
      </c>
      <c r="C275">
        <f t="shared" si="279"/>
        <v>0.1</v>
      </c>
      <c r="D275" s="1">
        <v>273</v>
      </c>
      <c r="E275" s="1">
        <v>0.08</v>
      </c>
      <c r="G275">
        <f t="shared" si="281"/>
        <v>-2399.9</v>
      </c>
      <c r="H275">
        <f t="shared" si="282"/>
        <v>57595200.100000009</v>
      </c>
      <c r="I275">
        <f t="shared" si="283"/>
        <v>-1382227207199.9001</v>
      </c>
      <c r="K275">
        <f t="shared" si="284"/>
        <v>-1919.92</v>
      </c>
      <c r="L275">
        <f t="shared" si="285"/>
        <v>46076160.079999998</v>
      </c>
      <c r="M275">
        <f t="shared" ref="M275" si="300">(L275-L274)/$E$2</f>
        <v>0</v>
      </c>
    </row>
    <row r="276" spans="1:13" x14ac:dyDescent="0.3">
      <c r="A276" s="1">
        <v>274</v>
      </c>
      <c r="B276" s="1">
        <v>-0.1</v>
      </c>
      <c r="C276">
        <f t="shared" si="279"/>
        <v>0.1</v>
      </c>
      <c r="D276" s="1">
        <v>274</v>
      </c>
      <c r="E276" s="1">
        <v>0.08</v>
      </c>
      <c r="G276">
        <f t="shared" si="281"/>
        <v>-2399.9</v>
      </c>
      <c r="H276">
        <f t="shared" si="282"/>
        <v>57595200.100000009</v>
      </c>
      <c r="I276">
        <f t="shared" si="283"/>
        <v>-1382227207199.9001</v>
      </c>
      <c r="K276">
        <f t="shared" si="284"/>
        <v>-1919.92</v>
      </c>
      <c r="L276">
        <f t="shared" si="285"/>
        <v>46076160.079999998</v>
      </c>
      <c r="M276">
        <f t="shared" ref="M276" si="301">(L276-L275)/$F$2</f>
        <v>0</v>
      </c>
    </row>
    <row r="277" spans="1:13" x14ac:dyDescent="0.3">
      <c r="A277" s="1">
        <v>275</v>
      </c>
      <c r="B277" s="1">
        <v>-0.1</v>
      </c>
      <c r="C277">
        <f t="shared" si="279"/>
        <v>0.1</v>
      </c>
      <c r="D277" s="1">
        <v>275</v>
      </c>
      <c r="E277" s="1">
        <v>0.08</v>
      </c>
      <c r="G277">
        <f t="shared" si="281"/>
        <v>-2399.9</v>
      </c>
      <c r="H277">
        <f t="shared" si="282"/>
        <v>57595200.100000009</v>
      </c>
      <c r="I277">
        <f t="shared" si="283"/>
        <v>-1382227207199.9001</v>
      </c>
      <c r="K277">
        <f t="shared" si="284"/>
        <v>-1919.92</v>
      </c>
      <c r="L277">
        <f t="shared" si="285"/>
        <v>46076160.079999998</v>
      </c>
      <c r="M277">
        <f t="shared" ref="M277" si="302">(L277-L276)/$E$2</f>
        <v>0</v>
      </c>
    </row>
    <row r="278" spans="1:13" x14ac:dyDescent="0.3">
      <c r="A278" s="1">
        <v>276</v>
      </c>
      <c r="B278" s="1">
        <v>-0.1</v>
      </c>
      <c r="C278">
        <f t="shared" si="279"/>
        <v>0.1</v>
      </c>
      <c r="D278" s="1">
        <v>276</v>
      </c>
      <c r="E278" s="1">
        <v>0.08</v>
      </c>
      <c r="G278">
        <f t="shared" si="281"/>
        <v>-2399.9</v>
      </c>
      <c r="H278">
        <f t="shared" si="282"/>
        <v>57595200.100000009</v>
      </c>
      <c r="I278">
        <f t="shared" si="283"/>
        <v>-1382227207199.9001</v>
      </c>
      <c r="K278">
        <f t="shared" si="284"/>
        <v>-1919.92</v>
      </c>
      <c r="L278">
        <f t="shared" si="285"/>
        <v>46076160.079999998</v>
      </c>
      <c r="M278">
        <f t="shared" ref="M278" si="303">(L278-L277)/$F$2</f>
        <v>0</v>
      </c>
    </row>
    <row r="279" spans="1:13" x14ac:dyDescent="0.3">
      <c r="A279" s="1">
        <v>277</v>
      </c>
      <c r="B279" s="1">
        <v>-0.1</v>
      </c>
      <c r="C279">
        <f t="shared" si="279"/>
        <v>0.1</v>
      </c>
      <c r="D279" s="1">
        <v>277</v>
      </c>
      <c r="E279" s="1">
        <v>7.0000000000000007E-2</v>
      </c>
      <c r="G279">
        <f t="shared" si="281"/>
        <v>-2399.9</v>
      </c>
      <c r="H279">
        <f t="shared" si="282"/>
        <v>57595200.100000009</v>
      </c>
      <c r="I279">
        <f t="shared" si="283"/>
        <v>-1382227207199.9001</v>
      </c>
      <c r="K279">
        <f t="shared" si="284"/>
        <v>-1919.93</v>
      </c>
      <c r="L279">
        <f t="shared" si="285"/>
        <v>46076160.07</v>
      </c>
      <c r="M279">
        <f t="shared" ref="M279" si="304">(L279-L278)/$E$2</f>
        <v>-0.33333326379458111</v>
      </c>
    </row>
    <row r="280" spans="1:13" x14ac:dyDescent="0.3">
      <c r="A280" s="1">
        <v>278</v>
      </c>
      <c r="B280" s="1">
        <v>-0.1</v>
      </c>
      <c r="C280">
        <f t="shared" si="279"/>
        <v>0.1</v>
      </c>
      <c r="D280" s="1">
        <v>278</v>
      </c>
      <c r="E280" s="1">
        <v>7.0000000000000007E-2</v>
      </c>
      <c r="G280">
        <f t="shared" si="281"/>
        <v>-2399.9</v>
      </c>
      <c r="H280">
        <f t="shared" si="282"/>
        <v>57595200.100000009</v>
      </c>
      <c r="I280">
        <f t="shared" si="283"/>
        <v>-1382227207199.9001</v>
      </c>
      <c r="K280">
        <f t="shared" si="284"/>
        <v>-1679.9300000000003</v>
      </c>
      <c r="L280">
        <f t="shared" si="285"/>
        <v>46076640.07</v>
      </c>
      <c r="M280">
        <f t="shared" ref="M280" si="305">(L280-L279)/$F$2</f>
        <v>11520000</v>
      </c>
    </row>
    <row r="281" spans="1:13" x14ac:dyDescent="0.3">
      <c r="A281" s="1">
        <v>279</v>
      </c>
      <c r="B281" s="1">
        <v>-0.1</v>
      </c>
      <c r="C281">
        <f t="shared" si="279"/>
        <v>0.1</v>
      </c>
      <c r="D281" s="1">
        <v>279</v>
      </c>
      <c r="E281" s="1">
        <v>7.0000000000000007E-2</v>
      </c>
      <c r="G281">
        <f t="shared" si="281"/>
        <v>-2399.9</v>
      </c>
      <c r="H281">
        <f t="shared" si="282"/>
        <v>57595200.100000009</v>
      </c>
      <c r="I281">
        <f t="shared" si="283"/>
        <v>-1382227207199.9001</v>
      </c>
      <c r="K281">
        <f t="shared" si="284"/>
        <v>-1679.9300000000003</v>
      </c>
      <c r="L281">
        <f t="shared" si="285"/>
        <v>40316640.070000008</v>
      </c>
      <c r="M281">
        <f t="shared" ref="M281" si="306">(L281-L280)/$E$2</f>
        <v>-191999999.99999976</v>
      </c>
    </row>
    <row r="282" spans="1:13" x14ac:dyDescent="0.3">
      <c r="A282" s="1">
        <v>280</v>
      </c>
      <c r="B282" s="1">
        <v>-0.1</v>
      </c>
      <c r="C282">
        <f t="shared" si="279"/>
        <v>0.1</v>
      </c>
      <c r="D282" s="1">
        <v>280</v>
      </c>
      <c r="E282" s="1">
        <v>7.0000000000000007E-2</v>
      </c>
      <c r="G282">
        <f t="shared" si="281"/>
        <v>-2399.9</v>
      </c>
      <c r="H282">
        <f t="shared" si="282"/>
        <v>57595200.100000009</v>
      </c>
      <c r="I282">
        <f t="shared" si="283"/>
        <v>-1382227207199.9001</v>
      </c>
      <c r="K282">
        <f t="shared" si="284"/>
        <v>-1679.9300000000003</v>
      </c>
      <c r="L282">
        <f t="shared" si="285"/>
        <v>40316640.070000008</v>
      </c>
      <c r="M282">
        <f t="shared" ref="M282" si="307">(L282-L281)/$F$2</f>
        <v>0</v>
      </c>
    </row>
    <row r="283" spans="1:13" x14ac:dyDescent="0.3">
      <c r="A283" s="1">
        <v>281</v>
      </c>
      <c r="B283" s="1">
        <v>-0.1</v>
      </c>
      <c r="C283">
        <f t="shared" si="279"/>
        <v>0.1</v>
      </c>
      <c r="D283" s="1">
        <v>281</v>
      </c>
      <c r="E283" s="1">
        <v>7.0000000000000007E-2</v>
      </c>
      <c r="G283">
        <f t="shared" si="281"/>
        <v>-2399.9</v>
      </c>
      <c r="H283">
        <f t="shared" si="282"/>
        <v>57595200.100000009</v>
      </c>
      <c r="I283">
        <f t="shared" si="283"/>
        <v>-1382227207199.9001</v>
      </c>
      <c r="K283">
        <f t="shared" si="284"/>
        <v>-1679.9300000000003</v>
      </c>
      <c r="L283">
        <f t="shared" si="285"/>
        <v>40316640.070000008</v>
      </c>
      <c r="M283">
        <f t="shared" ref="M283" si="308">(L283-L282)/$E$2</f>
        <v>0</v>
      </c>
    </row>
    <row r="284" spans="1:13" x14ac:dyDescent="0.3">
      <c r="A284" s="1">
        <v>282</v>
      </c>
      <c r="B284" s="1">
        <v>-0.1</v>
      </c>
      <c r="C284">
        <f t="shared" si="279"/>
        <v>0.1</v>
      </c>
      <c r="D284" s="1">
        <v>282</v>
      </c>
      <c r="E284" s="1">
        <v>7.0000000000000007E-2</v>
      </c>
      <c r="G284">
        <f t="shared" si="281"/>
        <v>-2399.9</v>
      </c>
      <c r="H284">
        <f t="shared" si="282"/>
        <v>57595200.100000009</v>
      </c>
      <c r="I284">
        <f t="shared" si="283"/>
        <v>-1382227207199.9001</v>
      </c>
      <c r="K284">
        <f t="shared" si="284"/>
        <v>-1679.9300000000003</v>
      </c>
      <c r="L284">
        <f t="shared" si="285"/>
        <v>40316640.070000008</v>
      </c>
      <c r="M284">
        <f t="shared" ref="M284" si="309">(L284-L283)/$F$2</f>
        <v>0</v>
      </c>
    </row>
    <row r="285" spans="1:13" x14ac:dyDescent="0.3">
      <c r="A285" s="1">
        <v>283</v>
      </c>
      <c r="B285" s="1">
        <v>-0.1</v>
      </c>
      <c r="C285">
        <f t="shared" si="279"/>
        <v>0.1</v>
      </c>
      <c r="D285" s="1">
        <v>283</v>
      </c>
      <c r="E285" s="1">
        <v>7.0000000000000007E-2</v>
      </c>
      <c r="G285">
        <f t="shared" si="281"/>
        <v>-2399.9</v>
      </c>
      <c r="H285">
        <f t="shared" si="282"/>
        <v>57595200.100000009</v>
      </c>
      <c r="I285">
        <f t="shared" si="283"/>
        <v>-1382227207199.9001</v>
      </c>
      <c r="K285">
        <f t="shared" si="284"/>
        <v>-1679.9300000000003</v>
      </c>
      <c r="L285">
        <f t="shared" si="285"/>
        <v>40316640.070000008</v>
      </c>
      <c r="M285">
        <f t="shared" ref="M285" si="310">(L285-L284)/$E$2</f>
        <v>0</v>
      </c>
    </row>
    <row r="286" spans="1:13" x14ac:dyDescent="0.3">
      <c r="A286" s="1">
        <v>284</v>
      </c>
      <c r="B286" s="1">
        <v>-0.1</v>
      </c>
      <c r="C286">
        <f t="shared" si="279"/>
        <v>0.1</v>
      </c>
      <c r="D286" s="1">
        <v>284</v>
      </c>
      <c r="E286" s="1">
        <v>7.0000000000000007E-2</v>
      </c>
      <c r="G286">
        <f t="shared" si="281"/>
        <v>-2399.9</v>
      </c>
      <c r="H286">
        <f t="shared" si="282"/>
        <v>57595200.100000009</v>
      </c>
      <c r="I286">
        <f t="shared" si="283"/>
        <v>-1382227207199.9001</v>
      </c>
      <c r="K286">
        <f t="shared" si="284"/>
        <v>-1679.9300000000003</v>
      </c>
      <c r="L286">
        <f t="shared" si="285"/>
        <v>40316640.070000008</v>
      </c>
      <c r="M286">
        <f t="shared" ref="M286" si="311">(L286-L285)/$F$2</f>
        <v>0</v>
      </c>
    </row>
    <row r="287" spans="1:13" x14ac:dyDescent="0.3">
      <c r="A287" s="1">
        <v>285</v>
      </c>
      <c r="B287" s="1">
        <v>-0.1</v>
      </c>
      <c r="C287">
        <f t="shared" si="279"/>
        <v>0.1</v>
      </c>
      <c r="D287" s="1">
        <v>285</v>
      </c>
      <c r="E287" s="1">
        <v>7.0000000000000007E-2</v>
      </c>
      <c r="G287">
        <f t="shared" si="281"/>
        <v>-2399.9</v>
      </c>
      <c r="H287">
        <f t="shared" si="282"/>
        <v>57595200.100000009</v>
      </c>
      <c r="I287">
        <f t="shared" si="283"/>
        <v>-1382227207199.9001</v>
      </c>
      <c r="K287">
        <f t="shared" si="284"/>
        <v>-1679.9300000000003</v>
      </c>
      <c r="L287">
        <f t="shared" si="285"/>
        <v>40316640.070000008</v>
      </c>
      <c r="M287">
        <f t="shared" ref="M287" si="312">(L287-L286)/$E$2</f>
        <v>0</v>
      </c>
    </row>
    <row r="288" spans="1:13" x14ac:dyDescent="0.3">
      <c r="A288" s="1">
        <v>286</v>
      </c>
      <c r="B288" s="1">
        <v>-0.1</v>
      </c>
      <c r="C288">
        <f t="shared" si="279"/>
        <v>0.1</v>
      </c>
      <c r="D288" s="1">
        <v>286</v>
      </c>
      <c r="E288" s="1">
        <v>7.0000000000000007E-2</v>
      </c>
      <c r="G288">
        <f t="shared" si="281"/>
        <v>-2399.9</v>
      </c>
      <c r="H288">
        <f t="shared" si="282"/>
        <v>57595200.100000009</v>
      </c>
      <c r="I288">
        <f t="shared" si="283"/>
        <v>-1382227207199.9001</v>
      </c>
      <c r="K288">
        <f t="shared" si="284"/>
        <v>-1679.9300000000003</v>
      </c>
      <c r="L288">
        <f t="shared" si="285"/>
        <v>40316640.070000008</v>
      </c>
      <c r="M288">
        <f t="shared" ref="M288" si="313">(L288-L287)/$F$2</f>
        <v>0</v>
      </c>
    </row>
    <row r="289" spans="1:13" x14ac:dyDescent="0.3">
      <c r="A289" s="1">
        <v>287</v>
      </c>
      <c r="B289" s="1">
        <v>-0.1</v>
      </c>
      <c r="C289">
        <f t="shared" si="279"/>
        <v>0.1</v>
      </c>
      <c r="D289" s="1">
        <v>287</v>
      </c>
      <c r="E289" s="1">
        <v>7.0000000000000007E-2</v>
      </c>
      <c r="G289">
        <f t="shared" si="281"/>
        <v>-2399.9</v>
      </c>
      <c r="H289">
        <f t="shared" si="282"/>
        <v>57595200.100000009</v>
      </c>
      <c r="I289">
        <f t="shared" si="283"/>
        <v>-1382227207199.9001</v>
      </c>
      <c r="K289">
        <f t="shared" si="284"/>
        <v>-1679.9300000000003</v>
      </c>
      <c r="L289">
        <f t="shared" si="285"/>
        <v>40316640.070000008</v>
      </c>
      <c r="M289">
        <f t="shared" ref="M289" si="314">(L289-L288)/$E$2</f>
        <v>0</v>
      </c>
    </row>
    <row r="290" spans="1:13" x14ac:dyDescent="0.3">
      <c r="A290" s="1">
        <v>288</v>
      </c>
      <c r="B290" s="1">
        <v>-0.1</v>
      </c>
      <c r="C290">
        <f t="shared" si="279"/>
        <v>0.1</v>
      </c>
      <c r="D290" s="1">
        <v>288</v>
      </c>
      <c r="E290" s="1">
        <v>7.0000000000000007E-2</v>
      </c>
      <c r="G290">
        <f t="shared" si="281"/>
        <v>-2399.9</v>
      </c>
      <c r="H290">
        <f t="shared" si="282"/>
        <v>57595200.100000009</v>
      </c>
      <c r="I290">
        <f t="shared" si="283"/>
        <v>-1382227207199.9001</v>
      </c>
      <c r="K290">
        <f t="shared" si="284"/>
        <v>-1679.9300000000003</v>
      </c>
      <c r="L290">
        <f t="shared" si="285"/>
        <v>40316640.070000008</v>
      </c>
      <c r="M290">
        <f t="shared" ref="M290" si="315">(L290-L289)/$F$2</f>
        <v>0</v>
      </c>
    </row>
    <row r="291" spans="1:13" x14ac:dyDescent="0.3">
      <c r="A291" s="1">
        <v>289</v>
      </c>
      <c r="B291" s="1">
        <v>-0.1</v>
      </c>
      <c r="C291">
        <f t="shared" si="279"/>
        <v>0.1</v>
      </c>
      <c r="D291" s="1">
        <v>289</v>
      </c>
      <c r="E291" s="1">
        <v>7.0000000000000007E-2</v>
      </c>
      <c r="G291">
        <f t="shared" si="281"/>
        <v>-2399.9</v>
      </c>
      <c r="H291">
        <f t="shared" si="282"/>
        <v>57595200.100000009</v>
      </c>
      <c r="I291">
        <f t="shared" si="283"/>
        <v>-1382227207199.9001</v>
      </c>
      <c r="K291">
        <f t="shared" si="284"/>
        <v>-1679.9300000000003</v>
      </c>
      <c r="L291">
        <f t="shared" si="285"/>
        <v>40316640.070000008</v>
      </c>
      <c r="M291">
        <f t="shared" ref="M291" si="316">(L291-L290)/$E$2</f>
        <v>0</v>
      </c>
    </row>
    <row r="292" spans="1:13" x14ac:dyDescent="0.3">
      <c r="A292" s="1">
        <v>290</v>
      </c>
      <c r="B292" s="1">
        <v>-0.1</v>
      </c>
      <c r="C292">
        <f t="shared" si="279"/>
        <v>0.1</v>
      </c>
      <c r="D292" s="1">
        <v>290</v>
      </c>
      <c r="E292" s="1">
        <v>7.0000000000000007E-2</v>
      </c>
      <c r="G292">
        <f t="shared" si="281"/>
        <v>-2399.9</v>
      </c>
      <c r="H292">
        <f t="shared" si="282"/>
        <v>57595200.100000009</v>
      </c>
      <c r="I292">
        <f t="shared" si="283"/>
        <v>-1382227207199.9001</v>
      </c>
      <c r="K292">
        <f t="shared" si="284"/>
        <v>-1679.9300000000003</v>
      </c>
      <c r="L292">
        <f t="shared" si="285"/>
        <v>40316640.070000008</v>
      </c>
      <c r="M292">
        <f t="shared" ref="M292" si="317">(L292-L291)/$F$2</f>
        <v>0</v>
      </c>
    </row>
    <row r="293" spans="1:13" x14ac:dyDescent="0.3">
      <c r="A293" s="1">
        <v>291</v>
      </c>
      <c r="B293" s="1">
        <v>-0.1</v>
      </c>
      <c r="C293">
        <f t="shared" si="279"/>
        <v>0.1</v>
      </c>
      <c r="D293" s="1">
        <v>291</v>
      </c>
      <c r="E293" s="1">
        <v>0.06</v>
      </c>
      <c r="G293">
        <f t="shared" si="281"/>
        <v>-2399.9</v>
      </c>
      <c r="H293">
        <f t="shared" si="282"/>
        <v>57595200.100000009</v>
      </c>
      <c r="I293">
        <f t="shared" si="283"/>
        <v>-1382227207199.9001</v>
      </c>
      <c r="K293">
        <f t="shared" si="284"/>
        <v>-1679.9400000000003</v>
      </c>
      <c r="L293">
        <f t="shared" si="285"/>
        <v>40316640.06000001</v>
      </c>
      <c r="M293">
        <f t="shared" ref="M293" si="318">(L293-L292)/$E$2</f>
        <v>-0.33333326379458111</v>
      </c>
    </row>
    <row r="294" spans="1:13" x14ac:dyDescent="0.3">
      <c r="A294" s="1">
        <v>292</v>
      </c>
      <c r="B294" s="1">
        <v>-0.1</v>
      </c>
      <c r="C294">
        <f t="shared" si="279"/>
        <v>0.1</v>
      </c>
      <c r="D294" s="1">
        <v>292</v>
      </c>
      <c r="E294" s="1">
        <v>0.06</v>
      </c>
      <c r="G294">
        <f t="shared" si="281"/>
        <v>-2399.9</v>
      </c>
      <c r="H294">
        <f t="shared" si="282"/>
        <v>57595200.100000009</v>
      </c>
      <c r="I294">
        <f t="shared" si="283"/>
        <v>-1382227207199.9001</v>
      </c>
      <c r="K294">
        <f t="shared" si="284"/>
        <v>-1439.94</v>
      </c>
      <c r="L294">
        <f t="shared" si="285"/>
        <v>40317120.06000001</v>
      </c>
      <c r="M294">
        <f t="shared" ref="M294" si="319">(L294-L293)/$F$2</f>
        <v>11520000</v>
      </c>
    </row>
    <row r="295" spans="1:13" x14ac:dyDescent="0.3">
      <c r="A295" s="1">
        <v>293</v>
      </c>
      <c r="B295" s="1">
        <v>-0.1</v>
      </c>
      <c r="C295">
        <f t="shared" si="279"/>
        <v>0.1</v>
      </c>
      <c r="D295" s="1">
        <v>293</v>
      </c>
      <c r="E295" s="1">
        <v>0.06</v>
      </c>
      <c r="G295">
        <f t="shared" si="281"/>
        <v>-2399.9</v>
      </c>
      <c r="H295">
        <f t="shared" si="282"/>
        <v>57595200.100000009</v>
      </c>
      <c r="I295">
        <f t="shared" si="283"/>
        <v>-1382227207199.9001</v>
      </c>
      <c r="K295">
        <f t="shared" si="284"/>
        <v>-1439.94</v>
      </c>
      <c r="L295">
        <f t="shared" si="285"/>
        <v>34557120.060000002</v>
      </c>
      <c r="M295">
        <f t="shared" ref="M295" si="320">(L295-L294)/$E$2</f>
        <v>-192000000.00000027</v>
      </c>
    </row>
    <row r="296" spans="1:13" x14ac:dyDescent="0.3">
      <c r="A296" s="1">
        <v>294</v>
      </c>
      <c r="B296" s="1">
        <v>-0.1</v>
      </c>
      <c r="C296">
        <f t="shared" si="279"/>
        <v>0.1</v>
      </c>
      <c r="D296" s="1">
        <v>294</v>
      </c>
      <c r="E296" s="1">
        <v>0.06</v>
      </c>
      <c r="G296">
        <f t="shared" si="281"/>
        <v>-2399.9</v>
      </c>
      <c r="H296">
        <f t="shared" si="282"/>
        <v>57595200.100000009</v>
      </c>
      <c r="I296">
        <f t="shared" si="283"/>
        <v>-1382227207199.9001</v>
      </c>
      <c r="K296">
        <f t="shared" si="284"/>
        <v>-1439.94</v>
      </c>
      <c r="L296">
        <f t="shared" si="285"/>
        <v>34557120.060000002</v>
      </c>
      <c r="M296">
        <f t="shared" ref="M296" si="321">(L296-L295)/$F$2</f>
        <v>0</v>
      </c>
    </row>
    <row r="297" spans="1:13" x14ac:dyDescent="0.3">
      <c r="A297" s="1">
        <v>295</v>
      </c>
      <c r="B297" s="1">
        <v>-0.1</v>
      </c>
      <c r="C297">
        <f t="shared" si="279"/>
        <v>0.1</v>
      </c>
      <c r="D297" s="1">
        <v>295</v>
      </c>
      <c r="E297" s="1">
        <v>0.06</v>
      </c>
      <c r="G297">
        <f t="shared" si="281"/>
        <v>-2399.9</v>
      </c>
      <c r="H297">
        <f t="shared" si="282"/>
        <v>57595200.100000009</v>
      </c>
      <c r="I297">
        <f t="shared" si="283"/>
        <v>-1382227207199.9001</v>
      </c>
      <c r="K297">
        <f t="shared" si="284"/>
        <v>-1439.94</v>
      </c>
      <c r="L297">
        <f t="shared" si="285"/>
        <v>34557120.060000002</v>
      </c>
      <c r="M297">
        <f t="shared" ref="M297" si="322">(L297-L296)/$E$2</f>
        <v>0</v>
      </c>
    </row>
    <row r="298" spans="1:13" x14ac:dyDescent="0.3">
      <c r="A298" s="1">
        <v>296</v>
      </c>
      <c r="B298" s="1">
        <v>-0.1</v>
      </c>
      <c r="C298">
        <f t="shared" si="279"/>
        <v>0.1</v>
      </c>
      <c r="D298" s="1">
        <v>296</v>
      </c>
      <c r="E298" s="1">
        <v>0.06</v>
      </c>
      <c r="G298">
        <f t="shared" si="281"/>
        <v>-2399.9</v>
      </c>
      <c r="H298">
        <f t="shared" si="282"/>
        <v>57595200.100000009</v>
      </c>
      <c r="I298">
        <f t="shared" si="283"/>
        <v>-1382227207199.9001</v>
      </c>
      <c r="K298">
        <f t="shared" si="284"/>
        <v>-1439.94</v>
      </c>
      <c r="L298">
        <f t="shared" si="285"/>
        <v>34557120.060000002</v>
      </c>
      <c r="M298">
        <f t="shared" ref="M298" si="323">(L298-L297)/$F$2</f>
        <v>0</v>
      </c>
    </row>
    <row r="299" spans="1:13" x14ac:dyDescent="0.3">
      <c r="A299" s="1">
        <v>297</v>
      </c>
      <c r="B299" s="1">
        <v>-0.1</v>
      </c>
      <c r="C299">
        <f t="shared" si="279"/>
        <v>0.1</v>
      </c>
      <c r="D299" s="1">
        <v>297</v>
      </c>
      <c r="E299" s="1">
        <v>0.06</v>
      </c>
      <c r="G299">
        <f t="shared" si="281"/>
        <v>-2399.9</v>
      </c>
      <c r="H299">
        <f t="shared" si="282"/>
        <v>57595200.100000009</v>
      </c>
      <c r="I299">
        <f t="shared" si="283"/>
        <v>-1382227207199.9001</v>
      </c>
      <c r="K299">
        <f t="shared" si="284"/>
        <v>-1439.94</v>
      </c>
      <c r="L299">
        <f t="shared" si="285"/>
        <v>34557120.060000002</v>
      </c>
      <c r="M299">
        <f t="shared" ref="M299" si="324">(L299-L298)/$E$2</f>
        <v>0</v>
      </c>
    </row>
    <row r="300" spans="1:13" x14ac:dyDescent="0.3">
      <c r="A300" s="1">
        <v>298</v>
      </c>
      <c r="B300" s="1">
        <v>-0.1</v>
      </c>
      <c r="C300">
        <f t="shared" si="279"/>
        <v>0.1</v>
      </c>
      <c r="D300" s="1">
        <v>298</v>
      </c>
      <c r="E300" s="1">
        <v>0.06</v>
      </c>
      <c r="G300">
        <f t="shared" si="281"/>
        <v>-2399.9</v>
      </c>
      <c r="H300">
        <f t="shared" si="282"/>
        <v>57595200.100000009</v>
      </c>
      <c r="I300">
        <f t="shared" si="283"/>
        <v>-1382227207199.9001</v>
      </c>
      <c r="K300">
        <f t="shared" si="284"/>
        <v>-1439.94</v>
      </c>
      <c r="L300">
        <f t="shared" si="285"/>
        <v>34557120.060000002</v>
      </c>
      <c r="M300">
        <f t="shared" ref="M300" si="325">(L300-L299)/$F$2</f>
        <v>0</v>
      </c>
    </row>
    <row r="301" spans="1:13" x14ac:dyDescent="0.3">
      <c r="A301" s="1">
        <v>299</v>
      </c>
      <c r="B301" s="1">
        <v>-0.1</v>
      </c>
      <c r="C301">
        <f t="shared" si="279"/>
        <v>0.1</v>
      </c>
      <c r="D301" s="1">
        <v>299</v>
      </c>
      <c r="E301" s="1">
        <v>0.06</v>
      </c>
      <c r="G301">
        <f t="shared" si="281"/>
        <v>-2399.9</v>
      </c>
      <c r="H301">
        <f t="shared" si="282"/>
        <v>57595200.100000009</v>
      </c>
      <c r="I301">
        <f t="shared" si="283"/>
        <v>-1382227207199.9001</v>
      </c>
      <c r="K301">
        <f t="shared" si="284"/>
        <v>-1439.94</v>
      </c>
      <c r="L301">
        <f t="shared" si="285"/>
        <v>34557120.060000002</v>
      </c>
      <c r="M301">
        <f t="shared" ref="M301" si="326">(L301-L300)/$E$2</f>
        <v>0</v>
      </c>
    </row>
    <row r="302" spans="1:13" x14ac:dyDescent="0.3">
      <c r="A302" s="1">
        <v>300</v>
      </c>
      <c r="B302" s="1">
        <v>-0.09</v>
      </c>
      <c r="C302">
        <f t="shared" si="279"/>
        <v>0.09</v>
      </c>
      <c r="D302" s="1">
        <v>300</v>
      </c>
      <c r="E302" s="1">
        <v>0.06</v>
      </c>
      <c r="G302">
        <f t="shared" si="281"/>
        <v>-2399.91</v>
      </c>
      <c r="H302">
        <f t="shared" si="282"/>
        <v>57595200.090000011</v>
      </c>
      <c r="I302">
        <f t="shared" si="283"/>
        <v>-1382227207199.9102</v>
      </c>
      <c r="K302">
        <f t="shared" si="284"/>
        <v>-1439.94</v>
      </c>
      <c r="L302">
        <f t="shared" si="285"/>
        <v>34557120.060000002</v>
      </c>
      <c r="M302">
        <f t="shared" ref="M302" si="327">(L302-L301)/$F$2</f>
        <v>0</v>
      </c>
    </row>
    <row r="303" spans="1:13" x14ac:dyDescent="0.3">
      <c r="A303" s="1">
        <v>301</v>
      </c>
      <c r="B303" s="1">
        <v>-0.09</v>
      </c>
      <c r="C303">
        <f t="shared" si="279"/>
        <v>0.09</v>
      </c>
      <c r="D303" s="1">
        <v>301</v>
      </c>
      <c r="E303" s="1">
        <v>0.05</v>
      </c>
      <c r="G303">
        <f t="shared" si="281"/>
        <v>-2159.91</v>
      </c>
      <c r="H303">
        <f t="shared" si="282"/>
        <v>57595680.090000004</v>
      </c>
      <c r="I303">
        <f t="shared" si="283"/>
        <v>-1382227206479.9102</v>
      </c>
      <c r="K303">
        <f t="shared" si="284"/>
        <v>-1439.95</v>
      </c>
      <c r="L303">
        <f t="shared" si="285"/>
        <v>34557120.049999997</v>
      </c>
      <c r="M303">
        <f t="shared" ref="M303" si="328">(L303-L302)/$E$2</f>
        <v>-0.3333335121472677</v>
      </c>
    </row>
    <row r="304" spans="1:13" x14ac:dyDescent="0.3">
      <c r="A304" s="1">
        <v>302</v>
      </c>
      <c r="B304" s="1">
        <v>-0.09</v>
      </c>
      <c r="C304">
        <f t="shared" si="279"/>
        <v>0.09</v>
      </c>
      <c r="D304" s="1">
        <v>302</v>
      </c>
      <c r="E304" s="1">
        <v>0.05</v>
      </c>
      <c r="G304">
        <f t="shared" si="281"/>
        <v>-2159.91</v>
      </c>
      <c r="H304">
        <f t="shared" si="282"/>
        <v>51835680.090000004</v>
      </c>
      <c r="I304">
        <f t="shared" si="283"/>
        <v>-1382244486479.9102</v>
      </c>
      <c r="K304">
        <f t="shared" si="284"/>
        <v>-1199.95</v>
      </c>
      <c r="L304">
        <f t="shared" si="285"/>
        <v>34557600.049999997</v>
      </c>
      <c r="M304">
        <f t="shared" ref="M304" si="329">(L304-L303)/$F$2</f>
        <v>11520000</v>
      </c>
    </row>
    <row r="305" spans="1:13" x14ac:dyDescent="0.3">
      <c r="A305" s="1">
        <v>303</v>
      </c>
      <c r="B305" s="1">
        <v>-0.09</v>
      </c>
      <c r="C305">
        <f t="shared" si="279"/>
        <v>0.09</v>
      </c>
      <c r="D305" s="1">
        <v>303</v>
      </c>
      <c r="E305" s="1">
        <v>0.05</v>
      </c>
      <c r="G305">
        <f t="shared" si="281"/>
        <v>-2159.91</v>
      </c>
      <c r="H305">
        <f t="shared" si="282"/>
        <v>51835680.090000004</v>
      </c>
      <c r="I305">
        <f t="shared" si="283"/>
        <v>-1244004486479.9102</v>
      </c>
      <c r="K305">
        <f t="shared" si="284"/>
        <v>-1199.95</v>
      </c>
      <c r="L305">
        <f t="shared" si="285"/>
        <v>28797600.050000004</v>
      </c>
      <c r="M305">
        <f t="shared" ref="M305" si="330">(L305-L304)/$E$2</f>
        <v>-191999999.99999976</v>
      </c>
    </row>
    <row r="306" spans="1:13" x14ac:dyDescent="0.3">
      <c r="A306" s="1">
        <v>304</v>
      </c>
      <c r="B306" s="1">
        <v>-0.09</v>
      </c>
      <c r="C306">
        <f t="shared" si="279"/>
        <v>0.09</v>
      </c>
      <c r="D306" s="1">
        <v>304</v>
      </c>
      <c r="E306" s="1">
        <v>0.05</v>
      </c>
      <c r="G306">
        <f t="shared" si="281"/>
        <v>-2159.91</v>
      </c>
      <c r="H306">
        <f t="shared" si="282"/>
        <v>51835680.090000004</v>
      </c>
      <c r="I306">
        <f t="shared" si="283"/>
        <v>-1244004486479.9102</v>
      </c>
      <c r="K306">
        <f t="shared" si="284"/>
        <v>-1199.95</v>
      </c>
      <c r="L306">
        <f t="shared" si="285"/>
        <v>28797600.050000004</v>
      </c>
      <c r="M306">
        <f t="shared" ref="M306" si="331">(L306-L305)/$F$2</f>
        <v>0</v>
      </c>
    </row>
    <row r="307" spans="1:13" x14ac:dyDescent="0.3">
      <c r="A307" s="1">
        <v>305</v>
      </c>
      <c r="B307" s="1">
        <v>-0.09</v>
      </c>
      <c r="C307">
        <f t="shared" si="279"/>
        <v>0.09</v>
      </c>
      <c r="D307" s="1">
        <v>305</v>
      </c>
      <c r="E307" s="1">
        <v>0.05</v>
      </c>
      <c r="G307">
        <f t="shared" si="281"/>
        <v>-2159.91</v>
      </c>
      <c r="H307">
        <f t="shared" si="282"/>
        <v>51835680.090000004</v>
      </c>
      <c r="I307">
        <f t="shared" si="283"/>
        <v>-1244004486479.9102</v>
      </c>
      <c r="K307">
        <f t="shared" si="284"/>
        <v>-1199.95</v>
      </c>
      <c r="L307">
        <f t="shared" si="285"/>
        <v>28797600.050000004</v>
      </c>
      <c r="M307">
        <f t="shared" ref="M307" si="332">(L307-L306)/$E$2</f>
        <v>0</v>
      </c>
    </row>
    <row r="308" spans="1:13" x14ac:dyDescent="0.3">
      <c r="A308" s="1">
        <v>306</v>
      </c>
      <c r="B308" s="1">
        <v>-0.09</v>
      </c>
      <c r="C308">
        <f t="shared" si="279"/>
        <v>0.09</v>
      </c>
      <c r="D308" s="1">
        <v>306</v>
      </c>
      <c r="E308" s="1">
        <v>0.05</v>
      </c>
      <c r="G308">
        <f t="shared" si="281"/>
        <v>-2159.91</v>
      </c>
      <c r="H308">
        <f t="shared" si="282"/>
        <v>51835680.090000004</v>
      </c>
      <c r="I308">
        <f t="shared" si="283"/>
        <v>-1244004486479.9102</v>
      </c>
      <c r="K308">
        <f t="shared" si="284"/>
        <v>-1199.95</v>
      </c>
      <c r="L308">
        <f t="shared" si="285"/>
        <v>28797600.050000004</v>
      </c>
      <c r="M308">
        <f t="shared" ref="M308" si="333">(L308-L307)/$F$2</f>
        <v>0</v>
      </c>
    </row>
    <row r="309" spans="1:13" x14ac:dyDescent="0.3">
      <c r="A309" s="1">
        <v>307</v>
      </c>
      <c r="B309" s="1">
        <v>-0.09</v>
      </c>
      <c r="C309">
        <f t="shared" si="279"/>
        <v>0.09</v>
      </c>
      <c r="D309" s="1">
        <v>307</v>
      </c>
      <c r="E309" s="1">
        <v>0.05</v>
      </c>
      <c r="G309">
        <f t="shared" si="281"/>
        <v>-2159.91</v>
      </c>
      <c r="H309">
        <f t="shared" si="282"/>
        <v>51835680.090000004</v>
      </c>
      <c r="I309">
        <f t="shared" si="283"/>
        <v>-1244004486479.9102</v>
      </c>
      <c r="K309">
        <f t="shared" si="284"/>
        <v>-1199.95</v>
      </c>
      <c r="L309">
        <f t="shared" si="285"/>
        <v>28797600.050000004</v>
      </c>
      <c r="M309">
        <f t="shared" ref="M309" si="334">(L309-L308)/$E$2</f>
        <v>0</v>
      </c>
    </row>
    <row r="310" spans="1:13" x14ac:dyDescent="0.3">
      <c r="A310" s="1">
        <v>308</v>
      </c>
      <c r="B310" s="1">
        <v>-0.09</v>
      </c>
      <c r="C310">
        <f t="shared" si="279"/>
        <v>0.09</v>
      </c>
      <c r="D310" s="1">
        <v>308</v>
      </c>
      <c r="E310" s="1">
        <v>0.05</v>
      </c>
      <c r="G310">
        <f t="shared" si="281"/>
        <v>-2159.91</v>
      </c>
      <c r="H310">
        <f t="shared" si="282"/>
        <v>51835680.090000004</v>
      </c>
      <c r="I310">
        <f t="shared" si="283"/>
        <v>-1244004486479.9102</v>
      </c>
      <c r="K310">
        <f t="shared" si="284"/>
        <v>-1199.95</v>
      </c>
      <c r="L310">
        <f t="shared" si="285"/>
        <v>28797600.050000004</v>
      </c>
      <c r="M310">
        <f t="shared" ref="M310" si="335">(L310-L309)/$F$2</f>
        <v>0</v>
      </c>
    </row>
    <row r="311" spans="1:13" x14ac:dyDescent="0.3">
      <c r="A311" s="1">
        <v>309</v>
      </c>
      <c r="B311" s="1">
        <v>-0.09</v>
      </c>
      <c r="C311">
        <f t="shared" si="279"/>
        <v>0.09</v>
      </c>
      <c r="D311" s="1">
        <v>309</v>
      </c>
      <c r="E311" s="1">
        <v>0.05</v>
      </c>
      <c r="G311">
        <f t="shared" si="281"/>
        <v>-2159.91</v>
      </c>
      <c r="H311">
        <f t="shared" si="282"/>
        <v>51835680.090000004</v>
      </c>
      <c r="I311">
        <f t="shared" si="283"/>
        <v>-1244004486479.9102</v>
      </c>
      <c r="K311">
        <f t="shared" si="284"/>
        <v>-1199.95</v>
      </c>
      <c r="L311">
        <f t="shared" si="285"/>
        <v>28797600.050000004</v>
      </c>
      <c r="M311">
        <f t="shared" ref="M311" si="336">(L311-L310)/$E$2</f>
        <v>0</v>
      </c>
    </row>
    <row r="312" spans="1:13" x14ac:dyDescent="0.3">
      <c r="A312" s="1">
        <v>310</v>
      </c>
      <c r="B312" s="1">
        <v>-0.09</v>
      </c>
      <c r="C312">
        <f t="shared" si="279"/>
        <v>0.09</v>
      </c>
      <c r="D312" s="1">
        <v>310</v>
      </c>
      <c r="E312" s="1">
        <v>0.04</v>
      </c>
      <c r="G312">
        <f t="shared" si="281"/>
        <v>-2159.91</v>
      </c>
      <c r="H312">
        <f t="shared" si="282"/>
        <v>51835680.090000004</v>
      </c>
      <c r="I312">
        <f t="shared" si="283"/>
        <v>-1244004486479.9102</v>
      </c>
      <c r="K312">
        <f t="shared" si="284"/>
        <v>-1199.96</v>
      </c>
      <c r="L312">
        <f t="shared" si="285"/>
        <v>28797600.040000003</v>
      </c>
      <c r="M312">
        <f t="shared" ref="M312" si="337">(L312-L311)/$F$2</f>
        <v>-240.00003933906555</v>
      </c>
    </row>
    <row r="313" spans="1:13" x14ac:dyDescent="0.3">
      <c r="A313" s="1">
        <v>311</v>
      </c>
      <c r="B313" s="1">
        <v>-0.09</v>
      </c>
      <c r="C313">
        <f t="shared" si="279"/>
        <v>0.09</v>
      </c>
      <c r="D313" s="1">
        <v>311</v>
      </c>
      <c r="E313" s="1">
        <v>0.04</v>
      </c>
      <c r="G313">
        <f t="shared" si="281"/>
        <v>-2159.91</v>
      </c>
      <c r="H313">
        <f t="shared" si="282"/>
        <v>51835680.090000004</v>
      </c>
      <c r="I313">
        <f t="shared" si="283"/>
        <v>-1244004486479.9102</v>
      </c>
      <c r="K313">
        <f t="shared" si="284"/>
        <v>-959.96</v>
      </c>
      <c r="L313">
        <f t="shared" si="285"/>
        <v>28798080.039999999</v>
      </c>
      <c r="M313">
        <f t="shared" ref="M313" si="338">(L313-L312)/$E$2</f>
        <v>15999.999999875825</v>
      </c>
    </row>
    <row r="314" spans="1:13" x14ac:dyDescent="0.3">
      <c r="A314" s="1">
        <v>312</v>
      </c>
      <c r="B314" s="1">
        <v>-0.09</v>
      </c>
      <c r="C314">
        <f t="shared" si="279"/>
        <v>0.09</v>
      </c>
      <c r="D314" s="1">
        <v>312</v>
      </c>
      <c r="E314" s="1">
        <v>0.04</v>
      </c>
      <c r="G314">
        <f t="shared" si="281"/>
        <v>-2159.91</v>
      </c>
      <c r="H314">
        <f t="shared" si="282"/>
        <v>51835680.090000004</v>
      </c>
      <c r="I314">
        <f t="shared" si="283"/>
        <v>-1244004486479.9102</v>
      </c>
      <c r="K314">
        <f t="shared" si="284"/>
        <v>-959.96</v>
      </c>
      <c r="L314">
        <f t="shared" si="285"/>
        <v>23038080.039999999</v>
      </c>
      <c r="M314">
        <f t="shared" ref="M314" si="339">(L314-L313)/$F$2</f>
        <v>-138240000000</v>
      </c>
    </row>
    <row r="315" spans="1:13" x14ac:dyDescent="0.3">
      <c r="A315" s="1">
        <v>313</v>
      </c>
      <c r="B315" s="1">
        <v>-0.09</v>
      </c>
      <c r="C315">
        <f t="shared" si="279"/>
        <v>0.09</v>
      </c>
      <c r="D315" s="1">
        <v>313</v>
      </c>
      <c r="E315" s="1">
        <v>0.04</v>
      </c>
      <c r="G315">
        <f t="shared" si="281"/>
        <v>-2159.91</v>
      </c>
      <c r="H315">
        <f t="shared" si="282"/>
        <v>51835680.090000004</v>
      </c>
      <c r="I315">
        <f t="shared" si="283"/>
        <v>-1244004486479.9102</v>
      </c>
      <c r="K315">
        <f t="shared" si="284"/>
        <v>-959.96</v>
      </c>
      <c r="L315">
        <f t="shared" si="285"/>
        <v>23038080.039999999</v>
      </c>
      <c r="M315">
        <f t="shared" ref="M315" si="340">(L315-L314)/$E$2</f>
        <v>0</v>
      </c>
    </row>
    <row r="316" spans="1:13" x14ac:dyDescent="0.3">
      <c r="A316" s="1">
        <v>314</v>
      </c>
      <c r="B316" s="1">
        <v>-0.09</v>
      </c>
      <c r="C316">
        <f t="shared" si="279"/>
        <v>0.09</v>
      </c>
      <c r="D316" s="1">
        <v>314</v>
      </c>
      <c r="E316" s="1">
        <v>0.04</v>
      </c>
      <c r="G316">
        <f t="shared" si="281"/>
        <v>-2159.91</v>
      </c>
      <c r="H316">
        <f t="shared" si="282"/>
        <v>51835680.090000004</v>
      </c>
      <c r="I316">
        <f t="shared" si="283"/>
        <v>-1244004486479.9102</v>
      </c>
      <c r="K316">
        <f t="shared" si="284"/>
        <v>-959.96</v>
      </c>
      <c r="L316">
        <f t="shared" si="285"/>
        <v>23038080.039999999</v>
      </c>
      <c r="M316">
        <f t="shared" ref="M316" si="341">(L316-L315)/$F$2</f>
        <v>0</v>
      </c>
    </row>
    <row r="317" spans="1:13" x14ac:dyDescent="0.3">
      <c r="A317" s="1">
        <v>315</v>
      </c>
      <c r="B317" s="1">
        <v>-0.09</v>
      </c>
      <c r="C317">
        <f t="shared" si="279"/>
        <v>0.09</v>
      </c>
      <c r="D317" s="1">
        <v>315</v>
      </c>
      <c r="E317" s="1">
        <v>0.04</v>
      </c>
      <c r="G317">
        <f t="shared" si="281"/>
        <v>-2159.91</v>
      </c>
      <c r="H317">
        <f t="shared" si="282"/>
        <v>51835680.090000004</v>
      </c>
      <c r="I317">
        <f t="shared" si="283"/>
        <v>-1244004486479.9102</v>
      </c>
      <c r="K317">
        <f t="shared" si="284"/>
        <v>-959.96</v>
      </c>
      <c r="L317">
        <f t="shared" si="285"/>
        <v>23038080.039999999</v>
      </c>
      <c r="M317">
        <f t="shared" ref="M317" si="342">(L317-L316)/$E$2</f>
        <v>0</v>
      </c>
    </row>
    <row r="318" spans="1:13" x14ac:dyDescent="0.3">
      <c r="A318" s="1">
        <v>316</v>
      </c>
      <c r="B318" s="1">
        <v>-0.09</v>
      </c>
      <c r="C318">
        <f t="shared" si="279"/>
        <v>0.09</v>
      </c>
      <c r="D318" s="1">
        <v>316</v>
      </c>
      <c r="E318" s="1">
        <v>0.04</v>
      </c>
      <c r="G318">
        <f t="shared" si="281"/>
        <v>-2159.91</v>
      </c>
      <c r="H318">
        <f t="shared" si="282"/>
        <v>51835680.090000004</v>
      </c>
      <c r="I318">
        <f t="shared" si="283"/>
        <v>-1244004486479.9102</v>
      </c>
      <c r="K318">
        <f t="shared" si="284"/>
        <v>-959.96</v>
      </c>
      <c r="L318">
        <f t="shared" si="285"/>
        <v>23038080.039999999</v>
      </c>
      <c r="M318">
        <f t="shared" ref="M318" si="343">(L318-L317)/$F$2</f>
        <v>0</v>
      </c>
    </row>
    <row r="319" spans="1:13" x14ac:dyDescent="0.3">
      <c r="A319" s="1">
        <v>317</v>
      </c>
      <c r="B319" s="1">
        <v>-0.09</v>
      </c>
      <c r="C319">
        <f t="shared" si="279"/>
        <v>0.09</v>
      </c>
      <c r="D319" s="1">
        <v>317</v>
      </c>
      <c r="E319" s="1">
        <v>0.04</v>
      </c>
      <c r="G319">
        <f t="shared" si="281"/>
        <v>-2159.91</v>
      </c>
      <c r="H319">
        <f t="shared" si="282"/>
        <v>51835680.090000004</v>
      </c>
      <c r="I319">
        <f t="shared" si="283"/>
        <v>-1244004486479.9102</v>
      </c>
      <c r="K319">
        <f t="shared" si="284"/>
        <v>-959.96</v>
      </c>
      <c r="L319">
        <f t="shared" si="285"/>
        <v>23038080.039999999</v>
      </c>
      <c r="M319">
        <f t="shared" ref="M319" si="344">(L319-L318)/$E$2</f>
        <v>0</v>
      </c>
    </row>
    <row r="320" spans="1:13" x14ac:dyDescent="0.3">
      <c r="A320" s="1">
        <v>318</v>
      </c>
      <c r="B320" s="1">
        <v>-0.08</v>
      </c>
      <c r="C320">
        <f t="shared" si="279"/>
        <v>0.08</v>
      </c>
      <c r="D320" s="1">
        <v>318</v>
      </c>
      <c r="E320" s="1">
        <v>0.04</v>
      </c>
      <c r="G320">
        <f t="shared" si="281"/>
        <v>-2159.92</v>
      </c>
      <c r="H320">
        <f t="shared" si="282"/>
        <v>51835680.079999998</v>
      </c>
      <c r="I320">
        <f t="shared" si="283"/>
        <v>-1244004486479.9202</v>
      </c>
      <c r="K320">
        <f t="shared" si="284"/>
        <v>-959.96</v>
      </c>
      <c r="L320">
        <f t="shared" si="285"/>
        <v>23038080.039999999</v>
      </c>
      <c r="M320">
        <f t="shared" ref="M320" si="345">(L320-L319)/$F$2</f>
        <v>0</v>
      </c>
    </row>
    <row r="321" spans="1:13" x14ac:dyDescent="0.3">
      <c r="A321" s="1">
        <v>319</v>
      </c>
      <c r="B321" s="1">
        <v>-0.08</v>
      </c>
      <c r="C321">
        <f t="shared" si="279"/>
        <v>0.08</v>
      </c>
      <c r="D321" s="1">
        <v>319</v>
      </c>
      <c r="E321" s="1">
        <v>0.04</v>
      </c>
      <c r="G321">
        <f t="shared" si="281"/>
        <v>-1919.92</v>
      </c>
      <c r="H321">
        <f t="shared" si="282"/>
        <v>51836160.079999998</v>
      </c>
      <c r="I321">
        <f t="shared" si="283"/>
        <v>-1244004485759.9199</v>
      </c>
      <c r="K321">
        <f t="shared" si="284"/>
        <v>-959.96</v>
      </c>
      <c r="L321">
        <f t="shared" si="285"/>
        <v>23038080.039999999</v>
      </c>
      <c r="M321">
        <f t="shared" ref="M321" si="346">(L321-L320)/$E$2</f>
        <v>0</v>
      </c>
    </row>
    <row r="322" spans="1:13" x14ac:dyDescent="0.3">
      <c r="A322" s="1">
        <v>320</v>
      </c>
      <c r="B322" s="1">
        <v>-0.08</v>
      </c>
      <c r="C322">
        <f t="shared" si="279"/>
        <v>0.08</v>
      </c>
      <c r="D322" s="1">
        <v>320</v>
      </c>
      <c r="E322" s="1">
        <v>0.03</v>
      </c>
      <c r="G322">
        <f t="shared" si="281"/>
        <v>-1919.92</v>
      </c>
      <c r="H322">
        <f t="shared" si="282"/>
        <v>46076160.079999998</v>
      </c>
      <c r="I322">
        <f t="shared" si="283"/>
        <v>-1244021765759.9199</v>
      </c>
      <c r="K322">
        <f t="shared" si="284"/>
        <v>-959.97</v>
      </c>
      <c r="L322">
        <f t="shared" si="285"/>
        <v>23038080.030000001</v>
      </c>
      <c r="M322">
        <f t="shared" ref="M322" si="347">(L322-L321)/$F$2</f>
        <v>-239.99994993209839</v>
      </c>
    </row>
    <row r="323" spans="1:13" x14ac:dyDescent="0.3">
      <c r="A323" s="1">
        <v>321</v>
      </c>
      <c r="B323" s="1">
        <v>-0.08</v>
      </c>
      <c r="C323">
        <f t="shared" si="279"/>
        <v>0.08</v>
      </c>
      <c r="D323" s="1">
        <v>321</v>
      </c>
      <c r="E323" s="1">
        <v>0.03</v>
      </c>
      <c r="G323">
        <f t="shared" si="281"/>
        <v>-1919.92</v>
      </c>
      <c r="H323">
        <f t="shared" si="282"/>
        <v>46076160.079999998</v>
      </c>
      <c r="I323">
        <f t="shared" si="283"/>
        <v>-1105781765759.9199</v>
      </c>
      <c r="K323">
        <f t="shared" si="284"/>
        <v>-719.97</v>
      </c>
      <c r="L323">
        <f t="shared" si="285"/>
        <v>23038560.030000001</v>
      </c>
      <c r="M323">
        <f t="shared" ref="M323" si="348">(L323-L322)/$E$2</f>
        <v>16000</v>
      </c>
    </row>
    <row r="324" spans="1:13" x14ac:dyDescent="0.3">
      <c r="A324" s="1">
        <v>322</v>
      </c>
      <c r="B324" s="1">
        <v>-0.08</v>
      </c>
      <c r="C324">
        <f t="shared" ref="C324:C361" si="349">B324*-1</f>
        <v>0.08</v>
      </c>
      <c r="D324" s="1">
        <v>322</v>
      </c>
      <c r="E324" s="1">
        <v>0.03</v>
      </c>
      <c r="G324">
        <f t="shared" si="281"/>
        <v>-1919.92</v>
      </c>
      <c r="H324">
        <f t="shared" si="282"/>
        <v>46076160.079999998</v>
      </c>
      <c r="I324">
        <f t="shared" si="283"/>
        <v>-1105781765759.9199</v>
      </c>
      <c r="K324">
        <f t="shared" si="284"/>
        <v>-719.97</v>
      </c>
      <c r="L324">
        <f t="shared" si="285"/>
        <v>17278560.030000001</v>
      </c>
      <c r="M324">
        <f t="shared" ref="M324" si="350">(L324-L323)/$F$2</f>
        <v>-138240000000</v>
      </c>
    </row>
    <row r="325" spans="1:13" x14ac:dyDescent="0.3">
      <c r="A325" s="1">
        <v>323</v>
      </c>
      <c r="B325" s="1">
        <v>-0.08</v>
      </c>
      <c r="C325">
        <f t="shared" si="349"/>
        <v>0.08</v>
      </c>
      <c r="D325" s="1">
        <v>323</v>
      </c>
      <c r="E325" s="1">
        <v>0.03</v>
      </c>
      <c r="G325">
        <f t="shared" ref="G325:G362" si="351">C325 - C324/$F$2</f>
        <v>-1919.92</v>
      </c>
      <c r="H325">
        <f t="shared" ref="H325:H362" si="352">G325-G324/$F$2</f>
        <v>46076160.079999998</v>
      </c>
      <c r="I325">
        <f t="shared" ref="I325:I362" si="353">H325-H324/$F$2</f>
        <v>-1105781765759.9199</v>
      </c>
      <c r="K325">
        <f t="shared" ref="K325:K362" si="354">E325-E324/$F$2</f>
        <v>-719.97</v>
      </c>
      <c r="L325">
        <f t="shared" ref="L325:L362" si="355">K325-K324/$F$2</f>
        <v>17278560.030000001</v>
      </c>
      <c r="M325">
        <f t="shared" ref="M325" si="356">(L325-L324)/$E$2</f>
        <v>0</v>
      </c>
    </row>
    <row r="326" spans="1:13" x14ac:dyDescent="0.3">
      <c r="A326" s="1">
        <v>324</v>
      </c>
      <c r="B326" s="1">
        <v>-0.08</v>
      </c>
      <c r="C326">
        <f t="shared" si="349"/>
        <v>0.08</v>
      </c>
      <c r="D326" s="1">
        <v>324</v>
      </c>
      <c r="E326" s="1">
        <v>0.03</v>
      </c>
      <c r="G326">
        <f t="shared" si="351"/>
        <v>-1919.92</v>
      </c>
      <c r="H326">
        <f t="shared" si="352"/>
        <v>46076160.079999998</v>
      </c>
      <c r="I326">
        <f t="shared" si="353"/>
        <v>-1105781765759.9199</v>
      </c>
      <c r="K326">
        <f t="shared" si="354"/>
        <v>-719.97</v>
      </c>
      <c r="L326">
        <f t="shared" si="355"/>
        <v>17278560.030000001</v>
      </c>
      <c r="M326">
        <f t="shared" ref="M326" si="357">(L326-L325)/$F$2</f>
        <v>0</v>
      </c>
    </row>
    <row r="327" spans="1:13" x14ac:dyDescent="0.3">
      <c r="A327" s="1">
        <v>325</v>
      </c>
      <c r="B327" s="1">
        <v>-0.08</v>
      </c>
      <c r="C327">
        <f t="shared" si="349"/>
        <v>0.08</v>
      </c>
      <c r="D327" s="1">
        <v>325</v>
      </c>
      <c r="E327" s="1">
        <v>0.03</v>
      </c>
      <c r="G327">
        <f t="shared" si="351"/>
        <v>-1919.92</v>
      </c>
      <c r="H327">
        <f t="shared" si="352"/>
        <v>46076160.079999998</v>
      </c>
      <c r="I327">
        <f t="shared" si="353"/>
        <v>-1105781765759.9199</v>
      </c>
      <c r="K327">
        <f t="shared" si="354"/>
        <v>-719.97</v>
      </c>
      <c r="L327">
        <f t="shared" si="355"/>
        <v>17278560.030000001</v>
      </c>
      <c r="M327">
        <f t="shared" ref="M327" si="358">(L327-L326)/$E$2</f>
        <v>0</v>
      </c>
    </row>
    <row r="328" spans="1:13" x14ac:dyDescent="0.3">
      <c r="A328" s="1">
        <v>326</v>
      </c>
      <c r="B328" s="1">
        <v>-0.08</v>
      </c>
      <c r="C328">
        <f t="shared" si="349"/>
        <v>0.08</v>
      </c>
      <c r="D328" s="1">
        <v>326</v>
      </c>
      <c r="E328" s="1">
        <v>0.03</v>
      </c>
      <c r="G328">
        <f t="shared" si="351"/>
        <v>-1919.92</v>
      </c>
      <c r="H328">
        <f t="shared" si="352"/>
        <v>46076160.079999998</v>
      </c>
      <c r="I328">
        <f t="shared" si="353"/>
        <v>-1105781765759.9199</v>
      </c>
      <c r="K328">
        <f t="shared" si="354"/>
        <v>-719.97</v>
      </c>
      <c r="L328">
        <f t="shared" si="355"/>
        <v>17278560.030000001</v>
      </c>
      <c r="M328">
        <f t="shared" ref="M328" si="359">(L328-L327)/$F$2</f>
        <v>0</v>
      </c>
    </row>
    <row r="329" spans="1:13" x14ac:dyDescent="0.3">
      <c r="A329" s="1">
        <v>327</v>
      </c>
      <c r="B329" s="1">
        <v>-0.08</v>
      </c>
      <c r="C329">
        <f t="shared" si="349"/>
        <v>0.08</v>
      </c>
      <c r="D329" s="1">
        <v>327</v>
      </c>
      <c r="E329" s="1">
        <v>0.03</v>
      </c>
      <c r="G329">
        <f t="shared" si="351"/>
        <v>-1919.92</v>
      </c>
      <c r="H329">
        <f t="shared" si="352"/>
        <v>46076160.079999998</v>
      </c>
      <c r="I329">
        <f t="shared" si="353"/>
        <v>-1105781765759.9199</v>
      </c>
      <c r="K329">
        <f t="shared" si="354"/>
        <v>-719.97</v>
      </c>
      <c r="L329">
        <f t="shared" si="355"/>
        <v>17278560.030000001</v>
      </c>
      <c r="M329">
        <f t="shared" ref="M329" si="360">(L329-L328)/$E$2</f>
        <v>0</v>
      </c>
    </row>
    <row r="330" spans="1:13" x14ac:dyDescent="0.3">
      <c r="A330" s="1">
        <v>328</v>
      </c>
      <c r="B330" s="1">
        <v>-0.08</v>
      </c>
      <c r="C330">
        <f t="shared" si="349"/>
        <v>0.08</v>
      </c>
      <c r="D330" s="1">
        <v>328</v>
      </c>
      <c r="E330" s="1">
        <v>0.03</v>
      </c>
      <c r="G330">
        <f t="shared" si="351"/>
        <v>-1919.92</v>
      </c>
      <c r="H330">
        <f t="shared" si="352"/>
        <v>46076160.079999998</v>
      </c>
      <c r="I330">
        <f t="shared" si="353"/>
        <v>-1105781765759.9199</v>
      </c>
      <c r="K330">
        <f t="shared" si="354"/>
        <v>-719.97</v>
      </c>
      <c r="L330">
        <f t="shared" si="355"/>
        <v>17278560.030000001</v>
      </c>
      <c r="M330">
        <f t="shared" ref="M330" si="361">(L330-L329)/$F$2</f>
        <v>0</v>
      </c>
    </row>
    <row r="331" spans="1:13" x14ac:dyDescent="0.3">
      <c r="A331" s="1">
        <v>329</v>
      </c>
      <c r="B331" s="1">
        <v>-7.0000000000000007E-2</v>
      </c>
      <c r="C331">
        <f t="shared" si="349"/>
        <v>7.0000000000000007E-2</v>
      </c>
      <c r="D331" s="1">
        <v>329</v>
      </c>
      <c r="E331" s="1">
        <v>0.03</v>
      </c>
      <c r="G331">
        <f t="shared" si="351"/>
        <v>-1919.93</v>
      </c>
      <c r="H331">
        <f t="shared" si="352"/>
        <v>46076160.07</v>
      </c>
      <c r="I331">
        <f t="shared" si="353"/>
        <v>-1105781765759.9299</v>
      </c>
      <c r="K331">
        <f t="shared" si="354"/>
        <v>-719.97</v>
      </c>
      <c r="L331">
        <f t="shared" si="355"/>
        <v>17278560.030000001</v>
      </c>
      <c r="M331">
        <f t="shared" ref="M331" si="362">(L331-L330)/$E$2</f>
        <v>0</v>
      </c>
    </row>
    <row r="332" spans="1:13" x14ac:dyDescent="0.3">
      <c r="A332" s="1">
        <v>330</v>
      </c>
      <c r="B332" s="1">
        <v>-7.0000000000000007E-2</v>
      </c>
      <c r="C332">
        <f t="shared" si="349"/>
        <v>7.0000000000000007E-2</v>
      </c>
      <c r="D332" s="1">
        <v>330</v>
      </c>
      <c r="E332" s="1">
        <v>0.03</v>
      </c>
      <c r="G332">
        <f t="shared" si="351"/>
        <v>-1679.9300000000003</v>
      </c>
      <c r="H332">
        <f t="shared" si="352"/>
        <v>46076640.07</v>
      </c>
      <c r="I332">
        <f t="shared" si="353"/>
        <v>-1105781765039.9299</v>
      </c>
      <c r="K332">
        <f t="shared" si="354"/>
        <v>-719.97</v>
      </c>
      <c r="L332">
        <f t="shared" si="355"/>
        <v>17278560.030000001</v>
      </c>
      <c r="M332">
        <f t="shared" ref="M332" si="363">(L332-L331)/$F$2</f>
        <v>0</v>
      </c>
    </row>
    <row r="333" spans="1:13" x14ac:dyDescent="0.3">
      <c r="A333" s="1">
        <v>331</v>
      </c>
      <c r="B333" s="1">
        <v>-7.0000000000000007E-2</v>
      </c>
      <c r="C333">
        <f t="shared" si="349"/>
        <v>7.0000000000000007E-2</v>
      </c>
      <c r="D333" s="1">
        <v>331</v>
      </c>
      <c r="E333" s="1">
        <v>0.03</v>
      </c>
      <c r="G333">
        <f t="shared" si="351"/>
        <v>-1679.9300000000003</v>
      </c>
      <c r="H333">
        <f t="shared" si="352"/>
        <v>40316640.070000008</v>
      </c>
      <c r="I333">
        <f t="shared" si="353"/>
        <v>-1105799045039.9299</v>
      </c>
      <c r="K333">
        <f t="shared" si="354"/>
        <v>-719.97</v>
      </c>
      <c r="L333">
        <f t="shared" si="355"/>
        <v>17278560.030000001</v>
      </c>
      <c r="M333">
        <f t="shared" ref="M333" si="364">(L333-L332)/$E$2</f>
        <v>0</v>
      </c>
    </row>
    <row r="334" spans="1:13" x14ac:dyDescent="0.3">
      <c r="A334" s="1">
        <v>332</v>
      </c>
      <c r="B334" s="1">
        <v>-7.0000000000000007E-2</v>
      </c>
      <c r="C334">
        <f t="shared" si="349"/>
        <v>7.0000000000000007E-2</v>
      </c>
      <c r="D334" s="1">
        <v>332</v>
      </c>
      <c r="E334" s="1">
        <v>0.02</v>
      </c>
      <c r="G334">
        <f t="shared" si="351"/>
        <v>-1679.9300000000003</v>
      </c>
      <c r="H334">
        <f t="shared" si="352"/>
        <v>40316640.070000008</v>
      </c>
      <c r="I334">
        <f t="shared" si="353"/>
        <v>-967559045039.9303</v>
      </c>
      <c r="K334">
        <f t="shared" si="354"/>
        <v>-719.98</v>
      </c>
      <c r="L334">
        <f t="shared" si="355"/>
        <v>17278560.02</v>
      </c>
      <c r="M334">
        <f t="shared" ref="M334" si="365">(L334-L333)/$F$2</f>
        <v>-240.00003933906555</v>
      </c>
    </row>
    <row r="335" spans="1:13" x14ac:dyDescent="0.3">
      <c r="A335" s="1">
        <v>333</v>
      </c>
      <c r="B335" s="1">
        <v>-7.0000000000000007E-2</v>
      </c>
      <c r="C335">
        <f t="shared" si="349"/>
        <v>7.0000000000000007E-2</v>
      </c>
      <c r="D335" s="1">
        <v>333</v>
      </c>
      <c r="E335" s="1">
        <v>0.02</v>
      </c>
      <c r="G335">
        <f t="shared" si="351"/>
        <v>-1679.9300000000003</v>
      </c>
      <c r="H335">
        <f t="shared" si="352"/>
        <v>40316640.070000008</v>
      </c>
      <c r="I335">
        <f t="shared" si="353"/>
        <v>-967559045039.9303</v>
      </c>
      <c r="K335">
        <f t="shared" si="354"/>
        <v>-479.98</v>
      </c>
      <c r="L335">
        <f t="shared" si="355"/>
        <v>17279040.02</v>
      </c>
      <c r="M335">
        <f t="shared" ref="M335" si="366">(L335-L334)/$E$2</f>
        <v>16000</v>
      </c>
    </row>
    <row r="336" spans="1:13" x14ac:dyDescent="0.3">
      <c r="A336" s="1">
        <v>334</v>
      </c>
      <c r="B336" s="1">
        <v>-7.0000000000000007E-2</v>
      </c>
      <c r="C336">
        <f t="shared" si="349"/>
        <v>7.0000000000000007E-2</v>
      </c>
      <c r="D336" s="1">
        <v>334</v>
      </c>
      <c r="E336" s="1">
        <v>0.02</v>
      </c>
      <c r="G336">
        <f t="shared" si="351"/>
        <v>-1679.9300000000003</v>
      </c>
      <c r="H336">
        <f t="shared" si="352"/>
        <v>40316640.070000008</v>
      </c>
      <c r="I336">
        <f t="shared" si="353"/>
        <v>-967559045039.9303</v>
      </c>
      <c r="K336">
        <f t="shared" si="354"/>
        <v>-479.98</v>
      </c>
      <c r="L336">
        <f t="shared" si="355"/>
        <v>11519040.02</v>
      </c>
      <c r="M336">
        <f t="shared" ref="M336" si="367">(L336-L335)/$F$2</f>
        <v>-138240000000</v>
      </c>
    </row>
    <row r="337" spans="1:13" x14ac:dyDescent="0.3">
      <c r="A337" s="1">
        <v>335</v>
      </c>
      <c r="B337" s="1">
        <v>-7.0000000000000007E-2</v>
      </c>
      <c r="C337">
        <f t="shared" si="349"/>
        <v>7.0000000000000007E-2</v>
      </c>
      <c r="D337" s="1">
        <v>335</v>
      </c>
      <c r="E337" s="1">
        <v>0.02</v>
      </c>
      <c r="G337">
        <f t="shared" si="351"/>
        <v>-1679.9300000000003</v>
      </c>
      <c r="H337">
        <f t="shared" si="352"/>
        <v>40316640.070000008</v>
      </c>
      <c r="I337">
        <f t="shared" si="353"/>
        <v>-967559045039.9303</v>
      </c>
      <c r="K337">
        <f t="shared" si="354"/>
        <v>-479.98</v>
      </c>
      <c r="L337">
        <f t="shared" si="355"/>
        <v>11519040.02</v>
      </c>
      <c r="M337">
        <f t="shared" ref="M337" si="368">(L337-L336)/$E$2</f>
        <v>0</v>
      </c>
    </row>
    <row r="338" spans="1:13" x14ac:dyDescent="0.3">
      <c r="A338" s="1">
        <v>336</v>
      </c>
      <c r="B338" s="1">
        <v>-7.0000000000000007E-2</v>
      </c>
      <c r="C338">
        <f t="shared" si="349"/>
        <v>7.0000000000000007E-2</v>
      </c>
      <c r="D338" s="1">
        <v>336</v>
      </c>
      <c r="E338" s="1">
        <v>0.02</v>
      </c>
      <c r="G338">
        <f t="shared" si="351"/>
        <v>-1679.9300000000003</v>
      </c>
      <c r="H338">
        <f t="shared" si="352"/>
        <v>40316640.070000008</v>
      </c>
      <c r="I338">
        <f t="shared" si="353"/>
        <v>-967559045039.9303</v>
      </c>
      <c r="K338">
        <f t="shared" si="354"/>
        <v>-479.98</v>
      </c>
      <c r="L338">
        <f t="shared" si="355"/>
        <v>11519040.02</v>
      </c>
      <c r="M338">
        <f t="shared" ref="M338" si="369">(L338-L337)/$F$2</f>
        <v>0</v>
      </c>
    </row>
    <row r="339" spans="1:13" x14ac:dyDescent="0.3">
      <c r="A339" s="1">
        <v>337</v>
      </c>
      <c r="B339" s="1">
        <v>-7.0000000000000007E-2</v>
      </c>
      <c r="C339">
        <f t="shared" si="349"/>
        <v>7.0000000000000007E-2</v>
      </c>
      <c r="D339" s="1">
        <v>337</v>
      </c>
      <c r="E339" s="1">
        <v>0.02</v>
      </c>
      <c r="G339">
        <f t="shared" si="351"/>
        <v>-1679.9300000000003</v>
      </c>
      <c r="H339">
        <f t="shared" si="352"/>
        <v>40316640.070000008</v>
      </c>
      <c r="I339">
        <f t="shared" si="353"/>
        <v>-967559045039.9303</v>
      </c>
      <c r="K339">
        <f t="shared" si="354"/>
        <v>-479.98</v>
      </c>
      <c r="L339">
        <f t="shared" si="355"/>
        <v>11519040.02</v>
      </c>
      <c r="M339">
        <f t="shared" ref="M339" si="370">(L339-L338)/$E$2</f>
        <v>0</v>
      </c>
    </row>
    <row r="340" spans="1:13" x14ac:dyDescent="0.3">
      <c r="A340" s="1">
        <v>338</v>
      </c>
      <c r="B340" s="1">
        <v>-7.0000000000000007E-2</v>
      </c>
      <c r="C340">
        <f t="shared" si="349"/>
        <v>7.0000000000000007E-2</v>
      </c>
      <c r="D340" s="1">
        <v>338</v>
      </c>
      <c r="E340" s="1">
        <v>0.02</v>
      </c>
      <c r="G340">
        <f t="shared" si="351"/>
        <v>-1679.9300000000003</v>
      </c>
      <c r="H340">
        <f t="shared" si="352"/>
        <v>40316640.070000008</v>
      </c>
      <c r="I340">
        <f t="shared" si="353"/>
        <v>-967559045039.9303</v>
      </c>
      <c r="K340">
        <f t="shared" si="354"/>
        <v>-479.98</v>
      </c>
      <c r="L340">
        <f t="shared" si="355"/>
        <v>11519040.02</v>
      </c>
      <c r="M340">
        <f t="shared" ref="M340" si="371">(L340-L339)/$F$2</f>
        <v>0</v>
      </c>
    </row>
    <row r="341" spans="1:13" x14ac:dyDescent="0.3">
      <c r="A341" s="1">
        <v>339</v>
      </c>
      <c r="B341" s="1">
        <v>-7.0000000000000007E-2</v>
      </c>
      <c r="C341">
        <f t="shared" si="349"/>
        <v>7.0000000000000007E-2</v>
      </c>
      <c r="D341" s="1">
        <v>339</v>
      </c>
      <c r="E341" s="1">
        <v>0.02</v>
      </c>
      <c r="G341">
        <f t="shared" si="351"/>
        <v>-1679.9300000000003</v>
      </c>
      <c r="H341">
        <f t="shared" si="352"/>
        <v>40316640.070000008</v>
      </c>
      <c r="I341">
        <f t="shared" si="353"/>
        <v>-967559045039.9303</v>
      </c>
      <c r="K341">
        <f t="shared" si="354"/>
        <v>-479.98</v>
      </c>
      <c r="L341">
        <f t="shared" si="355"/>
        <v>11519040.02</v>
      </c>
      <c r="M341">
        <f t="shared" ref="M341" si="372">(L341-L340)/$E$2</f>
        <v>0</v>
      </c>
    </row>
    <row r="342" spans="1:13" x14ac:dyDescent="0.3">
      <c r="A342" s="1">
        <v>340</v>
      </c>
      <c r="B342" s="1">
        <v>-7.0000000000000007E-2</v>
      </c>
      <c r="C342">
        <f t="shared" si="349"/>
        <v>7.0000000000000007E-2</v>
      </c>
      <c r="D342" s="1">
        <v>340</v>
      </c>
      <c r="E342" s="1">
        <v>0.02</v>
      </c>
      <c r="G342">
        <f t="shared" si="351"/>
        <v>-1679.9300000000003</v>
      </c>
      <c r="H342">
        <f t="shared" si="352"/>
        <v>40316640.070000008</v>
      </c>
      <c r="I342">
        <f t="shared" si="353"/>
        <v>-967559045039.9303</v>
      </c>
      <c r="K342">
        <f t="shared" si="354"/>
        <v>-479.98</v>
      </c>
      <c r="L342">
        <f t="shared" si="355"/>
        <v>11519040.02</v>
      </c>
      <c r="M342">
        <f t="shared" ref="M342" si="373">(L342-L341)/$F$2</f>
        <v>0</v>
      </c>
    </row>
    <row r="343" spans="1:13" x14ac:dyDescent="0.3">
      <c r="A343" s="1">
        <v>341</v>
      </c>
      <c r="B343" s="1">
        <v>-0.06</v>
      </c>
      <c r="C343">
        <f t="shared" si="349"/>
        <v>0.06</v>
      </c>
      <c r="D343" s="1">
        <v>341</v>
      </c>
      <c r="E343" s="1">
        <v>0.02</v>
      </c>
      <c r="G343">
        <f t="shared" si="351"/>
        <v>-1679.9400000000003</v>
      </c>
      <c r="H343">
        <f t="shared" si="352"/>
        <v>40316640.06000001</v>
      </c>
      <c r="I343">
        <f t="shared" si="353"/>
        <v>-967559045039.94019</v>
      </c>
      <c r="K343">
        <f t="shared" si="354"/>
        <v>-479.98</v>
      </c>
      <c r="L343">
        <f t="shared" si="355"/>
        <v>11519040.02</v>
      </c>
      <c r="M343">
        <f t="shared" ref="M343" si="374">(L343-L342)/$E$2</f>
        <v>0</v>
      </c>
    </row>
    <row r="344" spans="1:13" x14ac:dyDescent="0.3">
      <c r="A344" s="1">
        <v>342</v>
      </c>
      <c r="B344" s="1">
        <v>-0.06</v>
      </c>
      <c r="C344">
        <f t="shared" si="349"/>
        <v>0.06</v>
      </c>
      <c r="D344" s="1">
        <v>342</v>
      </c>
      <c r="E344" s="1">
        <v>0.02</v>
      </c>
      <c r="G344">
        <f t="shared" si="351"/>
        <v>-1439.94</v>
      </c>
      <c r="H344">
        <f t="shared" si="352"/>
        <v>40317120.06000001</v>
      </c>
      <c r="I344">
        <f t="shared" si="353"/>
        <v>-967559044319.94019</v>
      </c>
      <c r="K344">
        <f t="shared" si="354"/>
        <v>-479.98</v>
      </c>
      <c r="L344">
        <f t="shared" si="355"/>
        <v>11519040.02</v>
      </c>
      <c r="M344">
        <f t="shared" ref="M344" si="375">(L344-L343)/$F$2</f>
        <v>0</v>
      </c>
    </row>
    <row r="345" spans="1:13" x14ac:dyDescent="0.3">
      <c r="A345" s="1">
        <v>343</v>
      </c>
      <c r="B345" s="1">
        <v>-0.06</v>
      </c>
      <c r="C345">
        <f t="shared" si="349"/>
        <v>0.06</v>
      </c>
      <c r="D345" s="1">
        <v>343</v>
      </c>
      <c r="E345" s="1">
        <v>0.02</v>
      </c>
      <c r="G345">
        <f t="shared" si="351"/>
        <v>-1439.94</v>
      </c>
      <c r="H345">
        <f t="shared" si="352"/>
        <v>34557120.060000002</v>
      </c>
      <c r="I345">
        <f t="shared" si="353"/>
        <v>-967576324319.94019</v>
      </c>
      <c r="K345">
        <f t="shared" si="354"/>
        <v>-479.98</v>
      </c>
      <c r="L345">
        <f t="shared" si="355"/>
        <v>11519040.02</v>
      </c>
      <c r="M345">
        <f t="shared" ref="M345" si="376">(L345-L344)/$E$2</f>
        <v>0</v>
      </c>
    </row>
    <row r="346" spans="1:13" x14ac:dyDescent="0.3">
      <c r="A346" s="1">
        <v>344</v>
      </c>
      <c r="B346" s="1">
        <v>-0.06</v>
      </c>
      <c r="C346">
        <f t="shared" si="349"/>
        <v>0.06</v>
      </c>
      <c r="D346" s="1">
        <v>344</v>
      </c>
      <c r="E346" s="1">
        <v>0.02</v>
      </c>
      <c r="G346">
        <f t="shared" si="351"/>
        <v>-1439.94</v>
      </c>
      <c r="H346">
        <f t="shared" si="352"/>
        <v>34557120.060000002</v>
      </c>
      <c r="I346">
        <f t="shared" si="353"/>
        <v>-829336324319.94006</v>
      </c>
      <c r="K346">
        <f t="shared" si="354"/>
        <v>-479.98</v>
      </c>
      <c r="L346">
        <f t="shared" si="355"/>
        <v>11519040.02</v>
      </c>
      <c r="M346">
        <f t="shared" ref="M346" si="377">(L346-L345)/$F$2</f>
        <v>0</v>
      </c>
    </row>
    <row r="347" spans="1:13" x14ac:dyDescent="0.3">
      <c r="A347" s="1">
        <v>345</v>
      </c>
      <c r="B347" s="1">
        <v>-0.06</v>
      </c>
      <c r="C347">
        <f t="shared" si="349"/>
        <v>0.06</v>
      </c>
      <c r="D347" s="1">
        <v>345</v>
      </c>
      <c r="E347" s="1">
        <v>0.01</v>
      </c>
      <c r="G347">
        <f t="shared" si="351"/>
        <v>-1439.94</v>
      </c>
      <c r="H347">
        <f t="shared" si="352"/>
        <v>34557120.060000002</v>
      </c>
      <c r="I347">
        <f t="shared" si="353"/>
        <v>-829336324319.94006</v>
      </c>
      <c r="K347">
        <f t="shared" si="354"/>
        <v>-479.99</v>
      </c>
      <c r="L347">
        <f t="shared" si="355"/>
        <v>11519040.01</v>
      </c>
      <c r="M347">
        <f t="shared" ref="M347" si="378">(L347-L346)/$E$2</f>
        <v>-0.33333332588275277</v>
      </c>
    </row>
    <row r="348" spans="1:13" x14ac:dyDescent="0.3">
      <c r="A348" s="1">
        <v>346</v>
      </c>
      <c r="B348" s="1">
        <v>-0.06</v>
      </c>
      <c r="C348">
        <f t="shared" si="349"/>
        <v>0.06</v>
      </c>
      <c r="D348" s="1">
        <v>346</v>
      </c>
      <c r="E348" s="1">
        <v>0.01</v>
      </c>
      <c r="G348">
        <f t="shared" si="351"/>
        <v>-1439.94</v>
      </c>
      <c r="H348">
        <f t="shared" si="352"/>
        <v>34557120.060000002</v>
      </c>
      <c r="I348">
        <f t="shared" si="353"/>
        <v>-829336324319.94006</v>
      </c>
      <c r="K348">
        <f t="shared" si="354"/>
        <v>-239.99</v>
      </c>
      <c r="L348">
        <f t="shared" si="355"/>
        <v>11519520.01</v>
      </c>
      <c r="M348">
        <f t="shared" ref="M348" si="379">(L348-L347)/$F$2</f>
        <v>11520000</v>
      </c>
    </row>
    <row r="349" spans="1:13" x14ac:dyDescent="0.3">
      <c r="A349" s="1">
        <v>347</v>
      </c>
      <c r="B349" s="1">
        <v>-0.05</v>
      </c>
      <c r="C349">
        <f t="shared" si="349"/>
        <v>0.05</v>
      </c>
      <c r="D349" s="1">
        <v>347</v>
      </c>
      <c r="E349" s="1">
        <v>0.01</v>
      </c>
      <c r="G349">
        <f t="shared" si="351"/>
        <v>-1439.95</v>
      </c>
      <c r="H349">
        <f t="shared" si="352"/>
        <v>34557120.049999997</v>
      </c>
      <c r="I349">
        <f t="shared" si="353"/>
        <v>-829336324319.95007</v>
      </c>
      <c r="K349">
        <f t="shared" si="354"/>
        <v>-239.99</v>
      </c>
      <c r="L349">
        <f t="shared" si="355"/>
        <v>5759520.0099999998</v>
      </c>
      <c r="M349">
        <f t="shared" ref="M349" si="380">(L349-L348)/$E$2</f>
        <v>-192000000</v>
      </c>
    </row>
    <row r="350" spans="1:13" x14ac:dyDescent="0.3">
      <c r="A350" s="1">
        <v>348</v>
      </c>
      <c r="B350" s="1">
        <v>-0.05</v>
      </c>
      <c r="C350">
        <f t="shared" si="349"/>
        <v>0.05</v>
      </c>
      <c r="D350" s="1">
        <v>348</v>
      </c>
      <c r="E350" s="1">
        <v>0.01</v>
      </c>
      <c r="G350">
        <f t="shared" si="351"/>
        <v>-1199.95</v>
      </c>
      <c r="H350">
        <f t="shared" si="352"/>
        <v>34557600.049999997</v>
      </c>
      <c r="I350">
        <f t="shared" si="353"/>
        <v>-829336323599.94995</v>
      </c>
      <c r="K350">
        <f t="shared" si="354"/>
        <v>-239.99</v>
      </c>
      <c r="L350">
        <f t="shared" si="355"/>
        <v>5759520.0099999998</v>
      </c>
      <c r="M350">
        <f t="shared" ref="M350" si="381">(L350-L349)/$F$2</f>
        <v>0</v>
      </c>
    </row>
    <row r="351" spans="1:13" x14ac:dyDescent="0.3">
      <c r="A351" s="1">
        <v>349</v>
      </c>
      <c r="B351" s="1">
        <v>-0.05</v>
      </c>
      <c r="C351">
        <f t="shared" si="349"/>
        <v>0.05</v>
      </c>
      <c r="D351" s="1">
        <v>349</v>
      </c>
      <c r="E351" s="1">
        <v>0.01</v>
      </c>
      <c r="G351">
        <f t="shared" si="351"/>
        <v>-1199.95</v>
      </c>
      <c r="H351">
        <f t="shared" si="352"/>
        <v>28797600.050000004</v>
      </c>
      <c r="I351">
        <f t="shared" si="353"/>
        <v>-829353603599.94995</v>
      </c>
      <c r="K351">
        <f t="shared" si="354"/>
        <v>-239.99</v>
      </c>
      <c r="L351">
        <f t="shared" si="355"/>
        <v>5759520.0099999998</v>
      </c>
      <c r="M351">
        <f t="shared" ref="M351" si="382">(L351-L350)/$E$2</f>
        <v>0</v>
      </c>
    </row>
    <row r="352" spans="1:13" x14ac:dyDescent="0.3">
      <c r="A352" s="1">
        <v>350</v>
      </c>
      <c r="B352" s="1">
        <v>-0.05</v>
      </c>
      <c r="C352">
        <f t="shared" si="349"/>
        <v>0.05</v>
      </c>
      <c r="D352" s="1">
        <v>350</v>
      </c>
      <c r="E352" s="1">
        <v>0.01</v>
      </c>
      <c r="G352">
        <f t="shared" si="351"/>
        <v>-1199.95</v>
      </c>
      <c r="H352">
        <f t="shared" si="352"/>
        <v>28797600.050000004</v>
      </c>
      <c r="I352">
        <f t="shared" si="353"/>
        <v>-691113603599.95007</v>
      </c>
      <c r="K352">
        <f t="shared" si="354"/>
        <v>-239.99</v>
      </c>
      <c r="L352">
        <f t="shared" si="355"/>
        <v>5759520.0099999998</v>
      </c>
      <c r="M352">
        <f t="shared" ref="M352" si="383">(L352-L351)/$F$2</f>
        <v>0</v>
      </c>
    </row>
    <row r="353" spans="1:13" x14ac:dyDescent="0.3">
      <c r="A353" s="1">
        <v>351</v>
      </c>
      <c r="B353" s="1">
        <v>-0.05</v>
      </c>
      <c r="C353">
        <f t="shared" si="349"/>
        <v>0.05</v>
      </c>
      <c r="D353" s="1">
        <v>351</v>
      </c>
      <c r="E353" s="1">
        <v>0.01</v>
      </c>
      <c r="G353">
        <f t="shared" si="351"/>
        <v>-1199.95</v>
      </c>
      <c r="H353">
        <f t="shared" si="352"/>
        <v>28797600.050000004</v>
      </c>
      <c r="I353">
        <f t="shared" si="353"/>
        <v>-691113603599.95007</v>
      </c>
      <c r="K353">
        <f t="shared" si="354"/>
        <v>-239.99</v>
      </c>
      <c r="L353">
        <f t="shared" si="355"/>
        <v>5759520.0099999998</v>
      </c>
      <c r="M353">
        <f t="shared" ref="M353" si="384">(L353-L352)/$E$2</f>
        <v>0</v>
      </c>
    </row>
    <row r="354" spans="1:13" x14ac:dyDescent="0.3">
      <c r="A354" s="1">
        <v>352</v>
      </c>
      <c r="B354" s="1">
        <v>-0.05</v>
      </c>
      <c r="C354">
        <f t="shared" si="349"/>
        <v>0.05</v>
      </c>
      <c r="D354" s="1">
        <v>352</v>
      </c>
      <c r="E354" s="1">
        <v>0.01</v>
      </c>
      <c r="G354">
        <f t="shared" si="351"/>
        <v>-1199.95</v>
      </c>
      <c r="H354">
        <f t="shared" si="352"/>
        <v>28797600.050000004</v>
      </c>
      <c r="I354">
        <f t="shared" si="353"/>
        <v>-691113603599.95007</v>
      </c>
      <c r="K354">
        <f t="shared" si="354"/>
        <v>-239.99</v>
      </c>
      <c r="L354">
        <f t="shared" si="355"/>
        <v>5759520.0099999998</v>
      </c>
      <c r="M354">
        <f t="shared" ref="M354" si="385">(L354-L353)/$F$2</f>
        <v>0</v>
      </c>
    </row>
    <row r="355" spans="1:13" x14ac:dyDescent="0.3">
      <c r="A355" s="1">
        <v>353</v>
      </c>
      <c r="B355" s="1">
        <v>-0.04</v>
      </c>
      <c r="C355">
        <f t="shared" si="349"/>
        <v>0.04</v>
      </c>
      <c r="D355" s="1">
        <v>353</v>
      </c>
      <c r="E355" s="1">
        <v>0.01</v>
      </c>
      <c r="G355">
        <f t="shared" si="351"/>
        <v>-1199.96</v>
      </c>
      <c r="H355">
        <f t="shared" si="352"/>
        <v>28797600.040000003</v>
      </c>
      <c r="I355">
        <f t="shared" si="353"/>
        <v>-691113603599.96008</v>
      </c>
      <c r="K355">
        <f t="shared" si="354"/>
        <v>-239.99</v>
      </c>
      <c r="L355">
        <f t="shared" si="355"/>
        <v>5759520.0099999998</v>
      </c>
      <c r="M355">
        <f t="shared" ref="M355" si="386">(L355-L354)/$E$2</f>
        <v>0</v>
      </c>
    </row>
    <row r="356" spans="1:13" x14ac:dyDescent="0.3">
      <c r="A356" s="1">
        <v>354</v>
      </c>
      <c r="B356" s="1">
        <v>-0.04</v>
      </c>
      <c r="C356">
        <f t="shared" si="349"/>
        <v>0.04</v>
      </c>
      <c r="D356" s="1">
        <v>354</v>
      </c>
      <c r="E356" s="1">
        <v>0.01</v>
      </c>
      <c r="G356">
        <f t="shared" si="351"/>
        <v>-959.96</v>
      </c>
      <c r="H356">
        <f t="shared" si="352"/>
        <v>28798080.039999999</v>
      </c>
      <c r="I356">
        <f t="shared" si="353"/>
        <v>-691113602879.96008</v>
      </c>
      <c r="K356">
        <f t="shared" si="354"/>
        <v>-239.99</v>
      </c>
      <c r="L356">
        <f t="shared" si="355"/>
        <v>5759520.0099999998</v>
      </c>
      <c r="M356">
        <f t="shared" ref="M356" si="387">(L356-L355)/$F$2</f>
        <v>0</v>
      </c>
    </row>
    <row r="357" spans="1:13" x14ac:dyDescent="0.3">
      <c r="A357" s="1">
        <v>355</v>
      </c>
      <c r="B357" s="1">
        <v>-0.04</v>
      </c>
      <c r="C357">
        <f t="shared" si="349"/>
        <v>0.04</v>
      </c>
      <c r="D357" s="1">
        <v>355</v>
      </c>
      <c r="E357" s="1">
        <v>0</v>
      </c>
      <c r="G357">
        <f t="shared" si="351"/>
        <v>-959.96</v>
      </c>
      <c r="H357">
        <f t="shared" si="352"/>
        <v>23038080.039999999</v>
      </c>
      <c r="I357">
        <f t="shared" si="353"/>
        <v>-691130882879.95996</v>
      </c>
      <c r="K357">
        <f t="shared" si="354"/>
        <v>-240</v>
      </c>
      <c r="L357">
        <f t="shared" si="355"/>
        <v>5759520</v>
      </c>
      <c r="M357">
        <f t="shared" ref="M357" si="388">(L357-L356)/$E$2</f>
        <v>-0.33333332588275277</v>
      </c>
    </row>
    <row r="358" spans="1:13" x14ac:dyDescent="0.3">
      <c r="A358" s="1">
        <v>356</v>
      </c>
      <c r="B358" s="1">
        <v>-0.04</v>
      </c>
      <c r="C358">
        <f t="shared" si="349"/>
        <v>0.04</v>
      </c>
      <c r="D358" s="1">
        <v>356</v>
      </c>
      <c r="E358" s="1">
        <v>0</v>
      </c>
      <c r="G358">
        <f t="shared" si="351"/>
        <v>-959.96</v>
      </c>
      <c r="H358">
        <f t="shared" si="352"/>
        <v>23038080.039999999</v>
      </c>
      <c r="I358">
        <f t="shared" si="353"/>
        <v>-552890882879.95996</v>
      </c>
      <c r="K358">
        <f t="shared" si="354"/>
        <v>0</v>
      </c>
      <c r="L358">
        <f t="shared" si="355"/>
        <v>5760000</v>
      </c>
      <c r="M358">
        <f t="shared" ref="M358" si="389">(L358-L357)/$F$2</f>
        <v>11520000</v>
      </c>
    </row>
    <row r="359" spans="1:13" x14ac:dyDescent="0.3">
      <c r="A359" s="1">
        <v>357</v>
      </c>
      <c r="B359" s="1">
        <v>-0.04</v>
      </c>
      <c r="C359">
        <f t="shared" si="349"/>
        <v>0.04</v>
      </c>
      <c r="D359" s="1">
        <v>357</v>
      </c>
      <c r="E359" s="1">
        <v>0</v>
      </c>
      <c r="G359">
        <f t="shared" si="351"/>
        <v>-959.96</v>
      </c>
      <c r="H359">
        <f t="shared" si="352"/>
        <v>23038080.039999999</v>
      </c>
      <c r="I359">
        <f t="shared" si="353"/>
        <v>-552890882879.95996</v>
      </c>
      <c r="K359">
        <f t="shared" si="354"/>
        <v>0</v>
      </c>
      <c r="L359">
        <f t="shared" si="355"/>
        <v>0</v>
      </c>
      <c r="M359">
        <f t="shared" ref="M359" si="390">(L359-L358)/$E$2</f>
        <v>-192000000</v>
      </c>
    </row>
    <row r="360" spans="1:13" x14ac:dyDescent="0.3">
      <c r="A360" s="1">
        <v>358</v>
      </c>
      <c r="B360" s="1">
        <v>-0.04</v>
      </c>
      <c r="C360">
        <f t="shared" si="349"/>
        <v>0.04</v>
      </c>
      <c r="D360" s="1">
        <v>358</v>
      </c>
      <c r="E360" s="1">
        <v>0</v>
      </c>
      <c r="G360">
        <f t="shared" si="351"/>
        <v>-959.96</v>
      </c>
      <c r="H360">
        <f t="shared" si="352"/>
        <v>23038080.039999999</v>
      </c>
      <c r="I360">
        <f t="shared" si="353"/>
        <v>-552890882879.95996</v>
      </c>
      <c r="K360">
        <f t="shared" si="354"/>
        <v>0</v>
      </c>
      <c r="L360">
        <f t="shared" si="355"/>
        <v>0</v>
      </c>
      <c r="M360">
        <f t="shared" ref="M360" si="391">(L360-L359)/$F$2</f>
        <v>0</v>
      </c>
    </row>
    <row r="361" spans="1:13" x14ac:dyDescent="0.3">
      <c r="A361" s="1">
        <v>359</v>
      </c>
      <c r="B361" s="1">
        <v>-0.03</v>
      </c>
      <c r="C361">
        <f t="shared" si="349"/>
        <v>0.03</v>
      </c>
      <c r="D361" s="1">
        <v>359</v>
      </c>
      <c r="E361" s="1">
        <v>0</v>
      </c>
      <c r="G361">
        <f t="shared" si="351"/>
        <v>-959.97</v>
      </c>
      <c r="H361">
        <f t="shared" si="352"/>
        <v>23038080.030000001</v>
      </c>
      <c r="I361">
        <f t="shared" si="353"/>
        <v>-552890882879.96997</v>
      </c>
      <c r="K361">
        <f t="shared" si="354"/>
        <v>0</v>
      </c>
      <c r="L361">
        <f t="shared" si="355"/>
        <v>0</v>
      </c>
      <c r="M361">
        <f t="shared" ref="M361" si="392">(L361-L360)/$E$2</f>
        <v>0</v>
      </c>
    </row>
    <row r="362" spans="1:13" x14ac:dyDescent="0.3">
      <c r="A362" s="1">
        <v>360</v>
      </c>
      <c r="B362" s="1">
        <v>-0.03</v>
      </c>
      <c r="C362">
        <f>B362*-1</f>
        <v>0.03</v>
      </c>
      <c r="D362" s="1">
        <v>360</v>
      </c>
      <c r="E362" s="1">
        <v>0</v>
      </c>
      <c r="G362">
        <f t="shared" si="351"/>
        <v>-719.97</v>
      </c>
      <c r="H362">
        <f t="shared" si="352"/>
        <v>23038560.030000001</v>
      </c>
      <c r="I362">
        <f t="shared" si="353"/>
        <v>-552890882159.96997</v>
      </c>
      <c r="K362">
        <f t="shared" si="354"/>
        <v>0</v>
      </c>
      <c r="L362">
        <f t="shared" si="355"/>
        <v>0</v>
      </c>
      <c r="M362">
        <f t="shared" ref="M362" si="393">(L362-L361)/$F$2</f>
        <v>0</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381F4-EF0C-4680-95D9-22778AD7A3A1}">
  <dimension ref="A1:E30"/>
  <sheetViews>
    <sheetView workbookViewId="0">
      <selection activeCell="K34" sqref="K34"/>
    </sheetView>
  </sheetViews>
  <sheetFormatPr defaultRowHeight="14.4" x14ac:dyDescent="0.3"/>
  <cols>
    <col min="1" max="1" width="20.44140625" customWidth="1"/>
    <col min="2" max="2" width="17.77734375" customWidth="1"/>
    <col min="4" max="4" width="15.88671875" customWidth="1"/>
    <col min="5" max="5" width="18.33203125" customWidth="1"/>
    <col min="7" max="7" width="21" customWidth="1"/>
  </cols>
  <sheetData>
    <row r="1" spans="1:3" x14ac:dyDescent="0.3">
      <c r="A1" s="1"/>
      <c r="B1" s="4" t="s">
        <v>37</v>
      </c>
      <c r="C1" s="4" t="s">
        <v>38</v>
      </c>
    </row>
    <row r="2" spans="1:3" x14ac:dyDescent="0.3">
      <c r="A2" s="4" t="s">
        <v>36</v>
      </c>
      <c r="B2" s="1">
        <v>111500</v>
      </c>
      <c r="C2" s="1">
        <v>50000</v>
      </c>
    </row>
    <row r="4" spans="1:3" x14ac:dyDescent="0.3">
      <c r="A4" s="4" t="s">
        <v>39</v>
      </c>
      <c r="B4" s="1">
        <v>5.5E-2</v>
      </c>
      <c r="C4" s="1"/>
    </row>
    <row r="5" spans="1:3" x14ac:dyDescent="0.3">
      <c r="A5" s="4" t="s">
        <v>33</v>
      </c>
      <c r="B5" s="1">
        <v>1.5599999999999999E-2</v>
      </c>
      <c r="C5" s="1"/>
    </row>
    <row r="6" spans="1:3" x14ac:dyDescent="0.3">
      <c r="A6" s="4" t="s">
        <v>34</v>
      </c>
      <c r="B6" s="1">
        <v>5.0000000000000001E-4</v>
      </c>
      <c r="C6" s="1"/>
    </row>
    <row r="7" spans="1:3" x14ac:dyDescent="0.3">
      <c r="A7" s="4" t="s">
        <v>35</v>
      </c>
      <c r="B7" s="1">
        <f>SUM(B4:B6)</f>
        <v>7.1099999999999997E-2</v>
      </c>
      <c r="C7" s="1"/>
    </row>
    <row r="8" spans="1:3" x14ac:dyDescent="0.3">
      <c r="A8" s="4" t="s">
        <v>32</v>
      </c>
      <c r="B8" s="1">
        <f>1/(2*PI())*SQRT(B2/B7)</f>
        <v>199.3070976776086</v>
      </c>
      <c r="C8" s="1">
        <f>1/(2*PI())*SQRT(C2/B7)</f>
        <v>133.46590432183328</v>
      </c>
    </row>
    <row r="9" spans="1:3" x14ac:dyDescent="0.3">
      <c r="A9" s="4" t="s">
        <v>40</v>
      </c>
      <c r="B9" s="1">
        <f>B8*60</f>
        <v>11958.425860656516</v>
      </c>
      <c r="C9" s="1">
        <f>C8*60</f>
        <v>8007.9542593099968</v>
      </c>
    </row>
    <row r="18" spans="1:5" ht="15" customHeight="1" x14ac:dyDescent="0.3">
      <c r="A18" s="6" t="s">
        <v>41</v>
      </c>
    </row>
    <row r="19" spans="1:5" x14ac:dyDescent="0.3">
      <c r="A19" t="s">
        <v>131</v>
      </c>
      <c r="D19" s="4" t="s">
        <v>133</v>
      </c>
      <c r="E19">
        <v>0.55120000000000002</v>
      </c>
    </row>
    <row r="20" spans="1:5" x14ac:dyDescent="0.3">
      <c r="A20" t="s">
        <v>132</v>
      </c>
      <c r="D20" s="4" t="s">
        <v>134</v>
      </c>
      <c r="E20">
        <v>0.198432</v>
      </c>
    </row>
    <row r="21" spans="1:5" ht="17.399999999999999" customHeight="1" x14ac:dyDescent="0.3">
      <c r="D21" s="4" t="s">
        <v>135</v>
      </c>
      <c r="E21" t="s">
        <v>136</v>
      </c>
    </row>
    <row r="22" spans="1:5" x14ac:dyDescent="0.3">
      <c r="E22" s="92" t="s">
        <v>137</v>
      </c>
    </row>
    <row r="24" spans="1:5" x14ac:dyDescent="0.3">
      <c r="D24" s="4" t="s">
        <v>138</v>
      </c>
      <c r="E24" t="s">
        <v>141</v>
      </c>
    </row>
    <row r="25" spans="1:5" x14ac:dyDescent="0.3">
      <c r="D25" s="4" t="s">
        <v>142</v>
      </c>
      <c r="E25" t="s">
        <v>143</v>
      </c>
    </row>
    <row r="30" spans="1:5" x14ac:dyDescent="0.3">
      <c r="A30" s="4" t="s">
        <v>139</v>
      </c>
      <c r="B30" t="s">
        <v>140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E5D25-871A-422D-8AAA-F1D902C849BB}">
  <dimension ref="A1:P60"/>
  <sheetViews>
    <sheetView topLeftCell="C30" zoomScale="95" zoomScaleNormal="95" workbookViewId="0">
      <selection activeCell="R50" sqref="R50"/>
    </sheetView>
  </sheetViews>
  <sheetFormatPr defaultRowHeight="14.4" x14ac:dyDescent="0.3"/>
  <sheetData>
    <row r="1" spans="1:16" ht="15" thickBot="1" x14ac:dyDescent="0.35">
      <c r="A1" s="7"/>
      <c r="B1" s="8"/>
      <c r="C1" s="9"/>
      <c r="D1" s="10"/>
      <c r="E1" s="11"/>
      <c r="F1" s="11"/>
      <c r="G1" s="12"/>
      <c r="H1" s="12" t="s">
        <v>48</v>
      </c>
      <c r="I1" s="11"/>
      <c r="J1" s="11"/>
      <c r="K1" s="11"/>
      <c r="L1" s="11"/>
      <c r="M1" s="11"/>
      <c r="N1" s="11"/>
      <c r="O1" s="13"/>
      <c r="P1" s="7"/>
    </row>
    <row r="2" spans="1:16" x14ac:dyDescent="0.3">
      <c r="A2" s="7"/>
      <c r="B2" s="7"/>
      <c r="D2" s="7"/>
      <c r="E2" s="7"/>
      <c r="F2" s="7"/>
      <c r="G2" s="7"/>
      <c r="H2" s="7"/>
      <c r="I2" s="7"/>
      <c r="J2" s="7"/>
      <c r="K2" s="7"/>
      <c r="L2" s="7"/>
      <c r="M2" s="14"/>
      <c r="N2" s="15"/>
      <c r="P2" s="7"/>
    </row>
    <row r="3" spans="1:16" ht="15" thickBot="1" x14ac:dyDescent="0.35">
      <c r="A3" s="7"/>
      <c r="B3" s="7"/>
      <c r="C3" s="7"/>
      <c r="D3" s="7"/>
      <c r="E3" s="7"/>
      <c r="F3" s="7"/>
      <c r="G3" s="7"/>
      <c r="H3" s="7"/>
      <c r="I3" s="7"/>
      <c r="J3" s="7"/>
      <c r="K3" s="7"/>
      <c r="L3" s="7"/>
      <c r="M3" s="7"/>
      <c r="N3" s="7"/>
      <c r="O3" s="7"/>
      <c r="P3" s="7"/>
    </row>
    <row r="4" spans="1:16" x14ac:dyDescent="0.3">
      <c r="A4" s="7"/>
      <c r="B4" s="16"/>
      <c r="C4" s="17" t="s">
        <v>49</v>
      </c>
      <c r="K4" s="103" t="s">
        <v>50</v>
      </c>
      <c r="L4" s="104"/>
      <c r="M4" s="19"/>
      <c r="N4" s="20"/>
      <c r="O4" s="21"/>
      <c r="P4" s="7"/>
    </row>
    <row r="5" spans="1:16" x14ac:dyDescent="0.3">
      <c r="A5" s="7"/>
      <c r="B5" s="22"/>
      <c r="C5" s="23" t="s">
        <v>51</v>
      </c>
      <c r="K5" s="96" t="s">
        <v>52</v>
      </c>
      <c r="L5" s="97"/>
      <c r="M5" s="24"/>
      <c r="N5" s="25"/>
      <c r="O5" s="26"/>
      <c r="P5" s="7"/>
    </row>
    <row r="6" spans="1:16" x14ac:dyDescent="0.3">
      <c r="A6" s="7"/>
      <c r="B6" s="22"/>
      <c r="C6" s="23" t="s">
        <v>53</v>
      </c>
      <c r="D6" s="93" t="s">
        <v>54</v>
      </c>
      <c r="E6" s="94"/>
      <c r="F6" s="94"/>
      <c r="G6" s="94"/>
      <c r="H6" s="94"/>
      <c r="I6" s="94"/>
      <c r="J6" s="95"/>
      <c r="K6" s="96" t="s">
        <v>55</v>
      </c>
      <c r="L6" s="97"/>
      <c r="M6" s="27"/>
      <c r="N6" s="28" t="s">
        <v>2</v>
      </c>
      <c r="O6" s="29"/>
      <c r="P6" s="7"/>
    </row>
    <row r="7" spans="1:16" x14ac:dyDescent="0.3">
      <c r="A7" s="7"/>
      <c r="B7" s="22"/>
      <c r="C7" s="23" t="s">
        <v>56</v>
      </c>
      <c r="D7" s="93"/>
      <c r="E7" s="94"/>
      <c r="F7" s="94"/>
      <c r="G7" s="94"/>
      <c r="H7" s="94"/>
      <c r="I7" s="94"/>
      <c r="J7" s="95"/>
      <c r="K7" s="96" t="s">
        <v>57</v>
      </c>
      <c r="L7" s="97"/>
      <c r="M7" s="24"/>
      <c r="N7" s="30" t="s">
        <v>22</v>
      </c>
      <c r="O7" s="31"/>
      <c r="P7" s="7"/>
    </row>
    <row r="8" spans="1:16" x14ac:dyDescent="0.3">
      <c r="A8" s="7"/>
      <c r="B8" s="22"/>
      <c r="C8" s="23" t="s">
        <v>58</v>
      </c>
      <c r="D8" s="93"/>
      <c r="E8" s="94"/>
      <c r="F8" s="94"/>
      <c r="G8" s="94"/>
      <c r="H8" s="94"/>
      <c r="I8" s="94"/>
      <c r="J8" s="95"/>
      <c r="K8" s="96" t="s">
        <v>59</v>
      </c>
      <c r="L8" s="97"/>
      <c r="M8" s="24"/>
      <c r="N8" s="30" t="s">
        <v>60</v>
      </c>
      <c r="O8" s="31"/>
      <c r="P8" s="7"/>
    </row>
    <row r="9" spans="1:16" x14ac:dyDescent="0.3">
      <c r="A9" s="7"/>
      <c r="B9" s="22"/>
      <c r="C9" s="23" t="s">
        <v>61</v>
      </c>
      <c r="D9" s="93"/>
      <c r="E9" s="94"/>
      <c r="F9" s="94"/>
      <c r="G9" s="94"/>
      <c r="H9" s="94"/>
      <c r="I9" s="94"/>
      <c r="J9" s="95"/>
      <c r="K9" s="96" t="s">
        <v>62</v>
      </c>
      <c r="L9" s="97"/>
      <c r="M9" s="24"/>
      <c r="N9" s="30" t="s">
        <v>2</v>
      </c>
      <c r="O9" s="31"/>
      <c r="P9" s="7"/>
    </row>
    <row r="10" spans="1:16" x14ac:dyDescent="0.3">
      <c r="A10" s="7"/>
      <c r="B10" s="22"/>
      <c r="C10" s="23" t="s">
        <v>63</v>
      </c>
      <c r="D10" s="93"/>
      <c r="E10" s="94"/>
      <c r="F10" s="94"/>
      <c r="G10" s="94"/>
      <c r="H10" s="94"/>
      <c r="I10" s="94"/>
      <c r="J10" s="95"/>
      <c r="K10" s="96" t="s">
        <v>64</v>
      </c>
      <c r="L10" s="97"/>
      <c r="M10" s="24"/>
      <c r="N10" s="30" t="s">
        <v>60</v>
      </c>
      <c r="O10" s="31"/>
      <c r="P10" s="7"/>
    </row>
    <row r="11" spans="1:16" x14ac:dyDescent="0.3">
      <c r="A11" s="7"/>
      <c r="B11" s="22"/>
      <c r="C11" s="23" t="s">
        <v>65</v>
      </c>
      <c r="D11" s="93"/>
      <c r="E11" s="94"/>
      <c r="F11" s="94"/>
      <c r="G11" s="94"/>
      <c r="H11" s="94"/>
      <c r="I11" s="94"/>
      <c r="J11" s="95"/>
      <c r="K11" s="96" t="s">
        <v>20</v>
      </c>
      <c r="L11" s="97"/>
      <c r="M11" s="32"/>
      <c r="N11" s="33" t="s">
        <v>19</v>
      </c>
      <c r="O11" s="34"/>
      <c r="P11" s="7"/>
    </row>
    <row r="12" spans="1:16" ht="15" thickBot="1" x14ac:dyDescent="0.35">
      <c r="A12" s="7"/>
      <c r="B12" s="35"/>
      <c r="C12" s="36" t="s">
        <v>66</v>
      </c>
      <c r="D12" s="98"/>
      <c r="E12" s="99"/>
      <c r="F12" s="99"/>
      <c r="G12" s="99"/>
      <c r="H12" s="99"/>
      <c r="I12" s="99"/>
      <c r="J12" s="100"/>
      <c r="K12" s="101" t="s">
        <v>67</v>
      </c>
      <c r="L12" s="102"/>
      <c r="M12" s="37"/>
      <c r="N12" s="38"/>
      <c r="O12" s="39"/>
      <c r="P12" s="7"/>
    </row>
    <row r="13" spans="1:16" ht="15" thickBot="1" x14ac:dyDescent="0.35">
      <c r="A13" s="7"/>
      <c r="B13" s="7"/>
      <c r="C13" s="7"/>
      <c r="D13" s="7"/>
      <c r="E13" s="7"/>
      <c r="F13" s="7"/>
      <c r="G13" s="7"/>
      <c r="H13" s="7"/>
      <c r="I13" s="7"/>
      <c r="J13" s="7"/>
      <c r="K13" s="7"/>
      <c r="L13" s="7"/>
      <c r="M13" s="7"/>
      <c r="N13" s="7"/>
      <c r="O13" s="7"/>
      <c r="P13" s="7"/>
    </row>
    <row r="14" spans="1:16" x14ac:dyDescent="0.3">
      <c r="A14" s="7"/>
      <c r="B14" s="40"/>
      <c r="C14" s="41"/>
      <c r="D14" s="42"/>
      <c r="E14" s="41"/>
      <c r="F14" s="41"/>
      <c r="G14" s="41"/>
      <c r="H14" s="43" t="s">
        <v>68</v>
      </c>
      <c r="I14" s="41"/>
      <c r="J14" s="41"/>
      <c r="K14" s="41"/>
      <c r="L14" s="41"/>
      <c r="M14" s="41"/>
      <c r="N14" s="41"/>
      <c r="O14" s="44"/>
      <c r="P14" s="7"/>
    </row>
    <row r="15" spans="1:16" x14ac:dyDescent="0.3">
      <c r="A15" s="7"/>
      <c r="B15" s="45"/>
      <c r="C15" s="7"/>
      <c r="D15" s="46" t="s">
        <v>69</v>
      </c>
      <c r="E15" s="7"/>
      <c r="F15" s="46" t="s">
        <v>70</v>
      </c>
      <c r="G15" s="7"/>
      <c r="H15" s="46" t="s">
        <v>71</v>
      </c>
      <c r="I15" s="7"/>
      <c r="J15" s="46" t="s">
        <v>72</v>
      </c>
      <c r="K15" s="7"/>
      <c r="L15" s="46" t="s">
        <v>73</v>
      </c>
      <c r="M15" s="7"/>
      <c r="N15" s="46" t="s">
        <v>74</v>
      </c>
      <c r="O15" s="31"/>
      <c r="P15" s="7"/>
    </row>
    <row r="16" spans="1:16" x14ac:dyDescent="0.3">
      <c r="A16" s="7"/>
      <c r="B16" s="22"/>
      <c r="C16" s="23" t="s">
        <v>75</v>
      </c>
      <c r="D16" s="1">
        <v>35</v>
      </c>
      <c r="E16" s="47" t="s">
        <v>19</v>
      </c>
      <c r="F16" s="1">
        <v>5.5</v>
      </c>
      <c r="G16" s="47" t="s">
        <v>19</v>
      </c>
      <c r="H16" s="1"/>
      <c r="I16" s="47" t="s">
        <v>19</v>
      </c>
      <c r="J16" s="1">
        <v>18.77</v>
      </c>
      <c r="K16" s="47" t="s">
        <v>76</v>
      </c>
      <c r="L16" s="1">
        <v>0</v>
      </c>
      <c r="M16" s="47" t="s">
        <v>77</v>
      </c>
      <c r="N16" s="1"/>
      <c r="O16" s="48" t="s">
        <v>19</v>
      </c>
      <c r="P16" s="7"/>
    </row>
    <row r="17" spans="1:16" ht="15" thickBot="1" x14ac:dyDescent="0.35">
      <c r="A17" s="7"/>
      <c r="B17" s="35"/>
      <c r="C17" s="36" t="s">
        <v>78</v>
      </c>
      <c r="D17" s="49">
        <v>30</v>
      </c>
      <c r="E17" s="50" t="s">
        <v>19</v>
      </c>
      <c r="F17" s="49">
        <v>5.5</v>
      </c>
      <c r="G17" s="50" t="s">
        <v>19</v>
      </c>
      <c r="H17" s="49"/>
      <c r="I17" s="50" t="s">
        <v>19</v>
      </c>
      <c r="J17" s="49"/>
      <c r="K17" s="50" t="s">
        <v>76</v>
      </c>
      <c r="L17" s="49">
        <v>0</v>
      </c>
      <c r="M17" s="50" t="s">
        <v>77</v>
      </c>
      <c r="N17" s="49"/>
      <c r="O17" s="51" t="s">
        <v>19</v>
      </c>
      <c r="P17" s="7"/>
    </row>
    <row r="18" spans="1:16" ht="15" thickBot="1" x14ac:dyDescent="0.35">
      <c r="A18" s="7"/>
      <c r="B18" s="7"/>
      <c r="C18" s="52"/>
      <c r="D18" s="7"/>
      <c r="E18" s="46"/>
      <c r="F18" s="7"/>
      <c r="G18" s="46"/>
      <c r="H18" s="7"/>
      <c r="I18" s="46"/>
      <c r="J18" s="7"/>
      <c r="K18" s="46"/>
      <c r="L18" s="7"/>
      <c r="M18" s="46"/>
      <c r="N18" s="7"/>
      <c r="O18" s="46"/>
      <c r="P18" s="7"/>
    </row>
    <row r="19" spans="1:16" x14ac:dyDescent="0.3">
      <c r="A19" s="7"/>
      <c r="B19" s="16"/>
      <c r="C19" s="18" t="s">
        <v>79</v>
      </c>
      <c r="D19" s="53">
        <v>0.05</v>
      </c>
      <c r="E19" s="54">
        <v>0.1</v>
      </c>
      <c r="F19" s="54">
        <v>0.15</v>
      </c>
      <c r="G19" s="54">
        <v>0.2</v>
      </c>
      <c r="H19" s="54">
        <v>0.25</v>
      </c>
      <c r="I19" s="54">
        <v>0.3</v>
      </c>
      <c r="J19" s="54">
        <v>0.35</v>
      </c>
      <c r="K19" s="54">
        <v>0.4</v>
      </c>
      <c r="L19" s="54">
        <v>0.45</v>
      </c>
      <c r="M19" s="54">
        <v>0.5</v>
      </c>
      <c r="N19" s="55"/>
      <c r="O19" s="56"/>
      <c r="P19" s="7"/>
    </row>
    <row r="20" spans="1:16" x14ac:dyDescent="0.3">
      <c r="A20" s="7"/>
      <c r="B20" s="22"/>
      <c r="C20" s="23" t="s">
        <v>80</v>
      </c>
      <c r="D20" s="57">
        <v>1.75</v>
      </c>
      <c r="E20" s="1">
        <v>3.5</v>
      </c>
      <c r="F20" s="1">
        <v>5.25</v>
      </c>
      <c r="G20" s="1">
        <v>7</v>
      </c>
      <c r="H20" s="1">
        <v>8.75</v>
      </c>
      <c r="I20" s="1">
        <v>10.5</v>
      </c>
      <c r="J20" s="1">
        <v>12.25</v>
      </c>
      <c r="K20" s="1">
        <v>14</v>
      </c>
      <c r="L20" s="1">
        <v>15.75</v>
      </c>
      <c r="M20" s="58">
        <v>17.5</v>
      </c>
      <c r="N20" s="58"/>
      <c r="O20" s="59"/>
      <c r="P20" s="7"/>
    </row>
    <row r="21" spans="1:16" ht="15" thickBot="1" x14ac:dyDescent="0.35">
      <c r="A21" s="7"/>
      <c r="B21" s="35"/>
      <c r="C21" s="36" t="s">
        <v>81</v>
      </c>
      <c r="D21" s="60">
        <v>1.5</v>
      </c>
      <c r="E21" s="49">
        <v>3</v>
      </c>
      <c r="F21" s="49">
        <v>4.5</v>
      </c>
      <c r="G21" s="49">
        <v>6</v>
      </c>
      <c r="H21" s="49">
        <v>7.5</v>
      </c>
      <c r="I21" s="49">
        <v>9</v>
      </c>
      <c r="J21" s="49">
        <v>10.5</v>
      </c>
      <c r="K21" s="49">
        <v>12</v>
      </c>
      <c r="L21" s="49">
        <v>13.5</v>
      </c>
      <c r="M21" s="49">
        <v>15</v>
      </c>
      <c r="N21" s="49"/>
      <c r="O21" s="61"/>
      <c r="P21" s="7"/>
    </row>
    <row r="22" spans="1:16" ht="15" thickBot="1" x14ac:dyDescent="0.35">
      <c r="A22" s="7"/>
      <c r="C22" s="7"/>
      <c r="D22" s="7"/>
      <c r="E22" s="7"/>
      <c r="F22" s="7"/>
      <c r="G22" s="7"/>
      <c r="H22" s="7"/>
      <c r="I22" s="7"/>
      <c r="J22" s="7"/>
      <c r="K22" s="7"/>
      <c r="L22" s="7"/>
      <c r="M22" s="7"/>
      <c r="N22" s="7"/>
      <c r="O22" s="7"/>
      <c r="P22" s="7"/>
    </row>
    <row r="23" spans="1:16" x14ac:dyDescent="0.3">
      <c r="A23" s="7"/>
      <c r="B23" s="16"/>
      <c r="C23" s="62" t="s">
        <v>82</v>
      </c>
      <c r="D23" s="63">
        <v>1</v>
      </c>
      <c r="E23" s="64">
        <v>2</v>
      </c>
      <c r="F23" s="64">
        <v>3</v>
      </c>
      <c r="G23" s="64">
        <v>4</v>
      </c>
      <c r="H23" s="64">
        <v>5</v>
      </c>
      <c r="I23" s="65">
        <v>6</v>
      </c>
      <c r="J23" s="45"/>
      <c r="K23" s="7"/>
      <c r="L23" s="7"/>
      <c r="M23" s="7"/>
      <c r="N23" s="7"/>
      <c r="O23" s="7"/>
      <c r="P23" s="7"/>
    </row>
    <row r="24" spans="1:16" x14ac:dyDescent="0.3">
      <c r="A24" s="7"/>
      <c r="B24" s="22"/>
      <c r="C24" s="66" t="s">
        <v>83</v>
      </c>
      <c r="D24" s="67">
        <v>16.5</v>
      </c>
      <c r="E24" s="68">
        <v>33.200000000000003</v>
      </c>
      <c r="F24" s="68">
        <v>69.7</v>
      </c>
      <c r="G24" s="68">
        <v>138.19999999999999</v>
      </c>
      <c r="H24" s="68">
        <v>207.8</v>
      </c>
      <c r="I24" s="69">
        <v>279.5</v>
      </c>
      <c r="J24" s="45"/>
      <c r="K24" s="7"/>
      <c r="L24" s="7"/>
      <c r="M24" s="7"/>
      <c r="N24" s="7"/>
      <c r="O24" s="7"/>
      <c r="P24" s="7"/>
    </row>
    <row r="25" spans="1:16" ht="15" thickBot="1" x14ac:dyDescent="0.35">
      <c r="A25" s="7"/>
      <c r="B25" s="35"/>
      <c r="C25" s="70" t="s">
        <v>84</v>
      </c>
      <c r="D25" s="71">
        <v>19.5</v>
      </c>
      <c r="E25" s="72">
        <v>37.1</v>
      </c>
      <c r="F25" s="72">
        <v>75</v>
      </c>
      <c r="G25" s="72">
        <v>148.5</v>
      </c>
      <c r="H25" s="72">
        <v>219.6</v>
      </c>
      <c r="I25" s="73">
        <v>284.60000000000002</v>
      </c>
      <c r="J25" s="45"/>
      <c r="K25" s="7"/>
      <c r="L25" s="7"/>
      <c r="M25" s="7"/>
      <c r="N25" s="7"/>
      <c r="O25" s="7"/>
      <c r="P25" s="7"/>
    </row>
    <row r="26" spans="1:16" ht="15" thickBot="1" x14ac:dyDescent="0.35">
      <c r="A26" s="7"/>
      <c r="C26" s="7"/>
      <c r="D26" s="7"/>
      <c r="E26" s="7"/>
      <c r="F26" s="7"/>
      <c r="G26" s="7"/>
      <c r="H26" s="7"/>
      <c r="I26" s="7"/>
      <c r="J26" s="7"/>
      <c r="K26" s="7"/>
      <c r="L26" s="7"/>
      <c r="M26" s="7"/>
      <c r="N26" s="7"/>
      <c r="O26" s="7"/>
      <c r="P26" s="7"/>
    </row>
    <row r="27" spans="1:16" x14ac:dyDescent="0.3">
      <c r="A27" s="7"/>
      <c r="B27" s="40"/>
      <c r="C27" s="41"/>
      <c r="D27" s="41"/>
      <c r="E27" s="41"/>
      <c r="F27" s="41"/>
      <c r="G27" s="41"/>
      <c r="H27" s="43" t="s">
        <v>85</v>
      </c>
      <c r="I27" s="41"/>
      <c r="J27" s="41"/>
      <c r="K27" s="41"/>
      <c r="L27" s="41"/>
      <c r="M27" s="41"/>
      <c r="N27" s="41"/>
      <c r="O27" s="44"/>
      <c r="P27" s="7"/>
    </row>
    <row r="28" spans="1:16" x14ac:dyDescent="0.3">
      <c r="A28" s="7"/>
      <c r="B28" s="74">
        <v>1</v>
      </c>
      <c r="C28" s="75" t="s">
        <v>50</v>
      </c>
      <c r="D28" s="75">
        <v>1</v>
      </c>
      <c r="E28" s="75">
        <v>2</v>
      </c>
      <c r="F28" s="75">
        <v>3</v>
      </c>
      <c r="G28" s="75">
        <v>4</v>
      </c>
      <c r="H28" s="75">
        <v>5</v>
      </c>
      <c r="I28" s="75">
        <v>6</v>
      </c>
      <c r="J28" s="75">
        <v>7</v>
      </c>
      <c r="K28" s="75">
        <v>8</v>
      </c>
      <c r="L28" s="75">
        <v>9</v>
      </c>
      <c r="M28" s="75">
        <v>10</v>
      </c>
      <c r="N28" s="75">
        <v>11</v>
      </c>
      <c r="O28" s="76"/>
      <c r="P28" s="7"/>
    </row>
    <row r="29" spans="1:16" x14ac:dyDescent="0.3">
      <c r="A29" s="7"/>
      <c r="B29" s="77">
        <v>2</v>
      </c>
      <c r="C29" s="78" t="s">
        <v>86</v>
      </c>
      <c r="D29" s="1">
        <v>25</v>
      </c>
      <c r="E29" s="1">
        <v>25</v>
      </c>
      <c r="F29" s="1">
        <v>25</v>
      </c>
      <c r="G29" s="1">
        <v>25</v>
      </c>
      <c r="H29" s="1">
        <v>25</v>
      </c>
      <c r="I29" s="1">
        <v>25</v>
      </c>
      <c r="J29" s="1">
        <v>25</v>
      </c>
      <c r="K29" s="1">
        <v>25</v>
      </c>
      <c r="L29" s="1">
        <v>25</v>
      </c>
      <c r="M29" s="1"/>
      <c r="N29" s="1"/>
      <c r="O29" s="79"/>
      <c r="P29" s="7"/>
    </row>
    <row r="30" spans="1:16" x14ac:dyDescent="0.3">
      <c r="A30" s="7"/>
      <c r="B30" s="77">
        <v>3</v>
      </c>
      <c r="C30" s="78" t="s">
        <v>87</v>
      </c>
      <c r="D30" s="1">
        <v>1.75</v>
      </c>
      <c r="E30" s="1">
        <v>3.5</v>
      </c>
      <c r="F30" s="1">
        <v>5.25</v>
      </c>
      <c r="G30" s="1">
        <v>7</v>
      </c>
      <c r="H30" s="1">
        <v>8.75</v>
      </c>
      <c r="I30" s="1">
        <v>10.5</v>
      </c>
      <c r="J30" s="1">
        <v>12.45</v>
      </c>
      <c r="K30" s="1">
        <v>14</v>
      </c>
      <c r="L30" s="1">
        <v>15.2</v>
      </c>
      <c r="M30" s="1">
        <v>17.5</v>
      </c>
      <c r="N30" s="1"/>
      <c r="O30" s="79"/>
      <c r="P30" s="7"/>
    </row>
    <row r="31" spans="1:16" x14ac:dyDescent="0.3">
      <c r="A31" s="7"/>
      <c r="B31" s="77">
        <v>4</v>
      </c>
      <c r="C31" s="78" t="s">
        <v>88</v>
      </c>
      <c r="D31" s="1">
        <v>2</v>
      </c>
      <c r="E31" s="1">
        <v>3</v>
      </c>
      <c r="F31" s="1">
        <v>4</v>
      </c>
      <c r="G31" s="1">
        <v>4</v>
      </c>
      <c r="H31" s="1">
        <v>4</v>
      </c>
      <c r="I31" s="1">
        <v>4</v>
      </c>
      <c r="J31" s="1">
        <v>4</v>
      </c>
      <c r="K31" s="1">
        <v>4</v>
      </c>
      <c r="L31" s="1">
        <v>4</v>
      </c>
      <c r="M31" s="1"/>
      <c r="N31" s="1"/>
      <c r="O31" s="79"/>
      <c r="P31" s="7"/>
    </row>
    <row r="32" spans="1:16" x14ac:dyDescent="0.3">
      <c r="A32" s="7"/>
      <c r="B32" s="77">
        <v>5</v>
      </c>
      <c r="C32" s="78" t="s">
        <v>89</v>
      </c>
      <c r="D32" s="1">
        <v>87.5</v>
      </c>
      <c r="E32" s="1">
        <v>81</v>
      </c>
      <c r="F32" s="1">
        <v>56</v>
      </c>
      <c r="G32" s="1">
        <v>70.5</v>
      </c>
      <c r="H32" s="1">
        <v>78.5</v>
      </c>
      <c r="I32" s="1">
        <v>84.5</v>
      </c>
      <c r="J32" s="1">
        <v>84.5</v>
      </c>
      <c r="K32" s="1">
        <v>84.5</v>
      </c>
      <c r="L32" s="1">
        <v>85.5</v>
      </c>
      <c r="M32" s="1"/>
      <c r="N32" s="1"/>
      <c r="O32" s="79"/>
      <c r="P32" s="7"/>
    </row>
    <row r="33" spans="1:16" x14ac:dyDescent="0.3">
      <c r="A33" s="7"/>
      <c r="B33" s="77">
        <v>6</v>
      </c>
      <c r="C33" s="78" t="s">
        <v>90</v>
      </c>
      <c r="D33" s="1">
        <v>0.875</v>
      </c>
      <c r="E33" s="1">
        <v>0.81</v>
      </c>
      <c r="F33" s="1">
        <v>0.56000000000000005</v>
      </c>
      <c r="G33" s="1">
        <f t="shared" ref="G33:L33" si="0">G32/100</f>
        <v>0.70499999999999996</v>
      </c>
      <c r="H33" s="1">
        <f t="shared" si="0"/>
        <v>0.78500000000000003</v>
      </c>
      <c r="I33" s="1">
        <f t="shared" si="0"/>
        <v>0.84499999999999997</v>
      </c>
      <c r="J33" s="1">
        <f t="shared" si="0"/>
        <v>0.84499999999999997</v>
      </c>
      <c r="K33" s="1">
        <f t="shared" si="0"/>
        <v>0.84499999999999997</v>
      </c>
      <c r="L33" s="1">
        <f t="shared" si="0"/>
        <v>0.85499999999999998</v>
      </c>
      <c r="M33" s="1"/>
      <c r="N33" s="1"/>
      <c r="O33" s="79"/>
      <c r="P33" s="7"/>
    </row>
    <row r="34" spans="1:16" x14ac:dyDescent="0.3">
      <c r="A34" s="7"/>
      <c r="B34" s="77">
        <v>7</v>
      </c>
      <c r="C34" s="80" t="s">
        <v>91</v>
      </c>
      <c r="D34" s="1">
        <f>D33*E24</f>
        <v>29.050000000000004</v>
      </c>
      <c r="E34" s="1">
        <f>E33*F24</f>
        <v>56.457000000000008</v>
      </c>
      <c r="F34" s="1">
        <f>F33*G24</f>
        <v>77.391999999999996</v>
      </c>
      <c r="G34" s="1">
        <f>G33*G24</f>
        <v>97.430999999999983</v>
      </c>
      <c r="H34" s="1">
        <f>H33*G24</f>
        <v>108.48699999999999</v>
      </c>
      <c r="I34" s="1">
        <f>I33*G24</f>
        <v>116.77899999999998</v>
      </c>
      <c r="J34" s="1">
        <f>J33*G24</f>
        <v>116.77899999999998</v>
      </c>
      <c r="K34" s="1">
        <f>K33*G24</f>
        <v>116.77899999999998</v>
      </c>
      <c r="L34" s="1">
        <f>L33*G24</f>
        <v>118.16099999999999</v>
      </c>
      <c r="M34" s="1"/>
      <c r="N34" s="1"/>
      <c r="O34" s="79"/>
      <c r="P34" s="7"/>
    </row>
    <row r="35" spans="1:16" x14ac:dyDescent="0.3">
      <c r="A35" s="7"/>
      <c r="B35" s="77">
        <v>8</v>
      </c>
      <c r="C35" s="78" t="s">
        <v>92</v>
      </c>
      <c r="D35" s="1">
        <v>0</v>
      </c>
      <c r="E35" s="1">
        <v>0</v>
      </c>
      <c r="F35" s="1">
        <v>0</v>
      </c>
      <c r="G35" s="1">
        <v>0</v>
      </c>
      <c r="H35" s="1">
        <v>0</v>
      </c>
      <c r="I35" s="1">
        <v>0</v>
      </c>
      <c r="J35" s="1">
        <v>0</v>
      </c>
      <c r="K35" s="1">
        <v>0</v>
      </c>
      <c r="L35" s="1">
        <v>0</v>
      </c>
      <c r="M35" s="1">
        <v>0</v>
      </c>
      <c r="N35" s="1">
        <v>0</v>
      </c>
      <c r="O35" s="1">
        <v>0</v>
      </c>
      <c r="P35" s="7"/>
    </row>
    <row r="36" spans="1:16" x14ac:dyDescent="0.3">
      <c r="A36" s="7"/>
      <c r="B36" s="77">
        <v>9</v>
      </c>
      <c r="C36" s="78" t="s">
        <v>93</v>
      </c>
      <c r="D36" s="1">
        <f>D34</f>
        <v>29.050000000000004</v>
      </c>
      <c r="E36" s="1">
        <f>E34</f>
        <v>56.457000000000008</v>
      </c>
      <c r="F36" s="1">
        <f>F34</f>
        <v>77.391999999999996</v>
      </c>
      <c r="G36" s="1">
        <f t="shared" ref="G36:L36" si="1">G34</f>
        <v>97.430999999999983</v>
      </c>
      <c r="H36" s="1">
        <f t="shared" si="1"/>
        <v>108.48699999999999</v>
      </c>
      <c r="I36" s="1">
        <f t="shared" si="1"/>
        <v>116.77899999999998</v>
      </c>
      <c r="J36" s="1">
        <f t="shared" si="1"/>
        <v>116.77899999999998</v>
      </c>
      <c r="K36" s="1">
        <f t="shared" si="1"/>
        <v>116.77899999999998</v>
      </c>
      <c r="L36" s="1">
        <f t="shared" si="1"/>
        <v>118.16099999999999</v>
      </c>
      <c r="M36" s="1"/>
      <c r="N36" s="1"/>
      <c r="O36" s="79"/>
      <c r="P36" s="7"/>
    </row>
    <row r="37" spans="1:16" ht="15" thickBot="1" x14ac:dyDescent="0.35">
      <c r="A37" s="7"/>
      <c r="B37" s="81">
        <v>10</v>
      </c>
      <c r="C37" s="82" t="s">
        <v>94</v>
      </c>
      <c r="D37" s="49">
        <v>1.54</v>
      </c>
      <c r="E37" s="49">
        <f>E36/18.77</f>
        <v>3.0078316462440067</v>
      </c>
      <c r="F37" s="49">
        <f>F36/18.77</f>
        <v>4.1231752797016519</v>
      </c>
      <c r="G37" s="49">
        <f t="shared" ref="G37:L37" si="2">G36/18.77</f>
        <v>5.1907831646244</v>
      </c>
      <c r="H37" s="49">
        <f t="shared" si="2"/>
        <v>5.7798082045817791</v>
      </c>
      <c r="I37" s="49">
        <f t="shared" si="2"/>
        <v>6.221576984549813</v>
      </c>
      <c r="J37" s="49">
        <f t="shared" si="2"/>
        <v>6.221576984549813</v>
      </c>
      <c r="K37" s="49">
        <f t="shared" si="2"/>
        <v>6.221576984549813</v>
      </c>
      <c r="L37" s="49">
        <f t="shared" si="2"/>
        <v>6.2952051145444852</v>
      </c>
      <c r="M37" s="49"/>
      <c r="N37" s="49"/>
      <c r="O37" s="83"/>
      <c r="P37" s="7"/>
    </row>
    <row r="38" spans="1:16" x14ac:dyDescent="0.3">
      <c r="A38" s="7"/>
      <c r="B38" s="7"/>
      <c r="C38" s="7"/>
      <c r="D38" s="7"/>
      <c r="E38" s="84" t="s">
        <v>95</v>
      </c>
      <c r="F38" s="85"/>
      <c r="G38" s="46" t="s">
        <v>96</v>
      </c>
      <c r="H38" s="7"/>
      <c r="I38" s="7"/>
      <c r="J38" s="7"/>
      <c r="K38" s="84" t="s">
        <v>97</v>
      </c>
      <c r="L38" s="85"/>
      <c r="M38" s="46" t="s">
        <v>96</v>
      </c>
      <c r="N38" s="7"/>
      <c r="O38" s="7"/>
      <c r="P38" s="7"/>
    </row>
    <row r="39" spans="1:16" ht="15" thickBot="1" x14ac:dyDescent="0.35">
      <c r="A39" s="7"/>
      <c r="B39" s="7"/>
      <c r="C39" s="7"/>
      <c r="D39" s="7"/>
      <c r="E39" s="7"/>
      <c r="F39" s="7"/>
      <c r="G39" s="7"/>
      <c r="H39" s="7"/>
      <c r="I39" s="7"/>
      <c r="J39" s="7"/>
      <c r="K39" s="7"/>
      <c r="L39" s="7"/>
      <c r="M39" s="7"/>
      <c r="N39" s="7"/>
      <c r="O39" s="7"/>
      <c r="P39" s="7"/>
    </row>
    <row r="40" spans="1:16" x14ac:dyDescent="0.3">
      <c r="A40" s="7"/>
      <c r="B40" s="40"/>
      <c r="C40" s="41"/>
      <c r="D40" s="41"/>
      <c r="E40" s="41"/>
      <c r="F40" s="41"/>
      <c r="G40" s="41"/>
      <c r="H40" s="43" t="s">
        <v>98</v>
      </c>
      <c r="I40" s="41"/>
      <c r="J40" s="41"/>
      <c r="K40" s="41"/>
      <c r="L40" s="41"/>
      <c r="M40" s="41"/>
      <c r="N40" s="41"/>
      <c r="O40" s="44"/>
      <c r="P40" s="7"/>
    </row>
    <row r="41" spans="1:16" x14ac:dyDescent="0.3">
      <c r="A41" s="7"/>
      <c r="B41" s="74">
        <v>1</v>
      </c>
      <c r="C41" s="75" t="s">
        <v>50</v>
      </c>
      <c r="D41" s="75">
        <v>1</v>
      </c>
      <c r="E41" s="75">
        <v>2</v>
      </c>
      <c r="F41" s="75">
        <v>3</v>
      </c>
      <c r="G41" s="75">
        <v>4</v>
      </c>
      <c r="H41" s="75">
        <v>5</v>
      </c>
      <c r="I41" s="75">
        <v>6</v>
      </c>
      <c r="J41" s="75">
        <v>7</v>
      </c>
      <c r="K41" s="75">
        <v>8</v>
      </c>
      <c r="L41" s="75">
        <v>9</v>
      </c>
      <c r="M41" s="75">
        <v>10</v>
      </c>
      <c r="N41" s="75">
        <v>11</v>
      </c>
      <c r="O41" s="76"/>
      <c r="P41" s="7"/>
    </row>
    <row r="42" spans="1:16" x14ac:dyDescent="0.3">
      <c r="A42" s="7"/>
      <c r="B42" s="77">
        <v>2</v>
      </c>
      <c r="C42" s="78" t="s">
        <v>86</v>
      </c>
      <c r="D42" s="1">
        <v>25</v>
      </c>
      <c r="E42" s="1">
        <v>25</v>
      </c>
      <c r="F42" s="1">
        <v>25</v>
      </c>
      <c r="G42" s="1">
        <v>25</v>
      </c>
      <c r="H42" s="1">
        <v>25</v>
      </c>
      <c r="I42" s="1">
        <v>25</v>
      </c>
      <c r="J42" s="1">
        <v>25</v>
      </c>
      <c r="K42" s="1">
        <v>25</v>
      </c>
      <c r="L42" s="1">
        <v>25</v>
      </c>
      <c r="M42" s="1">
        <v>25</v>
      </c>
      <c r="N42" s="1">
        <v>25</v>
      </c>
      <c r="O42" s="79"/>
      <c r="P42" s="7"/>
    </row>
    <row r="43" spans="1:16" x14ac:dyDescent="0.3">
      <c r="A43" s="7"/>
      <c r="B43" s="77">
        <v>3</v>
      </c>
      <c r="C43" s="78" t="s">
        <v>87</v>
      </c>
      <c r="D43" s="1">
        <v>1.5</v>
      </c>
      <c r="E43" s="1">
        <v>3</v>
      </c>
      <c r="F43" s="1">
        <v>4.5</v>
      </c>
      <c r="G43" s="1">
        <v>6</v>
      </c>
      <c r="H43" s="1">
        <v>7.5</v>
      </c>
      <c r="I43" s="1">
        <v>9</v>
      </c>
      <c r="J43" s="1">
        <v>10.5</v>
      </c>
      <c r="K43" s="1">
        <v>12</v>
      </c>
      <c r="L43" s="1">
        <v>13.5</v>
      </c>
      <c r="M43" s="1">
        <v>14.8</v>
      </c>
      <c r="N43" s="1"/>
      <c r="O43" s="79"/>
      <c r="P43" s="7"/>
    </row>
    <row r="44" spans="1:16" x14ac:dyDescent="0.3">
      <c r="A44" s="7"/>
      <c r="B44" s="77">
        <v>4</v>
      </c>
      <c r="C44" s="78" t="s">
        <v>88</v>
      </c>
      <c r="D44" s="1">
        <v>2</v>
      </c>
      <c r="E44" s="1">
        <v>3</v>
      </c>
      <c r="F44" s="1">
        <v>3</v>
      </c>
      <c r="G44" s="1">
        <v>3</v>
      </c>
      <c r="H44" s="1">
        <v>3</v>
      </c>
      <c r="I44" s="1">
        <v>4</v>
      </c>
      <c r="J44" s="1">
        <v>4</v>
      </c>
      <c r="K44" s="1">
        <v>4</v>
      </c>
      <c r="L44" s="1">
        <v>4</v>
      </c>
      <c r="M44" s="1">
        <v>4</v>
      </c>
      <c r="N44" s="1"/>
      <c r="O44" s="79"/>
      <c r="P44" s="7"/>
    </row>
    <row r="45" spans="1:16" x14ac:dyDescent="0.3">
      <c r="A45" s="7"/>
      <c r="B45" s="77">
        <v>5</v>
      </c>
      <c r="C45" s="78" t="s">
        <v>89</v>
      </c>
      <c r="D45" s="1">
        <v>51</v>
      </c>
      <c r="E45" s="1">
        <v>56</v>
      </c>
      <c r="F45" s="1">
        <v>76</v>
      </c>
      <c r="G45" s="1">
        <v>89</v>
      </c>
      <c r="H45" s="1">
        <v>93.5</v>
      </c>
      <c r="I45" s="1">
        <v>48</v>
      </c>
      <c r="J45" s="1">
        <v>50</v>
      </c>
      <c r="K45" s="1">
        <v>51</v>
      </c>
      <c r="L45" s="1">
        <v>51</v>
      </c>
      <c r="M45" s="1">
        <v>51</v>
      </c>
      <c r="N45" s="1"/>
      <c r="O45" s="79"/>
      <c r="P45" s="7"/>
    </row>
    <row r="46" spans="1:16" x14ac:dyDescent="0.3">
      <c r="A46" s="7"/>
      <c r="B46" s="77">
        <v>6</v>
      </c>
      <c r="C46" s="78" t="s">
        <v>90</v>
      </c>
      <c r="D46" s="1">
        <f>D45/100</f>
        <v>0.51</v>
      </c>
      <c r="E46" s="1">
        <f>E45/100</f>
        <v>0.56000000000000005</v>
      </c>
      <c r="F46" s="1">
        <f t="shared" ref="F46:M46" si="3">F45/100</f>
        <v>0.76</v>
      </c>
      <c r="G46" s="1">
        <f t="shared" si="3"/>
        <v>0.89</v>
      </c>
      <c r="H46" s="1">
        <f t="shared" si="3"/>
        <v>0.93500000000000005</v>
      </c>
      <c r="I46" s="1">
        <f t="shared" si="3"/>
        <v>0.48</v>
      </c>
      <c r="J46" s="1">
        <f t="shared" si="3"/>
        <v>0.5</v>
      </c>
      <c r="K46" s="1">
        <f t="shared" si="3"/>
        <v>0.51</v>
      </c>
      <c r="L46" s="1">
        <f t="shared" si="3"/>
        <v>0.51</v>
      </c>
      <c r="M46" s="1">
        <f t="shared" si="3"/>
        <v>0.51</v>
      </c>
      <c r="N46" s="1"/>
      <c r="O46" s="79"/>
      <c r="P46" s="7"/>
    </row>
    <row r="47" spans="1:16" x14ac:dyDescent="0.3">
      <c r="A47" s="7"/>
      <c r="B47" s="77">
        <v>7</v>
      </c>
      <c r="C47" s="80" t="s">
        <v>99</v>
      </c>
      <c r="D47" s="1">
        <f>D46*E25</f>
        <v>18.920999999999999</v>
      </c>
      <c r="E47" s="1">
        <f>E46*F25</f>
        <v>42.000000000000007</v>
      </c>
      <c r="F47" s="1">
        <f>F46*F25</f>
        <v>57</v>
      </c>
      <c r="G47" s="1">
        <f>G46*F25</f>
        <v>66.75</v>
      </c>
      <c r="H47" s="1">
        <f>H46*F25</f>
        <v>70.125</v>
      </c>
      <c r="I47" s="1">
        <f>I46*G25</f>
        <v>71.28</v>
      </c>
      <c r="J47" s="1">
        <f>J46*G25</f>
        <v>74.25</v>
      </c>
      <c r="K47" s="1">
        <f>K46*G25</f>
        <v>75.734999999999999</v>
      </c>
      <c r="L47" s="1">
        <f>L46*G25</f>
        <v>75.734999999999999</v>
      </c>
      <c r="M47" s="1">
        <f>M46*G25</f>
        <v>75.734999999999999</v>
      </c>
      <c r="N47" s="1"/>
      <c r="O47" s="79"/>
      <c r="P47" s="7"/>
    </row>
    <row r="48" spans="1:16" x14ac:dyDescent="0.3">
      <c r="A48" s="7"/>
      <c r="B48" s="77">
        <v>8</v>
      </c>
      <c r="C48" s="78" t="s">
        <v>92</v>
      </c>
      <c r="D48" s="1">
        <v>0</v>
      </c>
      <c r="E48" s="1">
        <v>0</v>
      </c>
      <c r="F48" s="1">
        <v>0</v>
      </c>
      <c r="G48" s="1">
        <v>0</v>
      </c>
      <c r="H48" s="1">
        <v>0</v>
      </c>
      <c r="I48" s="1">
        <v>0</v>
      </c>
      <c r="J48" s="1">
        <v>0</v>
      </c>
      <c r="K48" s="1">
        <v>0</v>
      </c>
      <c r="L48" s="1">
        <v>0</v>
      </c>
      <c r="M48" s="1">
        <v>0</v>
      </c>
      <c r="N48" s="1"/>
      <c r="O48" s="79"/>
      <c r="P48" s="7"/>
    </row>
    <row r="49" spans="1:16" x14ac:dyDescent="0.3">
      <c r="A49" s="7"/>
      <c r="B49" s="77">
        <v>9</v>
      </c>
      <c r="C49" s="78" t="s">
        <v>93</v>
      </c>
      <c r="D49" s="1">
        <f>D47</f>
        <v>18.920999999999999</v>
      </c>
      <c r="E49" s="1">
        <f>E47</f>
        <v>42.000000000000007</v>
      </c>
      <c r="F49" s="1">
        <f t="shared" ref="F49:M49" si="4">F47</f>
        <v>57</v>
      </c>
      <c r="G49" s="1">
        <f t="shared" si="4"/>
        <v>66.75</v>
      </c>
      <c r="H49" s="1">
        <f t="shared" si="4"/>
        <v>70.125</v>
      </c>
      <c r="I49" s="1">
        <f t="shared" si="4"/>
        <v>71.28</v>
      </c>
      <c r="J49" s="1">
        <f t="shared" si="4"/>
        <v>74.25</v>
      </c>
      <c r="K49" s="1">
        <f t="shared" si="4"/>
        <v>75.734999999999999</v>
      </c>
      <c r="L49" s="1">
        <f t="shared" si="4"/>
        <v>75.734999999999999</v>
      </c>
      <c r="M49" s="1">
        <f t="shared" si="4"/>
        <v>75.734999999999999</v>
      </c>
      <c r="N49" s="1"/>
      <c r="O49" s="79"/>
      <c r="P49" s="7"/>
    </row>
    <row r="50" spans="1:16" ht="15" thickBot="1" x14ac:dyDescent="0.35">
      <c r="A50" s="7"/>
      <c r="B50" s="81">
        <v>10</v>
      </c>
      <c r="C50" s="82" t="s">
        <v>94</v>
      </c>
      <c r="D50" s="49">
        <f>D49/18.77</f>
        <v>1.0080447522642515</v>
      </c>
      <c r="E50" s="49">
        <f>E49/18.77</f>
        <v>2.2376132125732555</v>
      </c>
      <c r="F50" s="49">
        <f t="shared" ref="F50:M50" si="5">F49/18.77</f>
        <v>3.0367607884922752</v>
      </c>
      <c r="G50" s="49">
        <f t="shared" si="5"/>
        <v>3.556206712839638</v>
      </c>
      <c r="H50" s="49">
        <f t="shared" si="5"/>
        <v>3.7360149174214174</v>
      </c>
      <c r="I50" s="49">
        <f t="shared" si="5"/>
        <v>3.797549280767182</v>
      </c>
      <c r="J50" s="49">
        <f t="shared" si="5"/>
        <v>3.9557805007991478</v>
      </c>
      <c r="K50" s="49">
        <f t="shared" si="5"/>
        <v>4.0348961108151302</v>
      </c>
      <c r="L50" s="49">
        <f t="shared" si="5"/>
        <v>4.0348961108151302</v>
      </c>
      <c r="M50" s="49">
        <f t="shared" si="5"/>
        <v>4.0348961108151302</v>
      </c>
      <c r="N50" s="49"/>
      <c r="O50" s="83"/>
      <c r="P50" s="7"/>
    </row>
    <row r="51" spans="1:16" x14ac:dyDescent="0.3">
      <c r="A51" s="7"/>
      <c r="B51" s="7"/>
      <c r="C51" s="7"/>
      <c r="D51" s="7"/>
      <c r="E51" s="84" t="s">
        <v>95</v>
      </c>
      <c r="F51" s="85"/>
      <c r="G51" s="46" t="s">
        <v>96</v>
      </c>
      <c r="H51" s="7"/>
      <c r="I51" s="7"/>
      <c r="J51" s="7"/>
      <c r="K51" s="84" t="s">
        <v>97</v>
      </c>
      <c r="L51" s="85"/>
      <c r="M51" s="46" t="s">
        <v>96</v>
      </c>
      <c r="N51" s="7"/>
      <c r="O51" s="7"/>
      <c r="P51" s="7"/>
    </row>
    <row r="52" spans="1:16" x14ac:dyDescent="0.3">
      <c r="A52" s="7"/>
      <c r="B52" s="7"/>
      <c r="C52" s="7"/>
      <c r="D52" s="7"/>
      <c r="E52" s="7"/>
      <c r="F52" s="7"/>
      <c r="G52" s="7"/>
      <c r="H52" s="7"/>
      <c r="I52" s="7"/>
      <c r="J52" s="7"/>
      <c r="K52" s="7"/>
      <c r="L52" s="7"/>
      <c r="M52" s="7"/>
      <c r="N52" s="7"/>
      <c r="O52" s="7"/>
      <c r="P52" s="7"/>
    </row>
    <row r="53" spans="1:16" x14ac:dyDescent="0.3">
      <c r="A53" s="7"/>
      <c r="B53" s="7"/>
      <c r="C53" s="7"/>
      <c r="D53" s="46"/>
      <c r="E53" s="52" t="s">
        <v>100</v>
      </c>
      <c r="F53" s="85"/>
      <c r="G53" s="46"/>
      <c r="H53" s="46"/>
      <c r="I53" s="46"/>
      <c r="J53" s="52" t="s">
        <v>101</v>
      </c>
      <c r="K53" s="85"/>
      <c r="L53" s="46"/>
      <c r="M53" s="46"/>
      <c r="N53" s="46"/>
      <c r="O53" s="46"/>
      <c r="P53" s="7"/>
    </row>
    <row r="54" spans="1:16" x14ac:dyDescent="0.3">
      <c r="A54" s="7"/>
      <c r="B54" s="7"/>
      <c r="C54" s="7"/>
      <c r="D54" s="46"/>
      <c r="E54" s="52" t="s">
        <v>102</v>
      </c>
      <c r="F54" s="85"/>
      <c r="G54" s="46"/>
      <c r="H54" s="46"/>
      <c r="I54" s="46"/>
      <c r="J54" s="52" t="s">
        <v>103</v>
      </c>
      <c r="K54" s="86"/>
      <c r="L54" s="46" t="s">
        <v>104</v>
      </c>
      <c r="M54" s="46"/>
      <c r="N54" s="46"/>
      <c r="O54" s="46"/>
      <c r="P54" s="7"/>
    </row>
    <row r="55" spans="1:16" x14ac:dyDescent="0.3">
      <c r="A55" s="7"/>
      <c r="B55" s="7"/>
      <c r="C55" s="7"/>
      <c r="D55" s="46"/>
      <c r="E55" s="52" t="s">
        <v>105</v>
      </c>
      <c r="F55" s="85"/>
      <c r="G55" s="46"/>
      <c r="H55" s="46"/>
      <c r="I55" s="46"/>
      <c r="J55" s="52" t="s">
        <v>106</v>
      </c>
      <c r="K55" s="85"/>
      <c r="L55" s="85"/>
      <c r="M55" s="85"/>
      <c r="N55" s="85"/>
      <c r="O55" s="46" t="s">
        <v>107</v>
      </c>
      <c r="P55" s="7"/>
    </row>
    <row r="56" spans="1:16" x14ac:dyDescent="0.3">
      <c r="A56" s="7"/>
      <c r="B56" s="7"/>
      <c r="C56" s="7"/>
      <c r="D56" s="7"/>
      <c r="E56" s="7"/>
      <c r="F56" s="7"/>
      <c r="G56" s="7"/>
      <c r="H56" s="7"/>
      <c r="I56" s="7"/>
      <c r="J56" s="7"/>
      <c r="K56" s="7"/>
      <c r="L56" s="7"/>
      <c r="M56" s="7"/>
      <c r="N56" s="7"/>
      <c r="O56" s="7"/>
      <c r="P56" s="7"/>
    </row>
    <row r="57" spans="1:16" x14ac:dyDescent="0.3">
      <c r="A57" s="7"/>
      <c r="B57" s="7"/>
      <c r="C57" s="7"/>
      <c r="D57" s="7"/>
      <c r="E57" s="7"/>
      <c r="F57" s="7"/>
      <c r="G57" s="7"/>
      <c r="H57" s="7"/>
      <c r="I57" s="7"/>
      <c r="J57" s="7"/>
      <c r="K57" s="7"/>
      <c r="L57" s="7"/>
      <c r="M57" s="7"/>
      <c r="N57" s="7"/>
      <c r="O57" s="7"/>
      <c r="P57" s="7"/>
    </row>
    <row r="58" spans="1:16" x14ac:dyDescent="0.3">
      <c r="A58" s="7"/>
      <c r="B58" s="7"/>
      <c r="C58" s="7"/>
      <c r="D58" s="7"/>
      <c r="E58" s="7"/>
      <c r="F58" s="7"/>
      <c r="G58" s="7"/>
      <c r="H58" s="7"/>
      <c r="I58" s="7"/>
      <c r="J58" s="7"/>
      <c r="K58" s="7"/>
      <c r="L58" s="7"/>
      <c r="M58" s="7"/>
      <c r="N58" s="7"/>
      <c r="O58" s="7"/>
      <c r="P58" s="7"/>
    </row>
    <row r="59" spans="1:16" x14ac:dyDescent="0.3">
      <c r="A59" s="7"/>
      <c r="B59" s="7"/>
      <c r="C59" s="7"/>
      <c r="D59" s="7"/>
      <c r="E59" s="7"/>
      <c r="F59" s="7"/>
      <c r="G59" s="7"/>
      <c r="H59" s="7"/>
      <c r="I59" s="7"/>
      <c r="J59" s="7"/>
      <c r="K59" s="7"/>
      <c r="L59" s="7"/>
      <c r="M59" s="7"/>
      <c r="N59" s="7"/>
      <c r="O59" s="7"/>
      <c r="P59" s="7"/>
    </row>
    <row r="60" spans="1:16" x14ac:dyDescent="0.3">
      <c r="A60" s="7"/>
      <c r="B60" s="7"/>
      <c r="C60" s="7"/>
      <c r="D60" s="7"/>
      <c r="E60" s="7"/>
      <c r="F60" s="7"/>
      <c r="G60" s="7"/>
      <c r="H60" s="7"/>
      <c r="I60" s="7"/>
      <c r="J60" s="7"/>
      <c r="K60" s="7"/>
      <c r="L60" s="7"/>
      <c r="M60" s="7"/>
      <c r="N60" s="7"/>
      <c r="O60" s="7"/>
      <c r="P60" s="7"/>
    </row>
  </sheetData>
  <mergeCells count="16">
    <mergeCell ref="K4:L4"/>
    <mergeCell ref="K5:L5"/>
    <mergeCell ref="D6:J6"/>
    <mergeCell ref="K6:L6"/>
    <mergeCell ref="D7:J7"/>
    <mergeCell ref="K7:L7"/>
    <mergeCell ref="D11:J11"/>
    <mergeCell ref="K11:L11"/>
    <mergeCell ref="D12:J12"/>
    <mergeCell ref="K12:L12"/>
    <mergeCell ref="D8:J8"/>
    <mergeCell ref="K8:L8"/>
    <mergeCell ref="D9:J9"/>
    <mergeCell ref="K9:L9"/>
    <mergeCell ref="D10:J10"/>
    <mergeCell ref="K10:L10"/>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621CC-C9D3-4023-91F0-781ED264A708}">
  <dimension ref="A1:I12"/>
  <sheetViews>
    <sheetView zoomScale="70" zoomScaleNormal="70" workbookViewId="0">
      <selection activeCell="C15" sqref="C15"/>
    </sheetView>
  </sheetViews>
  <sheetFormatPr defaultRowHeight="14.4" x14ac:dyDescent="0.3"/>
  <cols>
    <col min="1" max="1" width="14.88671875" customWidth="1"/>
    <col min="3" max="3" width="13.21875" customWidth="1"/>
    <col min="4" max="4" width="17.6640625" customWidth="1"/>
    <col min="9" max="9" width="15.33203125" customWidth="1"/>
  </cols>
  <sheetData>
    <row r="1" spans="1:9" x14ac:dyDescent="0.3">
      <c r="A1" s="4" t="s">
        <v>119</v>
      </c>
      <c r="B1" s="4" t="s">
        <v>110</v>
      </c>
      <c r="C1" s="4" t="s">
        <v>111</v>
      </c>
      <c r="D1" s="88" t="s">
        <v>112</v>
      </c>
      <c r="I1" s="89"/>
    </row>
    <row r="2" spans="1:9" x14ac:dyDescent="0.3">
      <c r="A2" s="1">
        <v>1.54</v>
      </c>
      <c r="B2">
        <v>1.75</v>
      </c>
      <c r="C2">
        <v>18.77</v>
      </c>
      <c r="D2">
        <f>A2/18.77</f>
        <v>8.2045817794352688E-2</v>
      </c>
    </row>
    <row r="3" spans="1:9" x14ac:dyDescent="0.3">
      <c r="A3" s="1">
        <v>3.0078320000000001</v>
      </c>
      <c r="B3">
        <v>3.5</v>
      </c>
      <c r="D3">
        <f>A3/18.77</f>
        <v>0.16024677677144381</v>
      </c>
    </row>
    <row r="4" spans="1:9" x14ac:dyDescent="0.3">
      <c r="A4" s="1">
        <v>4.1231749999999998</v>
      </c>
      <c r="B4">
        <v>5.25</v>
      </c>
      <c r="D4">
        <f t="shared" ref="D4:D10" si="0">A4/18.77</f>
        <v>0.21966835375599361</v>
      </c>
    </row>
    <row r="5" spans="1:9" x14ac:dyDescent="0.3">
      <c r="A5" s="1">
        <v>5.1907829999999997</v>
      </c>
      <c r="B5">
        <v>7</v>
      </c>
      <c r="D5">
        <f t="shared" si="0"/>
        <v>0.27654677677144379</v>
      </c>
    </row>
    <row r="6" spans="1:9" x14ac:dyDescent="0.3">
      <c r="A6" s="1">
        <v>5.7798080000000001</v>
      </c>
      <c r="B6">
        <v>8.75</v>
      </c>
      <c r="D6">
        <f t="shared" si="0"/>
        <v>0.30792797016515716</v>
      </c>
    </row>
    <row r="7" spans="1:9" x14ac:dyDescent="0.3">
      <c r="A7" s="1">
        <v>6.2215769999999999</v>
      </c>
      <c r="B7">
        <v>10.5</v>
      </c>
      <c r="D7">
        <f t="shared" si="0"/>
        <v>0.33146387852956849</v>
      </c>
    </row>
    <row r="8" spans="1:9" x14ac:dyDescent="0.3">
      <c r="A8" s="1">
        <v>6.2215769999999999</v>
      </c>
      <c r="B8">
        <v>12.45</v>
      </c>
      <c r="D8">
        <f t="shared" si="0"/>
        <v>0.33146387852956849</v>
      </c>
    </row>
    <row r="9" spans="1:9" x14ac:dyDescent="0.3">
      <c r="A9" s="1">
        <v>6.2215769999999999</v>
      </c>
      <c r="B9">
        <v>14</v>
      </c>
      <c r="D9">
        <f t="shared" si="0"/>
        <v>0.33146387852956849</v>
      </c>
    </row>
    <row r="10" spans="1:9" x14ac:dyDescent="0.3">
      <c r="A10" s="1">
        <v>6.2952050000000002</v>
      </c>
      <c r="B10">
        <v>15.2</v>
      </c>
      <c r="D10">
        <f t="shared" si="0"/>
        <v>0.33538652104421951</v>
      </c>
    </row>
    <row r="12" spans="1:9" x14ac:dyDescent="0.3">
      <c r="A12" s="107"/>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760DC-CF8A-4FB5-BD63-B2A4B3228474}">
  <dimension ref="A1:AB362"/>
  <sheetViews>
    <sheetView tabSelected="1" topLeftCell="F1" workbookViewId="0">
      <selection activeCell="L17" sqref="L17"/>
    </sheetView>
  </sheetViews>
  <sheetFormatPr defaultRowHeight="14.4" x14ac:dyDescent="0.3"/>
  <cols>
    <col min="1" max="1" width="13" customWidth="1"/>
    <col min="2" max="2" width="10.21875" customWidth="1"/>
    <col min="5" max="5" width="14.88671875" customWidth="1"/>
    <col min="6" max="6" width="21" customWidth="1"/>
    <col min="8" max="8" width="14.109375" customWidth="1"/>
    <col min="9" max="9" width="17.77734375" customWidth="1"/>
    <col min="10" max="10" width="15" customWidth="1"/>
    <col min="11" max="11" width="15.6640625" customWidth="1"/>
    <col min="12" max="12" width="18.109375" customWidth="1"/>
    <col min="13" max="13" width="10.109375" customWidth="1"/>
  </cols>
  <sheetData>
    <row r="1" spans="1:28" x14ac:dyDescent="0.3">
      <c r="A1" s="4" t="s">
        <v>31</v>
      </c>
      <c r="B1" s="4" t="s">
        <v>120</v>
      </c>
      <c r="C1" s="4" t="s">
        <v>122</v>
      </c>
      <c r="D1" s="4" t="s">
        <v>121</v>
      </c>
      <c r="E1" s="4" t="s">
        <v>123</v>
      </c>
      <c r="F1" s="4" t="s">
        <v>145</v>
      </c>
      <c r="G1" s="106" t="s">
        <v>110</v>
      </c>
      <c r="I1" s="91" t="s">
        <v>147</v>
      </c>
      <c r="J1" s="91" t="s">
        <v>128</v>
      </c>
      <c r="K1" s="4" t="s">
        <v>127</v>
      </c>
      <c r="L1" s="4" t="s">
        <v>124</v>
      </c>
      <c r="M1" t="s">
        <v>31</v>
      </c>
      <c r="N1">
        <v>22.85</v>
      </c>
      <c r="X1" s="4"/>
      <c r="Y1" s="4"/>
      <c r="Z1" s="4"/>
      <c r="AB1" s="4"/>
    </row>
    <row r="2" spans="1:28" x14ac:dyDescent="0.3">
      <c r="A2" s="5">
        <v>0</v>
      </c>
      <c r="B2">
        <f xml:space="preserve"> MOD(A2/2, 360)</f>
        <v>0</v>
      </c>
      <c r="C2">
        <v>0</v>
      </c>
      <c r="D2">
        <f xml:space="preserve"> _xlfn.FORECAST.LINEAR(B2, $C$2:$C$362, $B$2:$B$362)</f>
        <v>1.1274046923065164</v>
      </c>
      <c r="E2">
        <f xml:space="preserve"> _xlfn.FORECAST.LINEAR(D2, $F$2:$F$10, $G$2:$G$10)</f>
        <v>2.4464347339400208</v>
      </c>
      <c r="F2" s="1">
        <v>1.54</v>
      </c>
      <c r="G2" s="1">
        <v>1.75</v>
      </c>
      <c r="I2">
        <v>138</v>
      </c>
      <c r="J2">
        <v>890</v>
      </c>
      <c r="K2">
        <f>F2/890</f>
        <v>1.7303370786516854E-3</v>
      </c>
      <c r="L2" s="1">
        <f>AVERAGE(K2:K10)</f>
        <v>5.5682314606741575E-3</v>
      </c>
      <c r="M2">
        <v>40</v>
      </c>
    </row>
    <row r="3" spans="1:28" x14ac:dyDescent="0.3">
      <c r="A3" s="1">
        <v>1</v>
      </c>
      <c r="B3">
        <f xml:space="preserve"> MOD(A3/2, 360)</f>
        <v>0.5</v>
      </c>
      <c r="C3">
        <v>0</v>
      </c>
      <c r="D3">
        <f xml:space="preserve"> _xlfn.FORECAST.LINEAR(B3, $C$2:$C$362, $B$2:$B$362)</f>
        <v>1.1275286828586455</v>
      </c>
      <c r="E3">
        <f xml:space="preserve"> _xlfn.FORECAST.LINEAR(D3, $F$2:$F$10, $G$2:$G$10)</f>
        <v>2.4464757598437612</v>
      </c>
      <c r="F3" s="1">
        <v>3.0078320000000001</v>
      </c>
      <c r="G3" s="1">
        <v>3.5</v>
      </c>
      <c r="K3">
        <f>F3/890</f>
        <v>3.3795865168539324E-3</v>
      </c>
      <c r="M3">
        <v>80</v>
      </c>
    </row>
    <row r="4" spans="1:28" x14ac:dyDescent="0.3">
      <c r="A4" s="1">
        <v>2</v>
      </c>
      <c r="B4">
        <f t="shared" ref="B4:B67" si="0" xml:space="preserve"> MOD(A4/2, 360)</f>
        <v>1</v>
      </c>
      <c r="C4">
        <v>0</v>
      </c>
      <c r="D4">
        <f t="shared" ref="D4:D67" si="1" xml:space="preserve"> _xlfn.FORECAST.LINEAR(B4, $C$2:$C$362, $B$2:$B$362)</f>
        <v>1.1276526734107746</v>
      </c>
      <c r="E4">
        <f t="shared" ref="E4:E67" si="2" xml:space="preserve"> _xlfn.FORECAST.LINEAR(D4, $F$2:$F$10, $G$2:$G$10)</f>
        <v>2.4465167857475012</v>
      </c>
      <c r="F4" s="1">
        <v>4.1231749999999998</v>
      </c>
      <c r="G4" s="1">
        <v>5.25</v>
      </c>
      <c r="K4">
        <f t="shared" ref="K4:K10" si="3">F4/890</f>
        <v>4.6327808988764043E-3</v>
      </c>
      <c r="M4">
        <v>120</v>
      </c>
    </row>
    <row r="5" spans="1:28" x14ac:dyDescent="0.3">
      <c r="A5" s="1">
        <v>3</v>
      </c>
      <c r="B5">
        <f t="shared" si="0"/>
        <v>1.5</v>
      </c>
      <c r="C5">
        <v>0</v>
      </c>
      <c r="D5">
        <f t="shared" si="1"/>
        <v>1.1277766639629037</v>
      </c>
      <c r="E5">
        <f t="shared" si="2"/>
        <v>2.4465578116512416</v>
      </c>
      <c r="F5" s="1">
        <v>5.1907829999999997</v>
      </c>
      <c r="G5" s="1">
        <v>7</v>
      </c>
      <c r="K5">
        <f t="shared" si="3"/>
        <v>5.832340449438202E-3</v>
      </c>
      <c r="M5">
        <v>160</v>
      </c>
    </row>
    <row r="6" spans="1:28" x14ac:dyDescent="0.3">
      <c r="A6" s="1">
        <v>4</v>
      </c>
      <c r="B6">
        <f t="shared" si="0"/>
        <v>2</v>
      </c>
      <c r="C6">
        <v>-0.01</v>
      </c>
      <c r="D6">
        <f t="shared" si="1"/>
        <v>1.1279006545150327</v>
      </c>
      <c r="E6">
        <f t="shared" si="2"/>
        <v>2.4465988375549816</v>
      </c>
      <c r="F6" s="1">
        <v>5.7798080000000001</v>
      </c>
      <c r="G6" s="1">
        <v>8.75</v>
      </c>
      <c r="K6">
        <f t="shared" si="3"/>
        <v>6.494166292134832E-3</v>
      </c>
      <c r="M6">
        <v>200</v>
      </c>
    </row>
    <row r="7" spans="1:28" x14ac:dyDescent="0.3">
      <c r="A7" s="1">
        <v>5</v>
      </c>
      <c r="B7">
        <f t="shared" si="0"/>
        <v>2.5</v>
      </c>
      <c r="C7">
        <v>-0.01</v>
      </c>
      <c r="D7">
        <f t="shared" si="1"/>
        <v>1.1280246450671618</v>
      </c>
      <c r="E7">
        <f t="shared" si="2"/>
        <v>2.4466398634587216</v>
      </c>
      <c r="F7" s="1">
        <v>6.2215769999999999</v>
      </c>
      <c r="G7" s="1">
        <v>10.5</v>
      </c>
      <c r="K7">
        <f t="shared" si="3"/>
        <v>6.99053595505618E-3</v>
      </c>
      <c r="M7">
        <v>240</v>
      </c>
    </row>
    <row r="8" spans="1:28" x14ac:dyDescent="0.3">
      <c r="A8" s="1">
        <v>6</v>
      </c>
      <c r="B8">
        <f t="shared" si="0"/>
        <v>3</v>
      </c>
      <c r="C8">
        <v>-0.01</v>
      </c>
      <c r="D8">
        <f t="shared" si="1"/>
        <v>1.1281486356192909</v>
      </c>
      <c r="E8">
        <f t="shared" si="2"/>
        <v>2.4466808893624616</v>
      </c>
      <c r="F8" s="1">
        <v>6.2215769999999999</v>
      </c>
      <c r="G8" s="1">
        <v>12.45</v>
      </c>
      <c r="K8">
        <f t="shared" si="3"/>
        <v>6.99053595505618E-3</v>
      </c>
      <c r="M8">
        <v>280</v>
      </c>
    </row>
    <row r="9" spans="1:28" x14ac:dyDescent="0.3">
      <c r="A9" s="1">
        <v>7</v>
      </c>
      <c r="B9">
        <f t="shared" si="0"/>
        <v>3.5</v>
      </c>
      <c r="C9">
        <v>-0.01</v>
      </c>
      <c r="D9">
        <f t="shared" si="1"/>
        <v>1.12827262617142</v>
      </c>
      <c r="E9">
        <f t="shared" si="2"/>
        <v>2.4467219152662021</v>
      </c>
      <c r="F9" s="1">
        <v>6.2215769999999999</v>
      </c>
      <c r="G9" s="1">
        <v>14</v>
      </c>
      <c r="K9">
        <f t="shared" si="3"/>
        <v>6.99053595505618E-3</v>
      </c>
      <c r="M9">
        <v>320</v>
      </c>
    </row>
    <row r="10" spans="1:28" x14ac:dyDescent="0.3">
      <c r="A10" s="1">
        <v>8</v>
      </c>
      <c r="B10">
        <f t="shared" si="0"/>
        <v>4</v>
      </c>
      <c r="C10">
        <v>-0.01</v>
      </c>
      <c r="D10">
        <f t="shared" si="1"/>
        <v>1.1283966167235491</v>
      </c>
      <c r="E10">
        <f t="shared" si="2"/>
        <v>2.4467629411699421</v>
      </c>
      <c r="F10" s="1">
        <v>6.2952050000000002</v>
      </c>
      <c r="G10" s="1">
        <v>15.2</v>
      </c>
      <c r="K10">
        <f t="shared" si="3"/>
        <v>7.0732640449438205E-3</v>
      </c>
      <c r="M10">
        <v>360</v>
      </c>
    </row>
    <row r="11" spans="1:28" x14ac:dyDescent="0.3">
      <c r="A11" s="1">
        <v>9</v>
      </c>
      <c r="B11">
        <f t="shared" si="0"/>
        <v>4.5</v>
      </c>
      <c r="C11">
        <v>-0.02</v>
      </c>
      <c r="D11">
        <f t="shared" si="1"/>
        <v>1.1285206072756782</v>
      </c>
      <c r="E11">
        <f t="shared" si="2"/>
        <v>2.4468039670736825</v>
      </c>
    </row>
    <row r="12" spans="1:28" x14ac:dyDescent="0.3">
      <c r="A12" s="1">
        <v>10</v>
      </c>
      <c r="B12">
        <f t="shared" si="0"/>
        <v>5</v>
      </c>
      <c r="C12">
        <v>-0.02</v>
      </c>
      <c r="D12">
        <f t="shared" si="1"/>
        <v>1.1286445978278072</v>
      </c>
      <c r="E12">
        <f t="shared" si="2"/>
        <v>2.4468449929774225</v>
      </c>
      <c r="F12" s="4" t="s">
        <v>146</v>
      </c>
      <c r="K12" s="4" t="s">
        <v>127</v>
      </c>
    </row>
    <row r="13" spans="1:28" x14ac:dyDescent="0.3">
      <c r="A13" s="1">
        <v>11</v>
      </c>
      <c r="B13">
        <f t="shared" si="0"/>
        <v>5.5</v>
      </c>
      <c r="C13">
        <v>-0.02</v>
      </c>
      <c r="D13">
        <f t="shared" si="1"/>
        <v>1.1287685883799363</v>
      </c>
      <c r="E13">
        <f t="shared" si="2"/>
        <v>2.4468860188811625</v>
      </c>
      <c r="F13" s="1">
        <v>1.00804</v>
      </c>
      <c r="K13">
        <f>F13/890</f>
        <v>1.1326292134831461E-3</v>
      </c>
    </row>
    <row r="14" spans="1:28" x14ac:dyDescent="0.3">
      <c r="A14" s="1">
        <v>12</v>
      </c>
      <c r="B14">
        <f t="shared" si="0"/>
        <v>6</v>
      </c>
      <c r="C14">
        <v>-0.02</v>
      </c>
      <c r="D14">
        <f t="shared" si="1"/>
        <v>1.1288925789320654</v>
      </c>
      <c r="E14">
        <f t="shared" si="2"/>
        <v>2.446927044784903</v>
      </c>
      <c r="F14" s="1">
        <v>2.2376100000000001</v>
      </c>
      <c r="K14">
        <f>F14/890</f>
        <v>2.5141685393258429E-3</v>
      </c>
    </row>
    <row r="15" spans="1:28" x14ac:dyDescent="0.3">
      <c r="A15" s="1">
        <v>13</v>
      </c>
      <c r="B15">
        <f t="shared" si="0"/>
        <v>6.5</v>
      </c>
      <c r="C15">
        <v>-0.02</v>
      </c>
      <c r="D15">
        <f t="shared" si="1"/>
        <v>1.1290165694841945</v>
      </c>
      <c r="E15">
        <f t="shared" si="2"/>
        <v>2.446968070688643</v>
      </c>
      <c r="F15" s="1">
        <v>3.0367600000000001</v>
      </c>
      <c r="K15">
        <f t="shared" ref="K15:K22" si="4">F15/890</f>
        <v>3.4120898876404495E-3</v>
      </c>
    </row>
    <row r="16" spans="1:28" x14ac:dyDescent="0.3">
      <c r="A16" s="1">
        <v>14</v>
      </c>
      <c r="B16">
        <f t="shared" si="0"/>
        <v>7</v>
      </c>
      <c r="C16">
        <v>-0.02</v>
      </c>
      <c r="D16">
        <f t="shared" si="1"/>
        <v>1.1291405600363236</v>
      </c>
      <c r="E16">
        <f t="shared" si="2"/>
        <v>2.447009096592383</v>
      </c>
      <c r="F16" s="1">
        <v>3.5562100000000001</v>
      </c>
      <c r="K16">
        <f t="shared" si="4"/>
        <v>3.9957415730337079E-3</v>
      </c>
    </row>
    <row r="17" spans="1:11" x14ac:dyDescent="0.3">
      <c r="A17" s="1">
        <v>15</v>
      </c>
      <c r="B17">
        <f t="shared" si="0"/>
        <v>7.5</v>
      </c>
      <c r="C17">
        <v>-0.03</v>
      </c>
      <c r="D17">
        <f t="shared" si="1"/>
        <v>1.1292645505884527</v>
      </c>
      <c r="E17">
        <f t="shared" si="2"/>
        <v>2.4470501224961234</v>
      </c>
      <c r="F17" s="1">
        <v>3.7360099999999998</v>
      </c>
      <c r="K17">
        <f t="shared" si="4"/>
        <v>4.19776404494382E-3</v>
      </c>
    </row>
    <row r="18" spans="1:11" x14ac:dyDescent="0.3">
      <c r="A18" s="1">
        <v>16</v>
      </c>
      <c r="B18">
        <f t="shared" si="0"/>
        <v>8</v>
      </c>
      <c r="C18">
        <v>-0.03</v>
      </c>
      <c r="D18">
        <f t="shared" si="1"/>
        <v>1.1293885411405817</v>
      </c>
      <c r="E18">
        <f t="shared" si="2"/>
        <v>2.4470911483998634</v>
      </c>
      <c r="F18" s="1">
        <v>3.7975500000000002</v>
      </c>
      <c r="K18">
        <f t="shared" si="4"/>
        <v>4.266910112359551E-3</v>
      </c>
    </row>
    <row r="19" spans="1:11" x14ac:dyDescent="0.3">
      <c r="A19" s="1">
        <v>17</v>
      </c>
      <c r="B19">
        <f t="shared" si="0"/>
        <v>8.5</v>
      </c>
      <c r="C19">
        <v>-0.03</v>
      </c>
      <c r="D19">
        <f t="shared" si="1"/>
        <v>1.1295125316927108</v>
      </c>
      <c r="E19">
        <f t="shared" si="2"/>
        <v>2.4471321743036034</v>
      </c>
      <c r="F19" s="1">
        <v>3.9557799999999999</v>
      </c>
      <c r="K19">
        <f t="shared" si="4"/>
        <v>4.4446966292134831E-3</v>
      </c>
    </row>
    <row r="20" spans="1:11" x14ac:dyDescent="0.3">
      <c r="A20" s="1">
        <v>18</v>
      </c>
      <c r="B20">
        <f t="shared" si="0"/>
        <v>9</v>
      </c>
      <c r="C20">
        <v>-0.03</v>
      </c>
      <c r="D20">
        <f t="shared" si="1"/>
        <v>1.1296365222448401</v>
      </c>
      <c r="E20">
        <f t="shared" si="2"/>
        <v>2.4471732002073439</v>
      </c>
      <c r="F20" s="1">
        <v>4.0349000000000004</v>
      </c>
      <c r="K20">
        <f t="shared" si="4"/>
        <v>4.5335955056179777E-3</v>
      </c>
    </row>
    <row r="21" spans="1:11" x14ac:dyDescent="0.3">
      <c r="A21" s="1">
        <v>19</v>
      </c>
      <c r="B21">
        <f t="shared" si="0"/>
        <v>9.5</v>
      </c>
      <c r="C21">
        <v>-0.03</v>
      </c>
      <c r="D21">
        <f t="shared" si="1"/>
        <v>1.1297605127969692</v>
      </c>
      <c r="E21">
        <f t="shared" si="2"/>
        <v>2.4472142261110839</v>
      </c>
      <c r="F21" s="1">
        <v>4.0349000000000004</v>
      </c>
      <c r="K21">
        <f t="shared" si="4"/>
        <v>4.5335955056179777E-3</v>
      </c>
    </row>
    <row r="22" spans="1:11" x14ac:dyDescent="0.3">
      <c r="A22" s="1">
        <v>20</v>
      </c>
      <c r="B22">
        <f t="shared" si="0"/>
        <v>10</v>
      </c>
      <c r="C22">
        <v>-0.04</v>
      </c>
      <c r="D22">
        <f t="shared" si="1"/>
        <v>1.1298845033490983</v>
      </c>
      <c r="E22">
        <f t="shared" si="2"/>
        <v>2.4472552520148243</v>
      </c>
      <c r="F22" s="1">
        <v>4.0349000000000004</v>
      </c>
      <c r="K22">
        <f t="shared" si="4"/>
        <v>4.5335955056179777E-3</v>
      </c>
    </row>
    <row r="23" spans="1:11" x14ac:dyDescent="0.3">
      <c r="A23" s="1">
        <v>21</v>
      </c>
      <c r="B23">
        <f t="shared" si="0"/>
        <v>10.5</v>
      </c>
      <c r="C23">
        <v>-0.04</v>
      </c>
      <c r="D23">
        <f t="shared" si="1"/>
        <v>1.1300084939012274</v>
      </c>
      <c r="E23">
        <f t="shared" si="2"/>
        <v>2.4472962779185643</v>
      </c>
    </row>
    <row r="24" spans="1:11" x14ac:dyDescent="0.3">
      <c r="A24" s="1">
        <v>22</v>
      </c>
      <c r="B24">
        <f t="shared" si="0"/>
        <v>11</v>
      </c>
      <c r="C24">
        <v>-0.04</v>
      </c>
      <c r="D24">
        <f t="shared" si="1"/>
        <v>1.1301324844533565</v>
      </c>
      <c r="E24">
        <f t="shared" si="2"/>
        <v>2.4473373038223043</v>
      </c>
    </row>
    <row r="25" spans="1:11" x14ac:dyDescent="0.3">
      <c r="A25" s="1">
        <v>23</v>
      </c>
      <c r="B25">
        <f t="shared" si="0"/>
        <v>11.5</v>
      </c>
      <c r="C25">
        <v>-0.04</v>
      </c>
      <c r="D25">
        <f t="shared" si="1"/>
        <v>1.1302564750054855</v>
      </c>
      <c r="E25">
        <f t="shared" si="2"/>
        <v>2.4473783297260447</v>
      </c>
    </row>
    <row r="26" spans="1:11" x14ac:dyDescent="0.3">
      <c r="A26" s="1">
        <v>24</v>
      </c>
      <c r="B26">
        <f t="shared" si="0"/>
        <v>12</v>
      </c>
      <c r="C26">
        <v>-0.04</v>
      </c>
      <c r="D26">
        <f t="shared" si="1"/>
        <v>1.1303804655576146</v>
      </c>
      <c r="E26">
        <f t="shared" si="2"/>
        <v>2.4474193556297847</v>
      </c>
    </row>
    <row r="27" spans="1:11" x14ac:dyDescent="0.3">
      <c r="A27" s="1">
        <v>25</v>
      </c>
      <c r="B27">
        <f t="shared" si="0"/>
        <v>12.5</v>
      </c>
      <c r="C27">
        <v>-0.04</v>
      </c>
      <c r="D27">
        <f t="shared" si="1"/>
        <v>1.1305044561097437</v>
      </c>
      <c r="E27">
        <f t="shared" si="2"/>
        <v>2.4474603815335247</v>
      </c>
    </row>
    <row r="28" spans="1:11" x14ac:dyDescent="0.3">
      <c r="A28" s="1">
        <v>26</v>
      </c>
      <c r="B28">
        <f t="shared" si="0"/>
        <v>13</v>
      </c>
      <c r="C28">
        <v>-0.04</v>
      </c>
      <c r="D28">
        <f t="shared" si="1"/>
        <v>1.1306284466618728</v>
      </c>
      <c r="E28">
        <f t="shared" si="2"/>
        <v>2.4475014074372652</v>
      </c>
    </row>
    <row r="29" spans="1:11" x14ac:dyDescent="0.3">
      <c r="A29" s="1">
        <v>27</v>
      </c>
      <c r="B29">
        <f t="shared" si="0"/>
        <v>13.5</v>
      </c>
      <c r="C29">
        <v>-0.05</v>
      </c>
      <c r="D29">
        <f t="shared" si="1"/>
        <v>1.1307524372140019</v>
      </c>
      <c r="E29">
        <f t="shared" si="2"/>
        <v>2.4475424333410052</v>
      </c>
    </row>
    <row r="30" spans="1:11" x14ac:dyDescent="0.3">
      <c r="A30" s="1">
        <v>28</v>
      </c>
      <c r="B30">
        <f t="shared" si="0"/>
        <v>14</v>
      </c>
      <c r="C30">
        <v>-0.05</v>
      </c>
      <c r="D30">
        <f t="shared" si="1"/>
        <v>1.130876427766131</v>
      </c>
      <c r="E30">
        <f t="shared" si="2"/>
        <v>2.4475834592447452</v>
      </c>
    </row>
    <row r="31" spans="1:11" x14ac:dyDescent="0.3">
      <c r="A31" s="1">
        <v>29</v>
      </c>
      <c r="B31">
        <f t="shared" si="0"/>
        <v>14.5</v>
      </c>
      <c r="C31">
        <v>-0.05</v>
      </c>
      <c r="D31">
        <f t="shared" si="1"/>
        <v>1.13100041831826</v>
      </c>
      <c r="E31">
        <f t="shared" si="2"/>
        <v>2.4476244851484856</v>
      </c>
    </row>
    <row r="32" spans="1:11" x14ac:dyDescent="0.3">
      <c r="A32" s="1">
        <v>30</v>
      </c>
      <c r="B32">
        <f t="shared" si="0"/>
        <v>15</v>
      </c>
      <c r="C32">
        <v>-0.05</v>
      </c>
      <c r="D32">
        <f t="shared" si="1"/>
        <v>1.1311244088703891</v>
      </c>
      <c r="E32">
        <f t="shared" si="2"/>
        <v>2.4476655110522256</v>
      </c>
    </row>
    <row r="33" spans="1:5" x14ac:dyDescent="0.3">
      <c r="A33" s="1">
        <v>31</v>
      </c>
      <c r="B33">
        <f t="shared" si="0"/>
        <v>15.5</v>
      </c>
      <c r="C33">
        <v>-0.05</v>
      </c>
      <c r="D33">
        <f t="shared" si="1"/>
        <v>1.1312483994225182</v>
      </c>
      <c r="E33">
        <f t="shared" si="2"/>
        <v>2.4477065369559656</v>
      </c>
    </row>
    <row r="34" spans="1:5" x14ac:dyDescent="0.3">
      <c r="A34" s="1">
        <v>32</v>
      </c>
      <c r="B34">
        <f t="shared" si="0"/>
        <v>16</v>
      </c>
      <c r="C34">
        <v>-0.05</v>
      </c>
      <c r="D34">
        <f t="shared" si="1"/>
        <v>1.1313723899746473</v>
      </c>
      <c r="E34">
        <f t="shared" si="2"/>
        <v>2.4477475628597061</v>
      </c>
    </row>
    <row r="35" spans="1:5" x14ac:dyDescent="0.3">
      <c r="A35" s="1">
        <v>33</v>
      </c>
      <c r="B35">
        <f t="shared" si="0"/>
        <v>16.5</v>
      </c>
      <c r="C35">
        <v>-0.06</v>
      </c>
      <c r="D35">
        <f t="shared" si="1"/>
        <v>1.1314963805267764</v>
      </c>
      <c r="E35">
        <f t="shared" si="2"/>
        <v>2.4477885887634461</v>
      </c>
    </row>
    <row r="36" spans="1:5" x14ac:dyDescent="0.3">
      <c r="A36" s="1">
        <v>34</v>
      </c>
      <c r="B36">
        <f t="shared" si="0"/>
        <v>17</v>
      </c>
      <c r="C36">
        <v>-0.06</v>
      </c>
      <c r="D36">
        <f t="shared" si="1"/>
        <v>1.1316203710789055</v>
      </c>
      <c r="E36">
        <f t="shared" si="2"/>
        <v>2.4478296146671861</v>
      </c>
    </row>
    <row r="37" spans="1:5" x14ac:dyDescent="0.3">
      <c r="A37" s="1">
        <v>35</v>
      </c>
      <c r="B37">
        <f t="shared" si="0"/>
        <v>17.5</v>
      </c>
      <c r="C37">
        <v>-0.06</v>
      </c>
      <c r="D37">
        <f t="shared" si="1"/>
        <v>1.1317443616310345</v>
      </c>
      <c r="E37">
        <f t="shared" si="2"/>
        <v>2.4478706405709265</v>
      </c>
    </row>
    <row r="38" spans="1:5" x14ac:dyDescent="0.3">
      <c r="A38" s="1">
        <v>36</v>
      </c>
      <c r="B38">
        <f t="shared" si="0"/>
        <v>18</v>
      </c>
      <c r="C38">
        <v>-0.06</v>
      </c>
      <c r="D38">
        <f t="shared" si="1"/>
        <v>1.1318683521831636</v>
      </c>
      <c r="E38">
        <f t="shared" si="2"/>
        <v>2.4479116664746665</v>
      </c>
    </row>
    <row r="39" spans="1:5" x14ac:dyDescent="0.3">
      <c r="A39" s="1">
        <v>37</v>
      </c>
      <c r="B39">
        <f t="shared" si="0"/>
        <v>18.5</v>
      </c>
      <c r="C39">
        <v>-0.06</v>
      </c>
      <c r="D39">
        <f t="shared" si="1"/>
        <v>1.1319923427352927</v>
      </c>
      <c r="E39">
        <f t="shared" si="2"/>
        <v>2.4479526923784065</v>
      </c>
    </row>
    <row r="40" spans="1:5" x14ac:dyDescent="0.3">
      <c r="A40" s="1">
        <v>38</v>
      </c>
      <c r="B40">
        <f t="shared" si="0"/>
        <v>19</v>
      </c>
      <c r="C40">
        <v>-0.06</v>
      </c>
      <c r="D40">
        <f t="shared" si="1"/>
        <v>1.1321163332874218</v>
      </c>
      <c r="E40">
        <f t="shared" si="2"/>
        <v>2.447993718282147</v>
      </c>
    </row>
    <row r="41" spans="1:5" x14ac:dyDescent="0.3">
      <c r="A41" s="1">
        <v>39</v>
      </c>
      <c r="B41">
        <f t="shared" si="0"/>
        <v>19.5</v>
      </c>
      <c r="C41">
        <v>-7.0000000000000007E-2</v>
      </c>
      <c r="D41">
        <f t="shared" si="1"/>
        <v>1.1322403238395509</v>
      </c>
      <c r="E41">
        <f t="shared" si="2"/>
        <v>2.448034744185887</v>
      </c>
    </row>
    <row r="42" spans="1:5" x14ac:dyDescent="0.3">
      <c r="A42" s="1">
        <v>40</v>
      </c>
      <c r="B42">
        <f t="shared" si="0"/>
        <v>20</v>
      </c>
      <c r="C42">
        <v>-7.0000000000000007E-2</v>
      </c>
      <c r="D42">
        <f t="shared" si="1"/>
        <v>1.1323643143916799</v>
      </c>
      <c r="E42">
        <f t="shared" si="2"/>
        <v>2.448075770089627</v>
      </c>
    </row>
    <row r="43" spans="1:5" x14ac:dyDescent="0.3">
      <c r="A43" s="1">
        <v>41</v>
      </c>
      <c r="B43">
        <f t="shared" si="0"/>
        <v>20.5</v>
      </c>
      <c r="C43">
        <v>-7.0000000000000007E-2</v>
      </c>
      <c r="D43">
        <f t="shared" si="1"/>
        <v>1.132488304943809</v>
      </c>
      <c r="E43">
        <f t="shared" si="2"/>
        <v>2.4481167959933674</v>
      </c>
    </row>
    <row r="44" spans="1:5" x14ac:dyDescent="0.3">
      <c r="A44" s="1">
        <v>42</v>
      </c>
      <c r="B44">
        <f t="shared" si="0"/>
        <v>21</v>
      </c>
      <c r="C44">
        <v>-7.0000000000000007E-2</v>
      </c>
      <c r="D44">
        <f t="shared" si="1"/>
        <v>1.1326122954959381</v>
      </c>
      <c r="E44">
        <f t="shared" si="2"/>
        <v>2.4481578218971074</v>
      </c>
    </row>
    <row r="45" spans="1:5" x14ac:dyDescent="0.3">
      <c r="A45" s="1">
        <v>43</v>
      </c>
      <c r="B45">
        <f t="shared" si="0"/>
        <v>21.5</v>
      </c>
      <c r="C45">
        <v>-7.0000000000000007E-2</v>
      </c>
      <c r="D45">
        <f t="shared" si="1"/>
        <v>1.1327362860480672</v>
      </c>
      <c r="E45">
        <f t="shared" si="2"/>
        <v>2.4481988478008478</v>
      </c>
    </row>
    <row r="46" spans="1:5" x14ac:dyDescent="0.3">
      <c r="A46" s="1">
        <v>44</v>
      </c>
      <c r="B46">
        <f t="shared" si="0"/>
        <v>22</v>
      </c>
      <c r="C46">
        <v>-0.08</v>
      </c>
      <c r="D46">
        <f t="shared" si="1"/>
        <v>1.1328602766001963</v>
      </c>
      <c r="E46">
        <f t="shared" si="2"/>
        <v>2.4482398737045878</v>
      </c>
    </row>
    <row r="47" spans="1:5" x14ac:dyDescent="0.3">
      <c r="A47" s="1">
        <v>45</v>
      </c>
      <c r="B47">
        <f t="shared" si="0"/>
        <v>22.5</v>
      </c>
      <c r="C47">
        <v>-0.08</v>
      </c>
      <c r="D47">
        <f t="shared" si="1"/>
        <v>1.1329842671523254</v>
      </c>
      <c r="E47">
        <f t="shared" si="2"/>
        <v>2.4482808996083278</v>
      </c>
    </row>
    <row r="48" spans="1:5" x14ac:dyDescent="0.3">
      <c r="A48" s="1">
        <v>46</v>
      </c>
      <c r="B48">
        <f t="shared" si="0"/>
        <v>23</v>
      </c>
      <c r="C48">
        <v>-0.08</v>
      </c>
      <c r="D48">
        <f t="shared" si="1"/>
        <v>1.1331082577044544</v>
      </c>
      <c r="E48">
        <f t="shared" si="2"/>
        <v>2.4483219255120678</v>
      </c>
    </row>
    <row r="49" spans="1:5" x14ac:dyDescent="0.3">
      <c r="A49" s="1">
        <v>47</v>
      </c>
      <c r="B49">
        <f t="shared" si="0"/>
        <v>23.5</v>
      </c>
      <c r="C49">
        <v>-0.08</v>
      </c>
      <c r="D49">
        <f t="shared" si="1"/>
        <v>1.1332322482565835</v>
      </c>
      <c r="E49">
        <f t="shared" si="2"/>
        <v>2.4483629514158083</v>
      </c>
    </row>
    <row r="50" spans="1:5" x14ac:dyDescent="0.3">
      <c r="A50" s="1">
        <v>48</v>
      </c>
      <c r="B50">
        <f t="shared" si="0"/>
        <v>24</v>
      </c>
      <c r="C50">
        <v>-0.08</v>
      </c>
      <c r="D50">
        <f t="shared" si="1"/>
        <v>1.1333562388087126</v>
      </c>
      <c r="E50">
        <f t="shared" si="2"/>
        <v>2.4484039773195483</v>
      </c>
    </row>
    <row r="51" spans="1:5" x14ac:dyDescent="0.3">
      <c r="A51" s="1">
        <v>49</v>
      </c>
      <c r="B51">
        <f t="shared" si="0"/>
        <v>24.5</v>
      </c>
      <c r="C51">
        <v>-0.09</v>
      </c>
      <c r="D51">
        <f t="shared" si="1"/>
        <v>1.1334802293608417</v>
      </c>
      <c r="E51">
        <f t="shared" si="2"/>
        <v>2.4484450032232887</v>
      </c>
    </row>
    <row r="52" spans="1:5" x14ac:dyDescent="0.3">
      <c r="A52" s="1">
        <v>50</v>
      </c>
      <c r="B52">
        <f t="shared" si="0"/>
        <v>25</v>
      </c>
      <c r="C52">
        <v>-0.09</v>
      </c>
      <c r="D52">
        <f t="shared" si="1"/>
        <v>1.1336042199129708</v>
      </c>
      <c r="E52">
        <f t="shared" si="2"/>
        <v>2.4484860291270287</v>
      </c>
    </row>
    <row r="53" spans="1:5" x14ac:dyDescent="0.3">
      <c r="A53" s="1">
        <v>51</v>
      </c>
      <c r="B53">
        <f t="shared" si="0"/>
        <v>25.5</v>
      </c>
      <c r="C53">
        <v>-0.09</v>
      </c>
      <c r="D53">
        <f t="shared" si="1"/>
        <v>1.1337282104650999</v>
      </c>
      <c r="E53">
        <f t="shared" si="2"/>
        <v>2.4485270550307687</v>
      </c>
    </row>
    <row r="54" spans="1:5" x14ac:dyDescent="0.3">
      <c r="A54" s="1">
        <v>52</v>
      </c>
      <c r="B54">
        <f t="shared" si="0"/>
        <v>26</v>
      </c>
      <c r="C54">
        <v>-0.09</v>
      </c>
      <c r="D54">
        <f t="shared" si="1"/>
        <v>1.1338522010172289</v>
      </c>
      <c r="E54">
        <f t="shared" si="2"/>
        <v>2.4485680809345092</v>
      </c>
    </row>
    <row r="55" spans="1:5" x14ac:dyDescent="0.3">
      <c r="A55" s="1">
        <v>53</v>
      </c>
      <c r="B55">
        <f t="shared" si="0"/>
        <v>26.5</v>
      </c>
      <c r="C55">
        <v>-0.09</v>
      </c>
      <c r="D55">
        <f t="shared" si="1"/>
        <v>1.133976191569358</v>
      </c>
      <c r="E55">
        <f t="shared" si="2"/>
        <v>2.4486091068382492</v>
      </c>
    </row>
    <row r="56" spans="1:5" x14ac:dyDescent="0.3">
      <c r="A56" s="1">
        <v>54</v>
      </c>
      <c r="B56">
        <f t="shared" si="0"/>
        <v>27</v>
      </c>
      <c r="C56">
        <v>-0.09</v>
      </c>
      <c r="D56">
        <f t="shared" si="1"/>
        <v>1.1341001821214873</v>
      </c>
      <c r="E56">
        <f t="shared" si="2"/>
        <v>2.4486501327419896</v>
      </c>
    </row>
    <row r="57" spans="1:5" x14ac:dyDescent="0.3">
      <c r="A57" s="1">
        <v>55</v>
      </c>
      <c r="B57">
        <f t="shared" si="0"/>
        <v>27.5</v>
      </c>
      <c r="C57">
        <v>-0.1</v>
      </c>
      <c r="D57">
        <f t="shared" si="1"/>
        <v>1.1342241726736164</v>
      </c>
      <c r="E57">
        <f t="shared" si="2"/>
        <v>2.4486911586457296</v>
      </c>
    </row>
    <row r="58" spans="1:5" x14ac:dyDescent="0.3">
      <c r="A58" s="1">
        <v>56</v>
      </c>
      <c r="B58">
        <f t="shared" si="0"/>
        <v>28</v>
      </c>
      <c r="C58">
        <v>-0.1</v>
      </c>
      <c r="D58">
        <f t="shared" si="1"/>
        <v>1.1343481632257455</v>
      </c>
      <c r="E58">
        <f t="shared" si="2"/>
        <v>2.4487321845494696</v>
      </c>
    </row>
    <row r="59" spans="1:5" x14ac:dyDescent="0.3">
      <c r="A59" s="1">
        <v>57</v>
      </c>
      <c r="B59">
        <f t="shared" si="0"/>
        <v>28.5</v>
      </c>
      <c r="C59">
        <v>-0.1</v>
      </c>
      <c r="D59">
        <f t="shared" si="1"/>
        <v>1.1344721537778746</v>
      </c>
      <c r="E59">
        <f t="shared" si="2"/>
        <v>2.4487732104532096</v>
      </c>
    </row>
    <row r="60" spans="1:5" x14ac:dyDescent="0.3">
      <c r="A60" s="1">
        <v>58</v>
      </c>
      <c r="B60">
        <f t="shared" si="0"/>
        <v>29</v>
      </c>
      <c r="C60">
        <v>-0.1</v>
      </c>
      <c r="D60">
        <f t="shared" si="1"/>
        <v>1.1345961443300037</v>
      </c>
      <c r="E60">
        <f t="shared" si="2"/>
        <v>2.4488142363569501</v>
      </c>
    </row>
    <row r="61" spans="1:5" x14ac:dyDescent="0.3">
      <c r="A61" s="1">
        <v>59</v>
      </c>
      <c r="B61">
        <f t="shared" si="0"/>
        <v>29.5</v>
      </c>
      <c r="C61">
        <v>-0.1</v>
      </c>
      <c r="D61">
        <f t="shared" si="1"/>
        <v>1.1347201348821327</v>
      </c>
      <c r="E61">
        <f t="shared" si="2"/>
        <v>2.4488552622606901</v>
      </c>
    </row>
    <row r="62" spans="1:5" x14ac:dyDescent="0.3">
      <c r="A62" s="1">
        <v>60</v>
      </c>
      <c r="B62">
        <f t="shared" si="0"/>
        <v>30</v>
      </c>
      <c r="C62">
        <v>-0.1</v>
      </c>
      <c r="D62">
        <f t="shared" si="1"/>
        <v>1.1348441254342618</v>
      </c>
      <c r="E62">
        <f t="shared" si="2"/>
        <v>2.4488962881644305</v>
      </c>
    </row>
    <row r="63" spans="1:5" x14ac:dyDescent="0.3">
      <c r="A63" s="1">
        <v>61</v>
      </c>
      <c r="B63">
        <f t="shared" si="0"/>
        <v>30.5</v>
      </c>
      <c r="C63">
        <v>-0.1</v>
      </c>
      <c r="D63">
        <f t="shared" si="1"/>
        <v>1.1349681159863909</v>
      </c>
      <c r="E63">
        <f t="shared" si="2"/>
        <v>2.4489373140681705</v>
      </c>
    </row>
    <row r="64" spans="1:5" x14ac:dyDescent="0.3">
      <c r="A64" s="1">
        <v>62</v>
      </c>
      <c r="B64">
        <f t="shared" si="0"/>
        <v>31</v>
      </c>
      <c r="C64">
        <v>-0.11</v>
      </c>
      <c r="D64">
        <f t="shared" si="1"/>
        <v>1.13509210653852</v>
      </c>
      <c r="E64">
        <f t="shared" si="2"/>
        <v>2.4489783399719105</v>
      </c>
    </row>
    <row r="65" spans="1:5" x14ac:dyDescent="0.3">
      <c r="A65" s="1">
        <v>63</v>
      </c>
      <c r="B65">
        <f t="shared" si="0"/>
        <v>31.5</v>
      </c>
      <c r="C65">
        <v>-0.11</v>
      </c>
      <c r="D65">
        <f t="shared" si="1"/>
        <v>1.1352160970906491</v>
      </c>
      <c r="E65">
        <f t="shared" si="2"/>
        <v>2.4490193658756509</v>
      </c>
    </row>
    <row r="66" spans="1:5" x14ac:dyDescent="0.3">
      <c r="A66" s="1">
        <v>64</v>
      </c>
      <c r="B66">
        <f t="shared" si="0"/>
        <v>32</v>
      </c>
      <c r="C66">
        <v>-0.11</v>
      </c>
      <c r="D66">
        <f t="shared" si="1"/>
        <v>1.1353400876427782</v>
      </c>
      <c r="E66">
        <f t="shared" si="2"/>
        <v>2.4490603917793909</v>
      </c>
    </row>
    <row r="67" spans="1:5" x14ac:dyDescent="0.3">
      <c r="A67" s="1">
        <v>65</v>
      </c>
      <c r="B67">
        <f t="shared" si="0"/>
        <v>32.5</v>
      </c>
      <c r="C67">
        <v>-0.11</v>
      </c>
      <c r="D67">
        <f t="shared" si="1"/>
        <v>1.1354640781949072</v>
      </c>
      <c r="E67">
        <f t="shared" si="2"/>
        <v>2.4491014176831309</v>
      </c>
    </row>
    <row r="68" spans="1:5" x14ac:dyDescent="0.3">
      <c r="A68" s="1">
        <v>66</v>
      </c>
      <c r="B68">
        <f t="shared" ref="B68:B131" si="5" xml:space="preserve"> MOD(A68/2, 360)</f>
        <v>33</v>
      </c>
      <c r="C68">
        <v>-0.11</v>
      </c>
      <c r="D68">
        <f t="shared" ref="D68:D131" si="6" xml:space="preserve"> _xlfn.FORECAST.LINEAR(B68, $C$2:$C$362, $B$2:$B$362)</f>
        <v>1.1355880687470363</v>
      </c>
      <c r="E68">
        <f t="shared" ref="E68:E131" si="7" xml:space="preserve"> _xlfn.FORECAST.LINEAR(D68, $F$2:$F$10, $G$2:$G$10)</f>
        <v>2.4491424435868714</v>
      </c>
    </row>
    <row r="69" spans="1:5" x14ac:dyDescent="0.3">
      <c r="A69" s="1">
        <v>67</v>
      </c>
      <c r="B69">
        <f t="shared" si="5"/>
        <v>33.5</v>
      </c>
      <c r="C69">
        <v>-0.11</v>
      </c>
      <c r="D69">
        <f t="shared" si="6"/>
        <v>1.1357120592991654</v>
      </c>
      <c r="E69">
        <f t="shared" si="7"/>
        <v>2.4491834694906114</v>
      </c>
    </row>
    <row r="70" spans="1:5" x14ac:dyDescent="0.3">
      <c r="A70" s="1">
        <v>68</v>
      </c>
      <c r="B70">
        <f t="shared" si="5"/>
        <v>34</v>
      </c>
      <c r="C70">
        <v>-0.11</v>
      </c>
      <c r="D70">
        <f t="shared" si="6"/>
        <v>1.1358360498512945</v>
      </c>
      <c r="E70">
        <f t="shared" si="7"/>
        <v>2.4492244953943514</v>
      </c>
    </row>
    <row r="71" spans="1:5" x14ac:dyDescent="0.3">
      <c r="A71" s="1">
        <v>69</v>
      </c>
      <c r="B71">
        <f t="shared" si="5"/>
        <v>34.5</v>
      </c>
      <c r="C71">
        <v>-0.12</v>
      </c>
      <c r="D71">
        <f t="shared" si="6"/>
        <v>1.1359600404034236</v>
      </c>
      <c r="E71">
        <f t="shared" si="7"/>
        <v>2.4492655212980918</v>
      </c>
    </row>
    <row r="72" spans="1:5" x14ac:dyDescent="0.3">
      <c r="A72" s="1">
        <v>70</v>
      </c>
      <c r="B72">
        <f t="shared" si="5"/>
        <v>35</v>
      </c>
      <c r="C72">
        <v>-0.12</v>
      </c>
      <c r="D72">
        <f t="shared" si="6"/>
        <v>1.1360840309555527</v>
      </c>
      <c r="E72">
        <f t="shared" si="7"/>
        <v>2.4493065472018318</v>
      </c>
    </row>
    <row r="73" spans="1:5" x14ac:dyDescent="0.3">
      <c r="A73" s="1">
        <v>71</v>
      </c>
      <c r="B73">
        <f t="shared" si="5"/>
        <v>35.5</v>
      </c>
      <c r="C73">
        <v>-0.12</v>
      </c>
      <c r="D73">
        <f t="shared" si="6"/>
        <v>1.1362080215076817</v>
      </c>
      <c r="E73">
        <f t="shared" si="7"/>
        <v>2.4493475731055718</v>
      </c>
    </row>
    <row r="74" spans="1:5" x14ac:dyDescent="0.3">
      <c r="A74" s="1">
        <v>72</v>
      </c>
      <c r="B74">
        <f t="shared" si="5"/>
        <v>36</v>
      </c>
      <c r="C74">
        <v>-0.12</v>
      </c>
      <c r="D74">
        <f t="shared" si="6"/>
        <v>1.1363320120598108</v>
      </c>
      <c r="E74">
        <f t="shared" si="7"/>
        <v>2.4493885990093123</v>
      </c>
    </row>
    <row r="75" spans="1:5" x14ac:dyDescent="0.3">
      <c r="A75" s="1">
        <v>73</v>
      </c>
      <c r="B75">
        <f t="shared" si="5"/>
        <v>36.5</v>
      </c>
      <c r="C75">
        <v>-0.12</v>
      </c>
      <c r="D75">
        <f t="shared" si="6"/>
        <v>1.1364560026119399</v>
      </c>
      <c r="E75">
        <f t="shared" si="7"/>
        <v>2.4494296249130523</v>
      </c>
    </row>
    <row r="76" spans="1:5" x14ac:dyDescent="0.3">
      <c r="A76" s="1">
        <v>74</v>
      </c>
      <c r="B76">
        <f t="shared" si="5"/>
        <v>37</v>
      </c>
      <c r="C76">
        <v>-0.12</v>
      </c>
      <c r="D76">
        <f t="shared" si="6"/>
        <v>1.136579993164069</v>
      </c>
      <c r="E76">
        <f t="shared" si="7"/>
        <v>2.4494706508167923</v>
      </c>
    </row>
    <row r="77" spans="1:5" x14ac:dyDescent="0.3">
      <c r="A77" s="1">
        <v>75</v>
      </c>
      <c r="B77">
        <f t="shared" si="5"/>
        <v>37.5</v>
      </c>
      <c r="C77">
        <v>-0.12</v>
      </c>
      <c r="D77">
        <f t="shared" si="6"/>
        <v>1.1367039837161981</v>
      </c>
      <c r="E77">
        <f t="shared" si="7"/>
        <v>2.4495116767205327</v>
      </c>
    </row>
    <row r="78" spans="1:5" x14ac:dyDescent="0.3">
      <c r="A78" s="1">
        <v>76</v>
      </c>
      <c r="B78">
        <f t="shared" si="5"/>
        <v>38</v>
      </c>
      <c r="C78">
        <v>-0.12</v>
      </c>
      <c r="D78">
        <f t="shared" si="6"/>
        <v>1.1368279742683272</v>
      </c>
      <c r="E78">
        <f t="shared" si="7"/>
        <v>2.4495527026242727</v>
      </c>
    </row>
    <row r="79" spans="1:5" x14ac:dyDescent="0.3">
      <c r="A79" s="1">
        <v>77</v>
      </c>
      <c r="B79">
        <f t="shared" si="5"/>
        <v>38.5</v>
      </c>
      <c r="C79">
        <v>-0.12</v>
      </c>
      <c r="D79">
        <f t="shared" si="6"/>
        <v>1.1369519648204562</v>
      </c>
      <c r="E79">
        <f t="shared" si="7"/>
        <v>2.4495937285280132</v>
      </c>
    </row>
    <row r="80" spans="1:5" x14ac:dyDescent="0.3">
      <c r="A80" s="1">
        <v>78</v>
      </c>
      <c r="B80">
        <f t="shared" si="5"/>
        <v>39</v>
      </c>
      <c r="C80">
        <v>-0.12</v>
      </c>
      <c r="D80">
        <f t="shared" si="6"/>
        <v>1.1370759553725853</v>
      </c>
      <c r="E80">
        <f t="shared" si="7"/>
        <v>2.4496347544317532</v>
      </c>
    </row>
    <row r="81" spans="1:5" x14ac:dyDescent="0.3">
      <c r="A81" s="1">
        <v>79</v>
      </c>
      <c r="B81">
        <f t="shared" si="5"/>
        <v>39.5</v>
      </c>
      <c r="C81">
        <v>-0.13</v>
      </c>
      <c r="D81">
        <f t="shared" si="6"/>
        <v>1.1371999459247144</v>
      </c>
      <c r="E81">
        <f t="shared" si="7"/>
        <v>2.4496757803354932</v>
      </c>
    </row>
    <row r="82" spans="1:5" x14ac:dyDescent="0.3">
      <c r="A82" s="1">
        <v>80</v>
      </c>
      <c r="B82">
        <f t="shared" si="5"/>
        <v>40</v>
      </c>
      <c r="C82">
        <v>-0.13</v>
      </c>
      <c r="D82">
        <f t="shared" si="6"/>
        <v>1.1373239364768435</v>
      </c>
      <c r="E82">
        <f t="shared" si="7"/>
        <v>2.4497168062392332</v>
      </c>
    </row>
    <row r="83" spans="1:5" x14ac:dyDescent="0.3">
      <c r="A83" s="1">
        <v>81</v>
      </c>
      <c r="B83">
        <f t="shared" si="5"/>
        <v>40.5</v>
      </c>
      <c r="C83">
        <v>-0.13</v>
      </c>
      <c r="D83">
        <f t="shared" si="6"/>
        <v>1.1374479270289726</v>
      </c>
      <c r="E83">
        <f t="shared" si="7"/>
        <v>2.4497578321429736</v>
      </c>
    </row>
    <row r="84" spans="1:5" x14ac:dyDescent="0.3">
      <c r="A84" s="1">
        <v>82</v>
      </c>
      <c r="B84">
        <f t="shared" si="5"/>
        <v>41</v>
      </c>
      <c r="C84">
        <v>-0.13</v>
      </c>
      <c r="D84">
        <f t="shared" si="6"/>
        <v>1.1375719175811017</v>
      </c>
      <c r="E84">
        <f t="shared" si="7"/>
        <v>2.4497988580467136</v>
      </c>
    </row>
    <row r="85" spans="1:5" x14ac:dyDescent="0.3">
      <c r="A85" s="1">
        <v>83</v>
      </c>
      <c r="B85">
        <f t="shared" si="5"/>
        <v>41.5</v>
      </c>
      <c r="C85">
        <v>-0.13</v>
      </c>
      <c r="D85">
        <f t="shared" si="6"/>
        <v>1.1376959081332307</v>
      </c>
      <c r="E85">
        <f t="shared" si="7"/>
        <v>2.449839883950454</v>
      </c>
    </row>
    <row r="86" spans="1:5" x14ac:dyDescent="0.3">
      <c r="A86" s="1">
        <v>84</v>
      </c>
      <c r="B86">
        <f t="shared" si="5"/>
        <v>42</v>
      </c>
      <c r="C86">
        <v>-0.13</v>
      </c>
      <c r="D86">
        <f t="shared" si="6"/>
        <v>1.1378198986853598</v>
      </c>
      <c r="E86">
        <f t="shared" si="7"/>
        <v>2.449880909854194</v>
      </c>
    </row>
    <row r="87" spans="1:5" x14ac:dyDescent="0.3">
      <c r="A87" s="1">
        <v>85</v>
      </c>
      <c r="B87">
        <f t="shared" si="5"/>
        <v>42.5</v>
      </c>
      <c r="C87">
        <v>-0.13</v>
      </c>
      <c r="D87">
        <f t="shared" si="6"/>
        <v>1.1379438892374889</v>
      </c>
      <c r="E87">
        <f t="shared" si="7"/>
        <v>2.449921935757934</v>
      </c>
    </row>
    <row r="88" spans="1:5" x14ac:dyDescent="0.3">
      <c r="A88" s="1">
        <v>86</v>
      </c>
      <c r="B88">
        <f t="shared" si="5"/>
        <v>43</v>
      </c>
      <c r="C88">
        <v>-0.13</v>
      </c>
      <c r="D88">
        <f t="shared" si="6"/>
        <v>1.138067879789618</v>
      </c>
      <c r="E88">
        <f t="shared" si="7"/>
        <v>2.4499629616616745</v>
      </c>
    </row>
    <row r="89" spans="1:5" x14ac:dyDescent="0.3">
      <c r="A89" s="1">
        <v>87</v>
      </c>
      <c r="B89">
        <f t="shared" si="5"/>
        <v>43.5</v>
      </c>
      <c r="C89">
        <v>-0.13</v>
      </c>
      <c r="D89">
        <f t="shared" si="6"/>
        <v>1.1381918703417471</v>
      </c>
      <c r="E89">
        <f t="shared" si="7"/>
        <v>2.4500039875654145</v>
      </c>
    </row>
    <row r="90" spans="1:5" x14ac:dyDescent="0.3">
      <c r="A90" s="1">
        <v>88</v>
      </c>
      <c r="B90">
        <f t="shared" si="5"/>
        <v>44</v>
      </c>
      <c r="C90">
        <v>-0.13</v>
      </c>
      <c r="D90">
        <f t="shared" si="6"/>
        <v>1.1383158608938762</v>
      </c>
      <c r="E90">
        <f t="shared" si="7"/>
        <v>2.4500450134691545</v>
      </c>
    </row>
    <row r="91" spans="1:5" x14ac:dyDescent="0.3">
      <c r="A91" s="1">
        <v>89</v>
      </c>
      <c r="B91">
        <f t="shared" si="5"/>
        <v>44.5</v>
      </c>
      <c r="C91">
        <v>-0.13</v>
      </c>
      <c r="D91">
        <f t="shared" si="6"/>
        <v>1.1384398514460052</v>
      </c>
      <c r="E91">
        <f t="shared" si="7"/>
        <v>2.4500860393728949</v>
      </c>
    </row>
    <row r="92" spans="1:5" x14ac:dyDescent="0.3">
      <c r="A92" s="1">
        <v>90</v>
      </c>
      <c r="B92">
        <f t="shared" si="5"/>
        <v>45</v>
      </c>
      <c r="C92">
        <v>-0.13</v>
      </c>
      <c r="D92">
        <f t="shared" si="6"/>
        <v>1.1385638419981345</v>
      </c>
      <c r="E92">
        <f t="shared" si="7"/>
        <v>2.4501270652766349</v>
      </c>
    </row>
    <row r="93" spans="1:5" x14ac:dyDescent="0.3">
      <c r="A93" s="1">
        <v>91</v>
      </c>
      <c r="B93">
        <f t="shared" si="5"/>
        <v>45.5</v>
      </c>
      <c r="C93">
        <v>-0.13</v>
      </c>
      <c r="D93">
        <f t="shared" si="6"/>
        <v>1.1386878325502636</v>
      </c>
      <c r="E93">
        <f t="shared" si="7"/>
        <v>2.4501680911803749</v>
      </c>
    </row>
    <row r="94" spans="1:5" x14ac:dyDescent="0.3">
      <c r="A94" s="1">
        <v>92</v>
      </c>
      <c r="B94">
        <f t="shared" si="5"/>
        <v>46</v>
      </c>
      <c r="C94">
        <v>-0.13</v>
      </c>
      <c r="D94">
        <f t="shared" si="6"/>
        <v>1.1388118231023927</v>
      </c>
      <c r="E94">
        <f t="shared" si="7"/>
        <v>2.4502091170841154</v>
      </c>
    </row>
    <row r="95" spans="1:5" x14ac:dyDescent="0.3">
      <c r="A95" s="1">
        <v>93</v>
      </c>
      <c r="B95">
        <f t="shared" si="5"/>
        <v>46.5</v>
      </c>
      <c r="C95">
        <v>-0.12</v>
      </c>
      <c r="D95">
        <f t="shared" si="6"/>
        <v>1.1389358136545218</v>
      </c>
      <c r="E95">
        <f t="shared" si="7"/>
        <v>2.4502501429878554</v>
      </c>
    </row>
    <row r="96" spans="1:5" x14ac:dyDescent="0.3">
      <c r="A96" s="1">
        <v>94</v>
      </c>
      <c r="B96">
        <f t="shared" si="5"/>
        <v>47</v>
      </c>
      <c r="C96">
        <v>-0.12</v>
      </c>
      <c r="D96">
        <f t="shared" si="6"/>
        <v>1.1390598042066509</v>
      </c>
      <c r="E96">
        <f t="shared" si="7"/>
        <v>2.4502911688915958</v>
      </c>
    </row>
    <row r="97" spans="1:5" x14ac:dyDescent="0.3">
      <c r="A97" s="1">
        <v>95</v>
      </c>
      <c r="B97">
        <f t="shared" si="5"/>
        <v>47.5</v>
      </c>
      <c r="C97">
        <v>-0.11</v>
      </c>
      <c r="D97">
        <f t="shared" si="6"/>
        <v>1.13918379475878</v>
      </c>
      <c r="E97">
        <f t="shared" si="7"/>
        <v>2.4503321947953358</v>
      </c>
    </row>
    <row r="98" spans="1:5" x14ac:dyDescent="0.3">
      <c r="A98" s="1">
        <v>96</v>
      </c>
      <c r="B98">
        <f t="shared" si="5"/>
        <v>48</v>
      </c>
      <c r="C98">
        <v>-0.1</v>
      </c>
      <c r="D98">
        <f t="shared" si="6"/>
        <v>1.139307785310909</v>
      </c>
      <c r="E98">
        <f t="shared" si="7"/>
        <v>2.4503732206990758</v>
      </c>
    </row>
    <row r="99" spans="1:5" x14ac:dyDescent="0.3">
      <c r="A99" s="1">
        <v>97</v>
      </c>
      <c r="B99">
        <f t="shared" si="5"/>
        <v>48.5</v>
      </c>
      <c r="C99">
        <v>-0.08</v>
      </c>
      <c r="D99">
        <f t="shared" si="6"/>
        <v>1.1394317758630381</v>
      </c>
      <c r="E99">
        <f t="shared" si="7"/>
        <v>2.4504142466028163</v>
      </c>
    </row>
    <row r="100" spans="1:5" x14ac:dyDescent="0.3">
      <c r="A100" s="1">
        <v>98</v>
      </c>
      <c r="B100">
        <f t="shared" si="5"/>
        <v>49</v>
      </c>
      <c r="C100">
        <v>-7.0000000000000007E-2</v>
      </c>
      <c r="D100">
        <f t="shared" si="6"/>
        <v>1.1395557664151672</v>
      </c>
      <c r="E100">
        <f t="shared" si="7"/>
        <v>2.4504552725065563</v>
      </c>
    </row>
    <row r="101" spans="1:5" x14ac:dyDescent="0.3">
      <c r="A101" s="1">
        <v>99</v>
      </c>
      <c r="B101">
        <f t="shared" si="5"/>
        <v>49.5</v>
      </c>
      <c r="C101">
        <v>-0.05</v>
      </c>
      <c r="D101">
        <f t="shared" si="6"/>
        <v>1.1396797569672963</v>
      </c>
      <c r="E101">
        <f t="shared" si="7"/>
        <v>2.4504962984102963</v>
      </c>
    </row>
    <row r="102" spans="1:5" x14ac:dyDescent="0.3">
      <c r="A102" s="1">
        <v>100</v>
      </c>
      <c r="B102">
        <f t="shared" si="5"/>
        <v>50</v>
      </c>
      <c r="C102">
        <v>-0.03</v>
      </c>
      <c r="D102">
        <f t="shared" si="6"/>
        <v>1.1398037475194254</v>
      </c>
      <c r="E102">
        <f t="shared" si="7"/>
        <v>2.4505373243140367</v>
      </c>
    </row>
    <row r="103" spans="1:5" x14ac:dyDescent="0.3">
      <c r="A103" s="1">
        <v>101</v>
      </c>
      <c r="B103">
        <f t="shared" si="5"/>
        <v>50.5</v>
      </c>
      <c r="C103">
        <v>-0.02</v>
      </c>
      <c r="D103">
        <f t="shared" si="6"/>
        <v>1.1399277380715545</v>
      </c>
      <c r="E103">
        <f t="shared" si="7"/>
        <v>2.4505783502177767</v>
      </c>
    </row>
    <row r="104" spans="1:5" x14ac:dyDescent="0.3">
      <c r="A104" s="1">
        <v>102</v>
      </c>
      <c r="B104">
        <f t="shared" si="5"/>
        <v>51</v>
      </c>
      <c r="C104">
        <v>0</v>
      </c>
      <c r="D104">
        <f t="shared" si="6"/>
        <v>1.1400517286236835</v>
      </c>
      <c r="E104">
        <f t="shared" si="7"/>
        <v>2.4506193761215167</v>
      </c>
    </row>
    <row r="105" spans="1:5" x14ac:dyDescent="0.3">
      <c r="A105" s="1">
        <v>103</v>
      </c>
      <c r="B105">
        <f t="shared" si="5"/>
        <v>51.5</v>
      </c>
      <c r="C105">
        <v>0.02</v>
      </c>
      <c r="D105">
        <f t="shared" si="6"/>
        <v>1.1401757191758126</v>
      </c>
      <c r="E105">
        <f t="shared" si="7"/>
        <v>2.4506604020252571</v>
      </c>
    </row>
    <row r="106" spans="1:5" x14ac:dyDescent="0.3">
      <c r="A106" s="1">
        <v>104</v>
      </c>
      <c r="B106">
        <f t="shared" si="5"/>
        <v>52</v>
      </c>
      <c r="C106">
        <v>0.04</v>
      </c>
      <c r="D106">
        <f t="shared" si="6"/>
        <v>1.1402997097279417</v>
      </c>
      <c r="E106">
        <f t="shared" si="7"/>
        <v>2.4507014279289971</v>
      </c>
    </row>
    <row r="107" spans="1:5" x14ac:dyDescent="0.3">
      <c r="A107" s="1">
        <v>105</v>
      </c>
      <c r="B107">
        <f t="shared" si="5"/>
        <v>52.5</v>
      </c>
      <c r="C107">
        <v>0.06</v>
      </c>
      <c r="D107">
        <f t="shared" si="6"/>
        <v>1.1404237002800708</v>
      </c>
      <c r="E107">
        <f t="shared" si="7"/>
        <v>2.4507424538327371</v>
      </c>
    </row>
    <row r="108" spans="1:5" x14ac:dyDescent="0.3">
      <c r="A108" s="1">
        <v>106</v>
      </c>
      <c r="B108">
        <f t="shared" si="5"/>
        <v>53</v>
      </c>
      <c r="C108">
        <v>0.08</v>
      </c>
      <c r="D108">
        <f t="shared" si="6"/>
        <v>1.1405476908321999</v>
      </c>
      <c r="E108">
        <f t="shared" si="7"/>
        <v>2.4507834797364776</v>
      </c>
    </row>
    <row r="109" spans="1:5" x14ac:dyDescent="0.3">
      <c r="A109" s="1">
        <v>107</v>
      </c>
      <c r="B109">
        <f t="shared" si="5"/>
        <v>53.5</v>
      </c>
      <c r="C109">
        <v>0.1</v>
      </c>
      <c r="D109">
        <f t="shared" si="6"/>
        <v>1.140671681384329</v>
      </c>
      <c r="E109">
        <f t="shared" si="7"/>
        <v>2.4508245056402176</v>
      </c>
    </row>
    <row r="110" spans="1:5" x14ac:dyDescent="0.3">
      <c r="A110" s="1">
        <v>108</v>
      </c>
      <c r="B110">
        <f t="shared" si="5"/>
        <v>54</v>
      </c>
      <c r="C110">
        <v>0.11</v>
      </c>
      <c r="D110">
        <f t="shared" si="6"/>
        <v>1.140795671936458</v>
      </c>
      <c r="E110">
        <f t="shared" si="7"/>
        <v>2.4508655315439576</v>
      </c>
    </row>
    <row r="111" spans="1:5" x14ac:dyDescent="0.3">
      <c r="A111" s="1">
        <v>109</v>
      </c>
      <c r="B111">
        <f t="shared" si="5"/>
        <v>54.5</v>
      </c>
      <c r="C111">
        <v>0.13</v>
      </c>
      <c r="D111">
        <f t="shared" si="6"/>
        <v>1.1409196624885871</v>
      </c>
      <c r="E111">
        <f t="shared" si="7"/>
        <v>2.450906557447698</v>
      </c>
    </row>
    <row r="112" spans="1:5" x14ac:dyDescent="0.3">
      <c r="A112" s="1">
        <v>110</v>
      </c>
      <c r="B112">
        <f t="shared" si="5"/>
        <v>55</v>
      </c>
      <c r="C112">
        <v>0.15</v>
      </c>
      <c r="D112">
        <f t="shared" si="6"/>
        <v>1.1410436530407162</v>
      </c>
      <c r="E112">
        <f t="shared" si="7"/>
        <v>2.450947583351438</v>
      </c>
    </row>
    <row r="113" spans="1:5" x14ac:dyDescent="0.3">
      <c r="A113" s="1">
        <v>111</v>
      </c>
      <c r="B113">
        <f t="shared" si="5"/>
        <v>55.5</v>
      </c>
      <c r="C113">
        <v>0.17</v>
      </c>
      <c r="D113">
        <f t="shared" si="6"/>
        <v>1.1411676435928453</v>
      </c>
      <c r="E113">
        <f t="shared" si="7"/>
        <v>2.450988609255178</v>
      </c>
    </row>
    <row r="114" spans="1:5" x14ac:dyDescent="0.3">
      <c r="A114" s="1">
        <v>112</v>
      </c>
      <c r="B114">
        <f t="shared" si="5"/>
        <v>56</v>
      </c>
      <c r="C114">
        <v>0.19</v>
      </c>
      <c r="D114">
        <f t="shared" si="6"/>
        <v>1.1412916341449744</v>
      </c>
      <c r="E114">
        <f t="shared" si="7"/>
        <v>2.4510296351589185</v>
      </c>
    </row>
    <row r="115" spans="1:5" x14ac:dyDescent="0.3">
      <c r="A115" s="1">
        <v>113</v>
      </c>
      <c r="B115">
        <f t="shared" si="5"/>
        <v>56.5</v>
      </c>
      <c r="C115">
        <v>0.2</v>
      </c>
      <c r="D115">
        <f t="shared" si="6"/>
        <v>1.1414156246971034</v>
      </c>
      <c r="E115">
        <f t="shared" si="7"/>
        <v>2.4510706610626585</v>
      </c>
    </row>
    <row r="116" spans="1:5" x14ac:dyDescent="0.3">
      <c r="A116" s="1">
        <v>114</v>
      </c>
      <c r="B116">
        <f t="shared" si="5"/>
        <v>57</v>
      </c>
      <c r="C116">
        <v>0.23</v>
      </c>
      <c r="D116">
        <f t="shared" si="6"/>
        <v>1.1415396152492325</v>
      </c>
      <c r="E116">
        <f t="shared" si="7"/>
        <v>2.4511116869663985</v>
      </c>
    </row>
    <row r="117" spans="1:5" x14ac:dyDescent="0.3">
      <c r="A117" s="1">
        <v>115</v>
      </c>
      <c r="B117">
        <f t="shared" si="5"/>
        <v>57.5</v>
      </c>
      <c r="C117">
        <v>0.25</v>
      </c>
      <c r="D117">
        <f t="shared" si="6"/>
        <v>1.1416636058013616</v>
      </c>
      <c r="E117">
        <f t="shared" si="7"/>
        <v>2.4511527128701389</v>
      </c>
    </row>
    <row r="118" spans="1:5" x14ac:dyDescent="0.3">
      <c r="A118" s="1">
        <v>116</v>
      </c>
      <c r="B118">
        <f t="shared" si="5"/>
        <v>58</v>
      </c>
      <c r="C118">
        <v>0.26</v>
      </c>
      <c r="D118">
        <f t="shared" si="6"/>
        <v>1.1417875963534907</v>
      </c>
      <c r="E118">
        <f t="shared" si="7"/>
        <v>2.4511937387738789</v>
      </c>
    </row>
    <row r="119" spans="1:5" x14ac:dyDescent="0.3">
      <c r="A119" s="1">
        <v>117</v>
      </c>
      <c r="B119">
        <f t="shared" si="5"/>
        <v>58.5</v>
      </c>
      <c r="C119">
        <v>0.28000000000000003</v>
      </c>
      <c r="D119">
        <f t="shared" si="6"/>
        <v>1.1419115869056198</v>
      </c>
      <c r="E119">
        <f t="shared" si="7"/>
        <v>2.4512347646776194</v>
      </c>
    </row>
    <row r="120" spans="1:5" x14ac:dyDescent="0.3">
      <c r="A120" s="1">
        <v>118</v>
      </c>
      <c r="B120">
        <f t="shared" si="5"/>
        <v>59</v>
      </c>
      <c r="C120">
        <v>0.3</v>
      </c>
      <c r="D120">
        <f t="shared" si="6"/>
        <v>1.1420355774577489</v>
      </c>
      <c r="E120">
        <f t="shared" si="7"/>
        <v>2.4512757905813594</v>
      </c>
    </row>
    <row r="121" spans="1:5" x14ac:dyDescent="0.3">
      <c r="A121" s="1">
        <v>119</v>
      </c>
      <c r="B121">
        <f t="shared" si="5"/>
        <v>59.5</v>
      </c>
      <c r="C121">
        <v>0.32</v>
      </c>
      <c r="D121">
        <f t="shared" si="6"/>
        <v>1.1421595680098779</v>
      </c>
      <c r="E121">
        <f t="shared" si="7"/>
        <v>2.4513168164850994</v>
      </c>
    </row>
    <row r="122" spans="1:5" x14ac:dyDescent="0.3">
      <c r="A122" s="1">
        <v>120</v>
      </c>
      <c r="B122">
        <f t="shared" si="5"/>
        <v>60</v>
      </c>
      <c r="C122">
        <v>0.34</v>
      </c>
      <c r="D122">
        <f t="shared" si="6"/>
        <v>1.142283558562007</v>
      </c>
      <c r="E122">
        <f t="shared" si="7"/>
        <v>2.4513578423888394</v>
      </c>
    </row>
    <row r="123" spans="1:5" x14ac:dyDescent="0.3">
      <c r="A123" s="1">
        <v>121</v>
      </c>
      <c r="B123">
        <f t="shared" si="5"/>
        <v>60.5</v>
      </c>
      <c r="C123">
        <v>0.36</v>
      </c>
      <c r="D123">
        <f t="shared" si="6"/>
        <v>1.1424075491141361</v>
      </c>
      <c r="E123">
        <f t="shared" si="7"/>
        <v>2.4513988682925798</v>
      </c>
    </row>
    <row r="124" spans="1:5" x14ac:dyDescent="0.3">
      <c r="A124" s="1">
        <v>122</v>
      </c>
      <c r="B124">
        <f t="shared" si="5"/>
        <v>61</v>
      </c>
      <c r="C124">
        <v>0.39</v>
      </c>
      <c r="D124">
        <f t="shared" si="6"/>
        <v>1.1425315396662652</v>
      </c>
      <c r="E124">
        <f t="shared" si="7"/>
        <v>2.4514398941963198</v>
      </c>
    </row>
    <row r="125" spans="1:5" x14ac:dyDescent="0.3">
      <c r="A125" s="1">
        <v>123</v>
      </c>
      <c r="B125">
        <f t="shared" si="5"/>
        <v>61.5</v>
      </c>
      <c r="C125">
        <v>0.43</v>
      </c>
      <c r="D125">
        <f t="shared" si="6"/>
        <v>1.1426555302183943</v>
      </c>
      <c r="E125">
        <f t="shared" si="7"/>
        <v>2.4514809201000602</v>
      </c>
    </row>
    <row r="126" spans="1:5" x14ac:dyDescent="0.3">
      <c r="A126" s="1">
        <v>124</v>
      </c>
      <c r="B126">
        <f t="shared" si="5"/>
        <v>62</v>
      </c>
      <c r="C126">
        <v>0.46</v>
      </c>
      <c r="D126">
        <f t="shared" si="6"/>
        <v>1.1427795207705234</v>
      </c>
      <c r="E126">
        <f t="shared" si="7"/>
        <v>2.4515219460038002</v>
      </c>
    </row>
    <row r="127" spans="1:5" x14ac:dyDescent="0.3">
      <c r="A127" s="1">
        <v>125</v>
      </c>
      <c r="B127">
        <f t="shared" si="5"/>
        <v>62.5</v>
      </c>
      <c r="C127">
        <v>0.51</v>
      </c>
      <c r="D127">
        <f t="shared" si="6"/>
        <v>1.1429035113226524</v>
      </c>
      <c r="E127">
        <f t="shared" si="7"/>
        <v>2.4515629719075402</v>
      </c>
    </row>
    <row r="128" spans="1:5" x14ac:dyDescent="0.3">
      <c r="A128" s="1">
        <v>126</v>
      </c>
      <c r="B128">
        <f t="shared" si="5"/>
        <v>63</v>
      </c>
      <c r="C128">
        <v>0.55000000000000004</v>
      </c>
      <c r="D128">
        <f t="shared" si="6"/>
        <v>1.1430275018747817</v>
      </c>
      <c r="E128">
        <f t="shared" si="7"/>
        <v>2.4516039978112807</v>
      </c>
    </row>
    <row r="129" spans="1:5" x14ac:dyDescent="0.3">
      <c r="A129" s="1">
        <v>127</v>
      </c>
      <c r="B129">
        <f t="shared" si="5"/>
        <v>63.5</v>
      </c>
      <c r="C129">
        <v>0.6</v>
      </c>
      <c r="D129">
        <f t="shared" si="6"/>
        <v>1.1431514924269108</v>
      </c>
      <c r="E129">
        <f t="shared" si="7"/>
        <v>2.4516450237150207</v>
      </c>
    </row>
    <row r="130" spans="1:5" x14ac:dyDescent="0.3">
      <c r="A130" s="1">
        <v>128</v>
      </c>
      <c r="B130">
        <f t="shared" si="5"/>
        <v>64</v>
      </c>
      <c r="C130">
        <v>0.66</v>
      </c>
      <c r="D130">
        <f t="shared" si="6"/>
        <v>1.1432754829790399</v>
      </c>
      <c r="E130">
        <f t="shared" si="7"/>
        <v>2.4516860496187611</v>
      </c>
    </row>
    <row r="131" spans="1:5" x14ac:dyDescent="0.3">
      <c r="A131" s="1">
        <v>129</v>
      </c>
      <c r="B131">
        <f t="shared" si="5"/>
        <v>64.5</v>
      </c>
      <c r="C131">
        <v>0.72</v>
      </c>
      <c r="D131">
        <f t="shared" si="6"/>
        <v>1.143399473531169</v>
      </c>
      <c r="E131">
        <f t="shared" si="7"/>
        <v>2.4517270755225011</v>
      </c>
    </row>
    <row r="132" spans="1:5" x14ac:dyDescent="0.3">
      <c r="A132" s="1">
        <v>130</v>
      </c>
      <c r="B132">
        <f t="shared" ref="B132:B195" si="8" xml:space="preserve"> MOD(A132/2, 360)</f>
        <v>65</v>
      </c>
      <c r="C132">
        <v>0.78</v>
      </c>
      <c r="D132">
        <f t="shared" ref="D132:D195" si="9" xml:space="preserve"> _xlfn.FORECAST.LINEAR(B132, $C$2:$C$362, $B$2:$B$362)</f>
        <v>1.1435234640832981</v>
      </c>
      <c r="E132">
        <f t="shared" ref="E132:E195" si="10" xml:space="preserve"> _xlfn.FORECAST.LINEAR(D132, $F$2:$F$10, $G$2:$G$10)</f>
        <v>2.4517681014262411</v>
      </c>
    </row>
    <row r="133" spans="1:5" x14ac:dyDescent="0.3">
      <c r="A133" s="1">
        <v>131</v>
      </c>
      <c r="B133">
        <f t="shared" si="8"/>
        <v>65.5</v>
      </c>
      <c r="C133">
        <v>0.84</v>
      </c>
      <c r="D133">
        <f t="shared" si="9"/>
        <v>1.1436474546354272</v>
      </c>
      <c r="E133">
        <f t="shared" si="10"/>
        <v>2.4518091273299811</v>
      </c>
    </row>
    <row r="134" spans="1:5" x14ac:dyDescent="0.3">
      <c r="A134" s="1">
        <v>132</v>
      </c>
      <c r="B134">
        <f t="shared" si="8"/>
        <v>66</v>
      </c>
      <c r="C134">
        <v>0.93</v>
      </c>
      <c r="D134">
        <f t="shared" si="9"/>
        <v>1.1437714451875562</v>
      </c>
      <c r="E134">
        <f t="shared" si="10"/>
        <v>2.4518501532337216</v>
      </c>
    </row>
    <row r="135" spans="1:5" x14ac:dyDescent="0.3">
      <c r="A135" s="1">
        <v>133</v>
      </c>
      <c r="B135">
        <f t="shared" si="8"/>
        <v>66.5</v>
      </c>
      <c r="C135">
        <v>0.99</v>
      </c>
      <c r="D135">
        <f t="shared" si="9"/>
        <v>1.1438954357396853</v>
      </c>
      <c r="E135">
        <f t="shared" si="10"/>
        <v>2.4518911791374616</v>
      </c>
    </row>
    <row r="136" spans="1:5" x14ac:dyDescent="0.3">
      <c r="A136" s="1">
        <v>134</v>
      </c>
      <c r="B136">
        <f t="shared" si="8"/>
        <v>67</v>
      </c>
      <c r="C136">
        <v>1.07</v>
      </c>
      <c r="D136">
        <f t="shared" si="9"/>
        <v>1.1440194262918144</v>
      </c>
      <c r="E136">
        <f t="shared" si="10"/>
        <v>2.451932205041202</v>
      </c>
    </row>
    <row r="137" spans="1:5" x14ac:dyDescent="0.3">
      <c r="A137" s="1">
        <v>135</v>
      </c>
      <c r="B137">
        <f t="shared" si="8"/>
        <v>67.5</v>
      </c>
      <c r="C137">
        <v>1.1599999999999999</v>
      </c>
      <c r="D137">
        <f t="shared" si="9"/>
        <v>1.1441434168439435</v>
      </c>
      <c r="E137">
        <f t="shared" si="10"/>
        <v>2.451973230944942</v>
      </c>
    </row>
    <row r="138" spans="1:5" x14ac:dyDescent="0.3">
      <c r="A138" s="1">
        <v>136</v>
      </c>
      <c r="B138">
        <f t="shared" si="8"/>
        <v>68</v>
      </c>
      <c r="C138">
        <v>1.26</v>
      </c>
      <c r="D138">
        <f t="shared" si="9"/>
        <v>1.1442674073960726</v>
      </c>
      <c r="E138">
        <f t="shared" si="10"/>
        <v>2.452014256848682</v>
      </c>
    </row>
    <row r="139" spans="1:5" x14ac:dyDescent="0.3">
      <c r="A139" s="1">
        <v>137</v>
      </c>
      <c r="B139">
        <f t="shared" si="8"/>
        <v>68.5</v>
      </c>
      <c r="C139">
        <v>1.35</v>
      </c>
      <c r="D139">
        <f t="shared" si="9"/>
        <v>1.1443913979482017</v>
      </c>
      <c r="E139">
        <f t="shared" si="10"/>
        <v>2.4520552827524225</v>
      </c>
    </row>
    <row r="140" spans="1:5" x14ac:dyDescent="0.3">
      <c r="A140" s="1">
        <v>138</v>
      </c>
      <c r="B140">
        <f t="shared" si="8"/>
        <v>69</v>
      </c>
      <c r="C140">
        <v>1.45</v>
      </c>
      <c r="D140">
        <f t="shared" si="9"/>
        <v>1.1445153885003307</v>
      </c>
      <c r="E140">
        <f t="shared" si="10"/>
        <v>2.4520963086561625</v>
      </c>
    </row>
    <row r="141" spans="1:5" x14ac:dyDescent="0.3">
      <c r="A141" s="1">
        <v>139</v>
      </c>
      <c r="B141">
        <f t="shared" si="8"/>
        <v>69.5</v>
      </c>
      <c r="C141">
        <v>1.56</v>
      </c>
      <c r="D141">
        <f t="shared" si="9"/>
        <v>1.1446393790524598</v>
      </c>
      <c r="E141">
        <f t="shared" si="10"/>
        <v>2.4521373345599025</v>
      </c>
    </row>
    <row r="142" spans="1:5" x14ac:dyDescent="0.3">
      <c r="A142" s="1">
        <v>140</v>
      </c>
      <c r="B142">
        <f t="shared" si="8"/>
        <v>70</v>
      </c>
      <c r="C142">
        <v>1.68</v>
      </c>
      <c r="D142">
        <f t="shared" si="9"/>
        <v>1.1447633696045889</v>
      </c>
      <c r="E142">
        <f t="shared" si="10"/>
        <v>2.4521783604636429</v>
      </c>
    </row>
    <row r="143" spans="1:5" x14ac:dyDescent="0.3">
      <c r="A143" s="1">
        <v>141</v>
      </c>
      <c r="B143">
        <f t="shared" si="8"/>
        <v>70.5</v>
      </c>
      <c r="C143">
        <v>1.8</v>
      </c>
      <c r="D143">
        <f t="shared" si="9"/>
        <v>1.144887360156718</v>
      </c>
      <c r="E143">
        <f t="shared" si="10"/>
        <v>2.4522193863673829</v>
      </c>
    </row>
    <row r="144" spans="1:5" x14ac:dyDescent="0.3">
      <c r="A144" s="1">
        <v>142</v>
      </c>
      <c r="B144">
        <f t="shared" si="8"/>
        <v>71</v>
      </c>
      <c r="C144">
        <v>1.93</v>
      </c>
      <c r="D144">
        <f t="shared" si="9"/>
        <v>1.1450113507088471</v>
      </c>
      <c r="E144">
        <f t="shared" si="10"/>
        <v>2.4522604122711229</v>
      </c>
    </row>
    <row r="145" spans="1:5" x14ac:dyDescent="0.3">
      <c r="A145" s="1">
        <v>143</v>
      </c>
      <c r="B145">
        <f t="shared" si="8"/>
        <v>71.5</v>
      </c>
      <c r="C145">
        <v>2.04</v>
      </c>
      <c r="D145">
        <f t="shared" si="9"/>
        <v>1.1451353412609762</v>
      </c>
      <c r="E145">
        <f t="shared" si="10"/>
        <v>2.4523014381748633</v>
      </c>
    </row>
    <row r="146" spans="1:5" x14ac:dyDescent="0.3">
      <c r="A146" s="1">
        <v>144</v>
      </c>
      <c r="B146">
        <f t="shared" si="8"/>
        <v>72</v>
      </c>
      <c r="C146">
        <v>2.1800000000000002</v>
      </c>
      <c r="D146">
        <f t="shared" si="9"/>
        <v>1.1452593318131052</v>
      </c>
      <c r="E146">
        <f t="shared" si="10"/>
        <v>2.4523424640786033</v>
      </c>
    </row>
    <row r="147" spans="1:5" x14ac:dyDescent="0.3">
      <c r="A147" s="1">
        <v>145</v>
      </c>
      <c r="B147">
        <f t="shared" si="8"/>
        <v>72.5</v>
      </c>
      <c r="C147">
        <v>2.31</v>
      </c>
      <c r="D147">
        <f t="shared" si="9"/>
        <v>1.1453833223652343</v>
      </c>
      <c r="E147">
        <f t="shared" si="10"/>
        <v>2.4523834899823433</v>
      </c>
    </row>
    <row r="148" spans="1:5" x14ac:dyDescent="0.3">
      <c r="A148" s="1">
        <v>146</v>
      </c>
      <c r="B148">
        <f t="shared" si="8"/>
        <v>73</v>
      </c>
      <c r="C148">
        <v>2.46</v>
      </c>
      <c r="D148">
        <f t="shared" si="9"/>
        <v>1.1455073129173634</v>
      </c>
      <c r="E148">
        <f t="shared" si="10"/>
        <v>2.4524245158860838</v>
      </c>
    </row>
    <row r="149" spans="1:5" x14ac:dyDescent="0.3">
      <c r="A149" s="1">
        <v>147</v>
      </c>
      <c r="B149">
        <f t="shared" si="8"/>
        <v>73.5</v>
      </c>
      <c r="C149">
        <v>2.6</v>
      </c>
      <c r="D149">
        <f t="shared" si="9"/>
        <v>1.1456313034694925</v>
      </c>
      <c r="E149">
        <f t="shared" si="10"/>
        <v>2.4524655417898238</v>
      </c>
    </row>
    <row r="150" spans="1:5" x14ac:dyDescent="0.3">
      <c r="A150" s="1">
        <v>148</v>
      </c>
      <c r="B150">
        <f t="shared" si="8"/>
        <v>74</v>
      </c>
      <c r="C150">
        <v>2.78</v>
      </c>
      <c r="D150">
        <f t="shared" si="9"/>
        <v>1.1457552940216216</v>
      </c>
      <c r="E150">
        <f t="shared" si="10"/>
        <v>2.4525065676935638</v>
      </c>
    </row>
    <row r="151" spans="1:5" x14ac:dyDescent="0.3">
      <c r="A151" s="1">
        <v>149</v>
      </c>
      <c r="B151">
        <f t="shared" si="8"/>
        <v>74.5</v>
      </c>
      <c r="C151">
        <v>2.94</v>
      </c>
      <c r="D151">
        <f t="shared" si="9"/>
        <v>1.1458792845737507</v>
      </c>
      <c r="E151">
        <f t="shared" si="10"/>
        <v>2.4525475935973042</v>
      </c>
    </row>
    <row r="152" spans="1:5" x14ac:dyDescent="0.3">
      <c r="A152" s="1">
        <v>150</v>
      </c>
      <c r="B152">
        <f t="shared" si="8"/>
        <v>75</v>
      </c>
      <c r="C152">
        <v>3.11</v>
      </c>
      <c r="D152">
        <f t="shared" si="9"/>
        <v>1.1460032751258797</v>
      </c>
      <c r="E152">
        <f t="shared" si="10"/>
        <v>2.4525886195010442</v>
      </c>
    </row>
    <row r="153" spans="1:5" x14ac:dyDescent="0.3">
      <c r="A153" s="1">
        <v>151</v>
      </c>
      <c r="B153">
        <f t="shared" si="8"/>
        <v>75.5</v>
      </c>
      <c r="C153">
        <v>3.28</v>
      </c>
      <c r="D153">
        <f t="shared" si="9"/>
        <v>1.1461272656780088</v>
      </c>
      <c r="E153">
        <f t="shared" si="10"/>
        <v>2.4526296454047847</v>
      </c>
    </row>
    <row r="154" spans="1:5" x14ac:dyDescent="0.3">
      <c r="A154" s="1">
        <v>152</v>
      </c>
      <c r="B154">
        <f t="shared" si="8"/>
        <v>76</v>
      </c>
      <c r="C154">
        <v>3.48</v>
      </c>
      <c r="D154">
        <f t="shared" si="9"/>
        <v>1.1462512562301379</v>
      </c>
      <c r="E154">
        <f t="shared" si="10"/>
        <v>2.4526706713085247</v>
      </c>
    </row>
    <row r="155" spans="1:5" x14ac:dyDescent="0.3">
      <c r="A155" s="1">
        <v>153</v>
      </c>
      <c r="B155">
        <f t="shared" si="8"/>
        <v>76.5</v>
      </c>
      <c r="C155">
        <v>3.69</v>
      </c>
      <c r="D155">
        <f t="shared" si="9"/>
        <v>1.146375246782267</v>
      </c>
      <c r="E155">
        <f t="shared" si="10"/>
        <v>2.4527116972122647</v>
      </c>
    </row>
    <row r="156" spans="1:5" x14ac:dyDescent="0.3">
      <c r="A156" s="1">
        <v>154</v>
      </c>
      <c r="B156">
        <f t="shared" si="8"/>
        <v>77</v>
      </c>
      <c r="C156">
        <v>3.86</v>
      </c>
      <c r="D156">
        <f t="shared" si="9"/>
        <v>1.1464992373343961</v>
      </c>
      <c r="E156">
        <f t="shared" si="10"/>
        <v>2.4527527231160047</v>
      </c>
    </row>
    <row r="157" spans="1:5" x14ac:dyDescent="0.3">
      <c r="A157" s="1">
        <v>155</v>
      </c>
      <c r="B157">
        <f t="shared" si="8"/>
        <v>77.5</v>
      </c>
      <c r="C157">
        <v>4.0599999999999996</v>
      </c>
      <c r="D157">
        <f t="shared" si="9"/>
        <v>1.1466232278865252</v>
      </c>
      <c r="E157">
        <f t="shared" si="10"/>
        <v>2.4527937490197451</v>
      </c>
    </row>
    <row r="158" spans="1:5" x14ac:dyDescent="0.3">
      <c r="A158" s="1">
        <v>156</v>
      </c>
      <c r="B158">
        <f t="shared" si="8"/>
        <v>78</v>
      </c>
      <c r="C158">
        <v>4.29</v>
      </c>
      <c r="D158">
        <f t="shared" si="9"/>
        <v>1.1467472184386542</v>
      </c>
      <c r="E158">
        <f t="shared" si="10"/>
        <v>2.4528347749234851</v>
      </c>
    </row>
    <row r="159" spans="1:5" x14ac:dyDescent="0.3">
      <c r="A159" s="1">
        <v>157</v>
      </c>
      <c r="B159">
        <f t="shared" si="8"/>
        <v>78.5</v>
      </c>
      <c r="C159">
        <v>4.53</v>
      </c>
      <c r="D159">
        <f t="shared" si="9"/>
        <v>1.1468712089907833</v>
      </c>
      <c r="E159">
        <f t="shared" si="10"/>
        <v>2.4528758008272256</v>
      </c>
    </row>
    <row r="160" spans="1:5" x14ac:dyDescent="0.3">
      <c r="A160" s="1">
        <v>158</v>
      </c>
      <c r="B160">
        <f t="shared" si="8"/>
        <v>79</v>
      </c>
      <c r="C160">
        <v>4.74</v>
      </c>
      <c r="D160">
        <f t="shared" si="9"/>
        <v>1.1469951995429124</v>
      </c>
      <c r="E160">
        <f t="shared" si="10"/>
        <v>2.4529168267309656</v>
      </c>
    </row>
    <row r="161" spans="1:5" x14ac:dyDescent="0.3">
      <c r="A161" s="1">
        <v>159</v>
      </c>
      <c r="B161">
        <f t="shared" si="8"/>
        <v>79.5</v>
      </c>
      <c r="C161">
        <v>5</v>
      </c>
      <c r="D161">
        <f t="shared" si="9"/>
        <v>1.1471191900950415</v>
      </c>
      <c r="E161">
        <f t="shared" si="10"/>
        <v>2.4529578526347056</v>
      </c>
    </row>
    <row r="162" spans="1:5" x14ac:dyDescent="0.3">
      <c r="A162" s="1">
        <v>160</v>
      </c>
      <c r="B162">
        <f t="shared" si="8"/>
        <v>80</v>
      </c>
      <c r="C162">
        <v>5.21</v>
      </c>
      <c r="D162">
        <f t="shared" si="9"/>
        <v>1.1472431806471706</v>
      </c>
      <c r="E162">
        <f t="shared" si="10"/>
        <v>2.452998878538446</v>
      </c>
    </row>
    <row r="163" spans="1:5" x14ac:dyDescent="0.3">
      <c r="A163" s="1">
        <v>161</v>
      </c>
      <c r="B163">
        <f t="shared" si="8"/>
        <v>80.5</v>
      </c>
      <c r="C163">
        <v>5.45</v>
      </c>
      <c r="D163">
        <f t="shared" si="9"/>
        <v>1.1473671711992997</v>
      </c>
      <c r="E163">
        <f t="shared" si="10"/>
        <v>2.453039904442186</v>
      </c>
    </row>
    <row r="164" spans="1:5" x14ac:dyDescent="0.3">
      <c r="A164" s="1">
        <v>162</v>
      </c>
      <c r="B164">
        <f t="shared" si="8"/>
        <v>81</v>
      </c>
      <c r="C164">
        <v>5.81</v>
      </c>
      <c r="D164">
        <f t="shared" si="9"/>
        <v>1.147491161751429</v>
      </c>
      <c r="E164">
        <f t="shared" si="10"/>
        <v>2.4530809303459264</v>
      </c>
    </row>
    <row r="165" spans="1:5" x14ac:dyDescent="0.3">
      <c r="A165" s="1">
        <v>163</v>
      </c>
      <c r="B165">
        <f t="shared" si="8"/>
        <v>81.5</v>
      </c>
      <c r="C165">
        <v>5.99</v>
      </c>
      <c r="D165">
        <f t="shared" si="9"/>
        <v>1.147615152303558</v>
      </c>
      <c r="E165">
        <f t="shared" si="10"/>
        <v>2.4531219562496664</v>
      </c>
    </row>
    <row r="166" spans="1:5" x14ac:dyDescent="0.3">
      <c r="A166" s="1">
        <v>164</v>
      </c>
      <c r="B166">
        <f t="shared" si="8"/>
        <v>82</v>
      </c>
      <c r="C166">
        <v>6.31</v>
      </c>
      <c r="D166">
        <f t="shared" si="9"/>
        <v>1.1477391428556871</v>
      </c>
      <c r="E166">
        <f t="shared" si="10"/>
        <v>2.4531629821534064</v>
      </c>
    </row>
    <row r="167" spans="1:5" x14ac:dyDescent="0.3">
      <c r="A167" s="1">
        <v>165</v>
      </c>
      <c r="B167">
        <f t="shared" si="8"/>
        <v>82.5</v>
      </c>
      <c r="C167">
        <v>6.54</v>
      </c>
      <c r="D167">
        <f t="shared" si="9"/>
        <v>1.1478631334078162</v>
      </c>
      <c r="E167">
        <f t="shared" si="10"/>
        <v>2.4532040080571464</v>
      </c>
    </row>
    <row r="168" spans="1:5" x14ac:dyDescent="0.3">
      <c r="A168" s="1">
        <v>166</v>
      </c>
      <c r="B168">
        <f t="shared" si="8"/>
        <v>83</v>
      </c>
      <c r="C168">
        <v>6.85</v>
      </c>
      <c r="D168">
        <f t="shared" si="9"/>
        <v>1.1479871239599453</v>
      </c>
      <c r="E168">
        <f t="shared" si="10"/>
        <v>2.4532450339608869</v>
      </c>
    </row>
    <row r="169" spans="1:5" x14ac:dyDescent="0.3">
      <c r="A169" s="1">
        <v>167</v>
      </c>
      <c r="B169">
        <f t="shared" si="8"/>
        <v>83.5</v>
      </c>
      <c r="C169">
        <v>7.11</v>
      </c>
      <c r="D169">
        <f t="shared" si="9"/>
        <v>1.1481111145120744</v>
      </c>
      <c r="E169">
        <f t="shared" si="10"/>
        <v>2.4532860598646269</v>
      </c>
    </row>
    <row r="170" spans="1:5" x14ac:dyDescent="0.3">
      <c r="A170" s="1">
        <v>168</v>
      </c>
      <c r="B170">
        <f t="shared" si="8"/>
        <v>84</v>
      </c>
      <c r="C170">
        <v>7.39</v>
      </c>
      <c r="D170">
        <f t="shared" si="9"/>
        <v>1.1482351050642035</v>
      </c>
      <c r="E170">
        <f t="shared" si="10"/>
        <v>2.4533270857683673</v>
      </c>
    </row>
    <row r="171" spans="1:5" x14ac:dyDescent="0.3">
      <c r="A171" s="1">
        <v>169</v>
      </c>
      <c r="B171">
        <f t="shared" si="8"/>
        <v>84.5</v>
      </c>
      <c r="C171">
        <v>7.69</v>
      </c>
      <c r="D171">
        <f t="shared" si="9"/>
        <v>1.1483590956163325</v>
      </c>
      <c r="E171">
        <f t="shared" si="10"/>
        <v>2.4533681116721073</v>
      </c>
    </row>
    <row r="172" spans="1:5" x14ac:dyDescent="0.3">
      <c r="A172" s="1">
        <v>170</v>
      </c>
      <c r="B172">
        <f t="shared" si="8"/>
        <v>85</v>
      </c>
      <c r="C172">
        <v>7.95</v>
      </c>
      <c r="D172">
        <f t="shared" si="9"/>
        <v>1.1484830861684616</v>
      </c>
      <c r="E172">
        <f t="shared" si="10"/>
        <v>2.4534091375758473</v>
      </c>
    </row>
    <row r="173" spans="1:5" x14ac:dyDescent="0.3">
      <c r="A173" s="1">
        <v>171</v>
      </c>
      <c r="B173">
        <f t="shared" si="8"/>
        <v>85.5</v>
      </c>
      <c r="C173">
        <v>8.1999999999999993</v>
      </c>
      <c r="D173">
        <f t="shared" si="9"/>
        <v>1.1486070767205907</v>
      </c>
      <c r="E173">
        <f t="shared" si="10"/>
        <v>2.4534501634795878</v>
      </c>
    </row>
    <row r="174" spans="1:5" x14ac:dyDescent="0.3">
      <c r="A174" s="1">
        <v>172</v>
      </c>
      <c r="B174">
        <f t="shared" si="8"/>
        <v>86</v>
      </c>
      <c r="C174">
        <v>8.48</v>
      </c>
      <c r="D174">
        <f t="shared" si="9"/>
        <v>1.1487310672727198</v>
      </c>
      <c r="E174">
        <f t="shared" si="10"/>
        <v>2.4534911893833278</v>
      </c>
    </row>
    <row r="175" spans="1:5" x14ac:dyDescent="0.3">
      <c r="A175" s="1">
        <v>173</v>
      </c>
      <c r="B175">
        <f t="shared" si="8"/>
        <v>86.5</v>
      </c>
      <c r="C175">
        <v>8.68</v>
      </c>
      <c r="D175">
        <f t="shared" si="9"/>
        <v>1.1488550578248489</v>
      </c>
      <c r="E175">
        <f t="shared" si="10"/>
        <v>2.4535322152870678</v>
      </c>
    </row>
    <row r="176" spans="1:5" x14ac:dyDescent="0.3">
      <c r="A176" s="1">
        <v>174</v>
      </c>
      <c r="B176">
        <f t="shared" si="8"/>
        <v>87</v>
      </c>
      <c r="C176">
        <v>8.8800000000000008</v>
      </c>
      <c r="D176">
        <f t="shared" si="9"/>
        <v>1.148979048376978</v>
      </c>
      <c r="E176">
        <f t="shared" si="10"/>
        <v>2.4535732411908082</v>
      </c>
    </row>
    <row r="177" spans="1:5" x14ac:dyDescent="0.3">
      <c r="A177" s="1">
        <v>175</v>
      </c>
      <c r="B177">
        <f t="shared" si="8"/>
        <v>87.5</v>
      </c>
      <c r="C177">
        <v>9.01</v>
      </c>
      <c r="D177">
        <f t="shared" si="9"/>
        <v>1.149103038929107</v>
      </c>
      <c r="E177">
        <f t="shared" si="10"/>
        <v>2.4536142670945482</v>
      </c>
    </row>
    <row r="178" spans="1:5" x14ac:dyDescent="0.3">
      <c r="A178" s="1">
        <v>176</v>
      </c>
      <c r="B178">
        <f t="shared" si="8"/>
        <v>88</v>
      </c>
      <c r="C178">
        <v>9.1</v>
      </c>
      <c r="D178">
        <f t="shared" si="9"/>
        <v>1.1492270294812361</v>
      </c>
      <c r="E178">
        <f t="shared" si="10"/>
        <v>2.4536552929982882</v>
      </c>
    </row>
    <row r="179" spans="1:5" x14ac:dyDescent="0.3">
      <c r="A179" s="1">
        <v>177</v>
      </c>
      <c r="B179">
        <f t="shared" si="8"/>
        <v>88.5</v>
      </c>
      <c r="C179">
        <v>9.14</v>
      </c>
      <c r="D179">
        <f t="shared" si="9"/>
        <v>1.1493510200333652</v>
      </c>
      <c r="E179">
        <f t="shared" si="10"/>
        <v>2.4536963189020287</v>
      </c>
    </row>
    <row r="180" spans="1:5" x14ac:dyDescent="0.3">
      <c r="A180" s="1">
        <v>178</v>
      </c>
      <c r="B180">
        <f t="shared" si="8"/>
        <v>89</v>
      </c>
      <c r="C180">
        <v>9.14</v>
      </c>
      <c r="D180">
        <f t="shared" si="9"/>
        <v>1.1494750105854943</v>
      </c>
      <c r="E180">
        <f t="shared" si="10"/>
        <v>2.4537373448057687</v>
      </c>
    </row>
    <row r="181" spans="1:5" x14ac:dyDescent="0.3">
      <c r="A181" s="1">
        <v>179</v>
      </c>
      <c r="B181">
        <f t="shared" si="8"/>
        <v>89.5</v>
      </c>
      <c r="C181">
        <v>9.1</v>
      </c>
      <c r="D181">
        <f t="shared" si="9"/>
        <v>1.1495990011376234</v>
      </c>
      <c r="E181">
        <f t="shared" si="10"/>
        <v>2.4537783707095087</v>
      </c>
    </row>
    <row r="182" spans="1:5" x14ac:dyDescent="0.3">
      <c r="A182" s="1">
        <v>180</v>
      </c>
      <c r="B182">
        <f t="shared" si="8"/>
        <v>90</v>
      </c>
      <c r="C182">
        <v>9.02</v>
      </c>
      <c r="D182">
        <f t="shared" si="9"/>
        <v>1.1497229916897524</v>
      </c>
      <c r="E182">
        <f t="shared" si="10"/>
        <v>2.4538193966132491</v>
      </c>
    </row>
    <row r="183" spans="1:5" x14ac:dyDescent="0.3">
      <c r="A183" s="1">
        <v>181</v>
      </c>
      <c r="B183">
        <f t="shared" si="8"/>
        <v>90.5</v>
      </c>
      <c r="C183">
        <v>8.85</v>
      </c>
      <c r="D183">
        <f t="shared" si="9"/>
        <v>1.1498469822418815</v>
      </c>
      <c r="E183">
        <f t="shared" si="10"/>
        <v>2.4538604225169891</v>
      </c>
    </row>
    <row r="184" spans="1:5" x14ac:dyDescent="0.3">
      <c r="A184" s="1">
        <v>182</v>
      </c>
      <c r="B184">
        <f t="shared" si="8"/>
        <v>91</v>
      </c>
      <c r="C184">
        <v>8.66</v>
      </c>
      <c r="D184">
        <f t="shared" si="9"/>
        <v>1.1499709727940106</v>
      </c>
      <c r="E184">
        <f t="shared" si="10"/>
        <v>2.4539014484207291</v>
      </c>
    </row>
    <row r="185" spans="1:5" x14ac:dyDescent="0.3">
      <c r="A185" s="1">
        <v>183</v>
      </c>
      <c r="B185">
        <f t="shared" si="8"/>
        <v>91.5</v>
      </c>
      <c r="C185">
        <v>8.3699999999999992</v>
      </c>
      <c r="D185">
        <f t="shared" si="9"/>
        <v>1.1500949633461397</v>
      </c>
      <c r="E185">
        <f t="shared" si="10"/>
        <v>2.4539424743244695</v>
      </c>
    </row>
    <row r="186" spans="1:5" x14ac:dyDescent="0.3">
      <c r="A186" s="1">
        <v>184</v>
      </c>
      <c r="B186">
        <f t="shared" si="8"/>
        <v>92</v>
      </c>
      <c r="C186">
        <v>8.1199999999999992</v>
      </c>
      <c r="D186">
        <f t="shared" si="9"/>
        <v>1.1502189538982688</v>
      </c>
      <c r="E186">
        <f t="shared" si="10"/>
        <v>2.4539835002282095</v>
      </c>
    </row>
    <row r="187" spans="1:5" x14ac:dyDescent="0.3">
      <c r="A187" s="1">
        <v>185</v>
      </c>
      <c r="B187">
        <f t="shared" si="8"/>
        <v>92.5</v>
      </c>
      <c r="C187">
        <v>7.81</v>
      </c>
      <c r="D187">
        <f t="shared" si="9"/>
        <v>1.1503429444503979</v>
      </c>
      <c r="E187">
        <f t="shared" si="10"/>
        <v>2.4540245261319495</v>
      </c>
    </row>
    <row r="188" spans="1:5" x14ac:dyDescent="0.3">
      <c r="A188" s="1">
        <v>186</v>
      </c>
      <c r="B188">
        <f t="shared" si="8"/>
        <v>93</v>
      </c>
      <c r="C188">
        <v>7.5</v>
      </c>
      <c r="D188">
        <f t="shared" si="9"/>
        <v>1.1504669350025269</v>
      </c>
      <c r="E188">
        <f t="shared" si="10"/>
        <v>2.45406555203569</v>
      </c>
    </row>
    <row r="189" spans="1:5" x14ac:dyDescent="0.3">
      <c r="A189" s="1">
        <v>187</v>
      </c>
      <c r="B189">
        <f t="shared" si="8"/>
        <v>93.5</v>
      </c>
      <c r="C189">
        <v>7.15</v>
      </c>
      <c r="D189">
        <f t="shared" si="9"/>
        <v>1.150590925554656</v>
      </c>
      <c r="E189">
        <f t="shared" si="10"/>
        <v>2.45410657793943</v>
      </c>
    </row>
    <row r="190" spans="1:5" x14ac:dyDescent="0.3">
      <c r="A190" s="1">
        <v>188</v>
      </c>
      <c r="B190">
        <f t="shared" si="8"/>
        <v>94</v>
      </c>
      <c r="C190">
        <v>6.83</v>
      </c>
      <c r="D190">
        <f t="shared" si="9"/>
        <v>1.1507149161067851</v>
      </c>
      <c r="E190">
        <f t="shared" si="10"/>
        <v>2.45414760384317</v>
      </c>
    </row>
    <row r="191" spans="1:5" x14ac:dyDescent="0.3">
      <c r="A191" s="1">
        <v>189</v>
      </c>
      <c r="B191">
        <f t="shared" si="8"/>
        <v>94.5</v>
      </c>
      <c r="C191">
        <v>6.48</v>
      </c>
      <c r="D191">
        <f t="shared" si="9"/>
        <v>1.1508389066589142</v>
      </c>
      <c r="E191">
        <f t="shared" si="10"/>
        <v>2.4541886297469104</v>
      </c>
    </row>
    <row r="192" spans="1:5" x14ac:dyDescent="0.3">
      <c r="A192" s="1">
        <v>190</v>
      </c>
      <c r="B192">
        <f t="shared" si="8"/>
        <v>95</v>
      </c>
      <c r="C192">
        <v>6.14</v>
      </c>
      <c r="D192">
        <f t="shared" si="9"/>
        <v>1.1509628972110433</v>
      </c>
      <c r="E192">
        <f t="shared" si="10"/>
        <v>2.4542296556506504</v>
      </c>
    </row>
    <row r="193" spans="1:5" x14ac:dyDescent="0.3">
      <c r="A193" s="1">
        <v>191</v>
      </c>
      <c r="B193">
        <f t="shared" si="8"/>
        <v>95.5</v>
      </c>
      <c r="C193">
        <v>5.82</v>
      </c>
      <c r="D193">
        <f t="shared" si="9"/>
        <v>1.1510868877631724</v>
      </c>
      <c r="E193">
        <f t="shared" si="10"/>
        <v>2.4542706815543909</v>
      </c>
    </row>
    <row r="194" spans="1:5" x14ac:dyDescent="0.3">
      <c r="A194" s="1">
        <v>192</v>
      </c>
      <c r="B194">
        <f t="shared" si="8"/>
        <v>96</v>
      </c>
      <c r="C194">
        <v>5.53</v>
      </c>
      <c r="D194">
        <f t="shared" si="9"/>
        <v>1.1512108783153014</v>
      </c>
      <c r="E194">
        <f t="shared" si="10"/>
        <v>2.4543117074581309</v>
      </c>
    </row>
    <row r="195" spans="1:5" x14ac:dyDescent="0.3">
      <c r="A195" s="1">
        <v>193</v>
      </c>
      <c r="B195">
        <f t="shared" si="8"/>
        <v>96.5</v>
      </c>
      <c r="C195">
        <v>5.25</v>
      </c>
      <c r="D195">
        <f t="shared" si="9"/>
        <v>1.1513348688674305</v>
      </c>
      <c r="E195">
        <f t="shared" si="10"/>
        <v>2.4543527333618709</v>
      </c>
    </row>
    <row r="196" spans="1:5" x14ac:dyDescent="0.3">
      <c r="A196" s="1">
        <v>194</v>
      </c>
      <c r="B196">
        <f t="shared" ref="B196:B259" si="11" xml:space="preserve"> MOD(A196/2, 360)</f>
        <v>97</v>
      </c>
      <c r="C196">
        <v>4.9400000000000004</v>
      </c>
      <c r="D196">
        <f t="shared" ref="D196:D259" si="12" xml:space="preserve"> _xlfn.FORECAST.LINEAR(B196, $C$2:$C$362, $B$2:$B$362)</f>
        <v>1.1514588594195596</v>
      </c>
      <c r="E196">
        <f t="shared" ref="E196:E259" si="13" xml:space="preserve"> _xlfn.FORECAST.LINEAR(D196, $F$2:$F$10, $G$2:$G$10)</f>
        <v>2.4543937592656109</v>
      </c>
    </row>
    <row r="197" spans="1:5" x14ac:dyDescent="0.3">
      <c r="A197" s="1">
        <v>195</v>
      </c>
      <c r="B197">
        <f t="shared" si="11"/>
        <v>97.5</v>
      </c>
      <c r="C197">
        <v>4.66</v>
      </c>
      <c r="D197">
        <f t="shared" si="12"/>
        <v>1.1515828499716887</v>
      </c>
      <c r="E197">
        <f t="shared" si="13"/>
        <v>2.4544347851693513</v>
      </c>
    </row>
    <row r="198" spans="1:5" x14ac:dyDescent="0.3">
      <c r="A198" s="1">
        <v>196</v>
      </c>
      <c r="B198">
        <f t="shared" si="11"/>
        <v>98</v>
      </c>
      <c r="C198">
        <v>4.41</v>
      </c>
      <c r="D198">
        <f t="shared" si="12"/>
        <v>1.1517068405238178</v>
      </c>
      <c r="E198">
        <f t="shared" si="13"/>
        <v>2.4544758110730913</v>
      </c>
    </row>
    <row r="199" spans="1:5" x14ac:dyDescent="0.3">
      <c r="A199" s="1">
        <v>197</v>
      </c>
      <c r="B199">
        <f t="shared" si="11"/>
        <v>98.5</v>
      </c>
      <c r="C199">
        <v>4.1900000000000004</v>
      </c>
      <c r="D199">
        <f t="shared" si="12"/>
        <v>1.1518308310759471</v>
      </c>
      <c r="E199">
        <f t="shared" si="13"/>
        <v>2.4545168369768318</v>
      </c>
    </row>
    <row r="200" spans="1:5" x14ac:dyDescent="0.3">
      <c r="A200" s="1">
        <v>198</v>
      </c>
      <c r="B200">
        <f t="shared" si="11"/>
        <v>99</v>
      </c>
      <c r="C200">
        <v>3.93</v>
      </c>
      <c r="D200">
        <f t="shared" si="12"/>
        <v>1.1519548216280762</v>
      </c>
      <c r="E200">
        <f t="shared" si="13"/>
        <v>2.4545578628805718</v>
      </c>
    </row>
    <row r="201" spans="1:5" x14ac:dyDescent="0.3">
      <c r="A201" s="1">
        <v>199</v>
      </c>
      <c r="B201">
        <f t="shared" si="11"/>
        <v>99.5</v>
      </c>
      <c r="C201">
        <v>3.73</v>
      </c>
      <c r="D201">
        <f t="shared" si="12"/>
        <v>1.1520788121802052</v>
      </c>
      <c r="E201">
        <f t="shared" si="13"/>
        <v>2.4545988887843118</v>
      </c>
    </row>
    <row r="202" spans="1:5" x14ac:dyDescent="0.3">
      <c r="A202" s="1">
        <v>200</v>
      </c>
      <c r="B202">
        <f t="shared" si="11"/>
        <v>100</v>
      </c>
      <c r="C202">
        <v>3.5</v>
      </c>
      <c r="D202">
        <f t="shared" si="12"/>
        <v>1.1522028027323343</v>
      </c>
      <c r="E202">
        <f t="shared" si="13"/>
        <v>2.4546399146880522</v>
      </c>
    </row>
    <row r="203" spans="1:5" x14ac:dyDescent="0.3">
      <c r="A203" s="1">
        <v>201</v>
      </c>
      <c r="B203">
        <f t="shared" si="11"/>
        <v>100.5</v>
      </c>
      <c r="C203">
        <v>3.29</v>
      </c>
      <c r="D203">
        <f t="shared" si="12"/>
        <v>1.1523267932844634</v>
      </c>
      <c r="E203">
        <f t="shared" si="13"/>
        <v>2.4546809405917922</v>
      </c>
    </row>
    <row r="204" spans="1:5" x14ac:dyDescent="0.3">
      <c r="A204" s="1">
        <v>202</v>
      </c>
      <c r="B204">
        <f t="shared" si="11"/>
        <v>101</v>
      </c>
      <c r="C204">
        <v>3.1</v>
      </c>
      <c r="D204">
        <f t="shared" si="12"/>
        <v>1.1524507838365925</v>
      </c>
      <c r="E204">
        <f t="shared" si="13"/>
        <v>2.4547219664955326</v>
      </c>
    </row>
    <row r="205" spans="1:5" x14ac:dyDescent="0.3">
      <c r="A205" s="1">
        <v>203</v>
      </c>
      <c r="B205">
        <f t="shared" si="11"/>
        <v>101.5</v>
      </c>
      <c r="C205">
        <v>2.88</v>
      </c>
      <c r="D205">
        <f t="shared" si="12"/>
        <v>1.1525747743887216</v>
      </c>
      <c r="E205">
        <f t="shared" si="13"/>
        <v>2.4547629923992726</v>
      </c>
    </row>
    <row r="206" spans="1:5" x14ac:dyDescent="0.3">
      <c r="A206" s="1">
        <v>204</v>
      </c>
      <c r="B206">
        <f t="shared" si="11"/>
        <v>102</v>
      </c>
      <c r="C206">
        <v>2.73</v>
      </c>
      <c r="D206">
        <f t="shared" si="12"/>
        <v>1.1526987649408507</v>
      </c>
      <c r="E206">
        <f t="shared" si="13"/>
        <v>2.4548040183030126</v>
      </c>
    </row>
    <row r="207" spans="1:5" x14ac:dyDescent="0.3">
      <c r="A207" s="1">
        <v>205</v>
      </c>
      <c r="B207">
        <f t="shared" si="11"/>
        <v>102.5</v>
      </c>
      <c r="C207">
        <v>2.54</v>
      </c>
      <c r="D207">
        <f t="shared" si="12"/>
        <v>1.1528227554929797</v>
      </c>
      <c r="E207">
        <f t="shared" si="13"/>
        <v>2.4548450442067526</v>
      </c>
    </row>
    <row r="208" spans="1:5" x14ac:dyDescent="0.3">
      <c r="A208" s="1">
        <v>206</v>
      </c>
      <c r="B208">
        <f t="shared" si="11"/>
        <v>103</v>
      </c>
      <c r="C208">
        <v>2.39</v>
      </c>
      <c r="D208">
        <f t="shared" si="12"/>
        <v>1.1529467460451088</v>
      </c>
      <c r="E208">
        <f t="shared" si="13"/>
        <v>2.4548860701104931</v>
      </c>
    </row>
    <row r="209" spans="1:5" x14ac:dyDescent="0.3">
      <c r="A209" s="1">
        <v>207</v>
      </c>
      <c r="B209">
        <f t="shared" si="11"/>
        <v>103.5</v>
      </c>
      <c r="C209">
        <v>2.2400000000000002</v>
      </c>
      <c r="D209">
        <f t="shared" si="12"/>
        <v>1.1530707365972379</v>
      </c>
      <c r="E209">
        <f t="shared" si="13"/>
        <v>2.4549270960142331</v>
      </c>
    </row>
    <row r="210" spans="1:5" x14ac:dyDescent="0.3">
      <c r="A210" s="1">
        <v>208</v>
      </c>
      <c r="B210">
        <f t="shared" si="11"/>
        <v>104</v>
      </c>
      <c r="C210">
        <v>2.08</v>
      </c>
      <c r="D210">
        <f t="shared" si="12"/>
        <v>1.153194727149367</v>
      </c>
      <c r="E210">
        <f t="shared" si="13"/>
        <v>2.4549681219179735</v>
      </c>
    </row>
    <row r="211" spans="1:5" x14ac:dyDescent="0.3">
      <c r="A211" s="1">
        <v>209</v>
      </c>
      <c r="B211">
        <f t="shared" si="11"/>
        <v>104.5</v>
      </c>
      <c r="C211">
        <v>1.94</v>
      </c>
      <c r="D211">
        <f t="shared" si="12"/>
        <v>1.1533187177014961</v>
      </c>
      <c r="E211">
        <f t="shared" si="13"/>
        <v>2.4550091478217135</v>
      </c>
    </row>
    <row r="212" spans="1:5" x14ac:dyDescent="0.3">
      <c r="A212" s="1">
        <v>210</v>
      </c>
      <c r="B212">
        <f t="shared" si="11"/>
        <v>105</v>
      </c>
      <c r="C212">
        <v>1.8</v>
      </c>
      <c r="D212">
        <f t="shared" si="12"/>
        <v>1.1534427082536252</v>
      </c>
      <c r="E212">
        <f t="shared" si="13"/>
        <v>2.4550501737254535</v>
      </c>
    </row>
    <row r="213" spans="1:5" x14ac:dyDescent="0.3">
      <c r="A213" s="1">
        <v>211</v>
      </c>
      <c r="B213">
        <f t="shared" si="11"/>
        <v>105.5</v>
      </c>
      <c r="C213">
        <v>1.67</v>
      </c>
      <c r="D213">
        <f t="shared" si="12"/>
        <v>1.1535666988057542</v>
      </c>
      <c r="E213">
        <f t="shared" si="13"/>
        <v>2.455091199629194</v>
      </c>
    </row>
    <row r="214" spans="1:5" x14ac:dyDescent="0.3">
      <c r="A214" s="1">
        <v>212</v>
      </c>
      <c r="B214">
        <f t="shared" si="11"/>
        <v>106</v>
      </c>
      <c r="C214">
        <v>1.56</v>
      </c>
      <c r="D214">
        <f t="shared" si="12"/>
        <v>1.1536906893578833</v>
      </c>
      <c r="E214">
        <f t="shared" si="13"/>
        <v>2.455132225532934</v>
      </c>
    </row>
    <row r="215" spans="1:5" x14ac:dyDescent="0.3">
      <c r="A215" s="1">
        <v>213</v>
      </c>
      <c r="B215">
        <f t="shared" si="11"/>
        <v>106.5</v>
      </c>
      <c r="C215">
        <v>1.46</v>
      </c>
      <c r="D215">
        <f t="shared" si="12"/>
        <v>1.1538146799100124</v>
      </c>
      <c r="E215">
        <f t="shared" si="13"/>
        <v>2.455173251436674</v>
      </c>
    </row>
    <row r="216" spans="1:5" x14ac:dyDescent="0.3">
      <c r="A216" s="1">
        <v>214</v>
      </c>
      <c r="B216">
        <f t="shared" si="11"/>
        <v>107</v>
      </c>
      <c r="C216">
        <v>1.35</v>
      </c>
      <c r="D216">
        <f t="shared" si="12"/>
        <v>1.1539386704621415</v>
      </c>
      <c r="E216">
        <f t="shared" si="13"/>
        <v>2.4552142773404144</v>
      </c>
    </row>
    <row r="217" spans="1:5" x14ac:dyDescent="0.3">
      <c r="A217" s="1">
        <v>215</v>
      </c>
      <c r="B217">
        <f t="shared" si="11"/>
        <v>107.5</v>
      </c>
      <c r="C217">
        <v>1.26</v>
      </c>
      <c r="D217">
        <f t="shared" si="12"/>
        <v>1.1540626610142706</v>
      </c>
      <c r="E217">
        <f t="shared" si="13"/>
        <v>2.4552553032441544</v>
      </c>
    </row>
    <row r="218" spans="1:5" x14ac:dyDescent="0.3">
      <c r="A218" s="1">
        <v>216</v>
      </c>
      <c r="B218">
        <f t="shared" si="11"/>
        <v>108</v>
      </c>
      <c r="C218">
        <v>1.1599999999999999</v>
      </c>
      <c r="D218">
        <f t="shared" si="12"/>
        <v>1.1541866515663997</v>
      </c>
      <c r="E218">
        <f t="shared" si="13"/>
        <v>2.4552963291478944</v>
      </c>
    </row>
    <row r="219" spans="1:5" x14ac:dyDescent="0.3">
      <c r="A219" s="1">
        <v>217</v>
      </c>
      <c r="B219">
        <f t="shared" si="11"/>
        <v>108.5</v>
      </c>
      <c r="C219">
        <v>1.06</v>
      </c>
      <c r="D219">
        <f t="shared" si="12"/>
        <v>1.1543106421185287</v>
      </c>
      <c r="E219">
        <f t="shared" si="13"/>
        <v>2.4553373550516349</v>
      </c>
    </row>
    <row r="220" spans="1:5" x14ac:dyDescent="0.3">
      <c r="A220" s="1">
        <v>218</v>
      </c>
      <c r="B220">
        <f t="shared" si="11"/>
        <v>109</v>
      </c>
      <c r="C220">
        <v>1</v>
      </c>
      <c r="D220">
        <f t="shared" si="12"/>
        <v>1.1544346326706578</v>
      </c>
      <c r="E220">
        <f t="shared" si="13"/>
        <v>2.4553783809553749</v>
      </c>
    </row>
    <row r="221" spans="1:5" x14ac:dyDescent="0.3">
      <c r="A221" s="1">
        <v>219</v>
      </c>
      <c r="B221">
        <f t="shared" si="11"/>
        <v>109.5</v>
      </c>
      <c r="C221">
        <v>0.92</v>
      </c>
      <c r="D221">
        <f t="shared" si="12"/>
        <v>1.1545586232227869</v>
      </c>
      <c r="E221">
        <f t="shared" si="13"/>
        <v>2.4554194068591149</v>
      </c>
    </row>
    <row r="222" spans="1:5" x14ac:dyDescent="0.3">
      <c r="A222" s="1">
        <v>220</v>
      </c>
      <c r="B222">
        <f t="shared" si="11"/>
        <v>110</v>
      </c>
      <c r="C222">
        <v>0.86</v>
      </c>
      <c r="D222">
        <f t="shared" si="12"/>
        <v>1.154682613774916</v>
      </c>
      <c r="E222">
        <f t="shared" si="13"/>
        <v>2.4554604327628553</v>
      </c>
    </row>
    <row r="223" spans="1:5" x14ac:dyDescent="0.3">
      <c r="A223" s="1">
        <v>221</v>
      </c>
      <c r="B223">
        <f t="shared" si="11"/>
        <v>110.5</v>
      </c>
      <c r="C223">
        <v>0.79</v>
      </c>
      <c r="D223">
        <f t="shared" si="12"/>
        <v>1.1548066043270451</v>
      </c>
      <c r="E223">
        <f t="shared" si="13"/>
        <v>2.4555014586665953</v>
      </c>
    </row>
    <row r="224" spans="1:5" x14ac:dyDescent="0.3">
      <c r="A224" s="1">
        <v>222</v>
      </c>
      <c r="B224">
        <f t="shared" si="11"/>
        <v>111</v>
      </c>
      <c r="C224">
        <v>0.73</v>
      </c>
      <c r="D224">
        <f t="shared" si="12"/>
        <v>1.1549305948791742</v>
      </c>
      <c r="E224">
        <f t="shared" si="13"/>
        <v>2.4555424845703353</v>
      </c>
    </row>
    <row r="225" spans="1:5" x14ac:dyDescent="0.3">
      <c r="A225" s="1">
        <v>223</v>
      </c>
      <c r="B225">
        <f t="shared" si="11"/>
        <v>111.5</v>
      </c>
      <c r="C225">
        <v>0.68</v>
      </c>
      <c r="D225">
        <f t="shared" si="12"/>
        <v>1.1550545854313032</v>
      </c>
      <c r="E225">
        <f t="shared" si="13"/>
        <v>2.4555835104740757</v>
      </c>
    </row>
    <row r="226" spans="1:5" x14ac:dyDescent="0.3">
      <c r="A226" s="1">
        <v>224</v>
      </c>
      <c r="B226">
        <f t="shared" si="11"/>
        <v>112</v>
      </c>
      <c r="C226">
        <v>0.64</v>
      </c>
      <c r="D226">
        <f t="shared" si="12"/>
        <v>1.1551785759834323</v>
      </c>
      <c r="E226">
        <f t="shared" si="13"/>
        <v>2.4556245363778157</v>
      </c>
    </row>
    <row r="227" spans="1:5" x14ac:dyDescent="0.3">
      <c r="A227" s="1">
        <v>225</v>
      </c>
      <c r="B227">
        <f t="shared" si="11"/>
        <v>112.5</v>
      </c>
      <c r="C227">
        <v>0.59</v>
      </c>
      <c r="D227">
        <f t="shared" si="12"/>
        <v>1.1553025665355614</v>
      </c>
      <c r="E227">
        <f t="shared" si="13"/>
        <v>2.4556655622815562</v>
      </c>
    </row>
    <row r="228" spans="1:5" x14ac:dyDescent="0.3">
      <c r="A228" s="1">
        <v>226</v>
      </c>
      <c r="B228">
        <f t="shared" si="11"/>
        <v>113</v>
      </c>
      <c r="C228">
        <v>0.55000000000000004</v>
      </c>
      <c r="D228">
        <f t="shared" si="12"/>
        <v>1.1554265570876905</v>
      </c>
      <c r="E228">
        <f t="shared" si="13"/>
        <v>2.4557065881852962</v>
      </c>
    </row>
    <row r="229" spans="1:5" x14ac:dyDescent="0.3">
      <c r="A229" s="1">
        <v>227</v>
      </c>
      <c r="B229">
        <f t="shared" si="11"/>
        <v>113.5</v>
      </c>
      <c r="C229">
        <v>0.52</v>
      </c>
      <c r="D229">
        <f t="shared" si="12"/>
        <v>1.1555505476398196</v>
      </c>
      <c r="E229">
        <f t="shared" si="13"/>
        <v>2.4557476140890362</v>
      </c>
    </row>
    <row r="230" spans="1:5" x14ac:dyDescent="0.3">
      <c r="A230" s="1">
        <v>228</v>
      </c>
      <c r="B230">
        <f t="shared" si="11"/>
        <v>114</v>
      </c>
      <c r="C230">
        <v>0.49</v>
      </c>
      <c r="D230">
        <f t="shared" si="12"/>
        <v>1.1556745381919487</v>
      </c>
      <c r="E230">
        <f t="shared" si="13"/>
        <v>2.4557886399927762</v>
      </c>
    </row>
    <row r="231" spans="1:5" x14ac:dyDescent="0.3">
      <c r="A231" s="1">
        <v>229</v>
      </c>
      <c r="B231">
        <f t="shared" si="11"/>
        <v>114.5</v>
      </c>
      <c r="C231">
        <v>0.47</v>
      </c>
      <c r="D231">
        <f t="shared" si="12"/>
        <v>1.1557985287440777</v>
      </c>
      <c r="E231">
        <f t="shared" si="13"/>
        <v>2.4558296658965166</v>
      </c>
    </row>
    <row r="232" spans="1:5" x14ac:dyDescent="0.3">
      <c r="A232" s="1">
        <v>230</v>
      </c>
      <c r="B232">
        <f t="shared" si="11"/>
        <v>115</v>
      </c>
      <c r="C232">
        <v>0.45</v>
      </c>
      <c r="D232">
        <f t="shared" si="12"/>
        <v>1.1559225192962068</v>
      </c>
      <c r="E232">
        <f t="shared" si="13"/>
        <v>2.4558706918002566</v>
      </c>
    </row>
    <row r="233" spans="1:5" x14ac:dyDescent="0.3">
      <c r="A233" s="1">
        <v>231</v>
      </c>
      <c r="B233">
        <f t="shared" si="11"/>
        <v>115.5</v>
      </c>
      <c r="C233">
        <v>0.43</v>
      </c>
      <c r="D233">
        <f t="shared" si="12"/>
        <v>1.1560465098483359</v>
      </c>
      <c r="E233">
        <f t="shared" si="13"/>
        <v>2.4559117177039971</v>
      </c>
    </row>
    <row r="234" spans="1:5" x14ac:dyDescent="0.3">
      <c r="A234" s="1">
        <v>232</v>
      </c>
      <c r="B234">
        <f t="shared" si="11"/>
        <v>116</v>
      </c>
      <c r="C234">
        <v>0.41</v>
      </c>
      <c r="D234">
        <f t="shared" si="12"/>
        <v>1.156170500400465</v>
      </c>
      <c r="E234">
        <f t="shared" si="13"/>
        <v>2.4559527436077371</v>
      </c>
    </row>
    <row r="235" spans="1:5" x14ac:dyDescent="0.3">
      <c r="A235" s="1">
        <v>233</v>
      </c>
      <c r="B235">
        <f t="shared" si="11"/>
        <v>116.5</v>
      </c>
      <c r="C235">
        <v>0.4</v>
      </c>
      <c r="D235">
        <f t="shared" si="12"/>
        <v>1.1562944909525943</v>
      </c>
      <c r="E235">
        <f t="shared" si="13"/>
        <v>2.4559937695114771</v>
      </c>
    </row>
    <row r="236" spans="1:5" x14ac:dyDescent="0.3">
      <c r="A236" s="1">
        <v>234</v>
      </c>
      <c r="B236">
        <f t="shared" si="11"/>
        <v>117</v>
      </c>
      <c r="C236">
        <v>0.38</v>
      </c>
      <c r="D236">
        <f t="shared" si="12"/>
        <v>1.1564184815047234</v>
      </c>
      <c r="E236">
        <f t="shared" si="13"/>
        <v>2.4560347954152175</v>
      </c>
    </row>
    <row r="237" spans="1:5" x14ac:dyDescent="0.3">
      <c r="A237" s="1">
        <v>235</v>
      </c>
      <c r="B237">
        <f t="shared" si="11"/>
        <v>117.5</v>
      </c>
      <c r="C237">
        <v>0.36</v>
      </c>
      <c r="D237">
        <f t="shared" si="12"/>
        <v>1.1565424720568525</v>
      </c>
      <c r="E237">
        <f t="shared" si="13"/>
        <v>2.4560758213189575</v>
      </c>
    </row>
    <row r="238" spans="1:5" x14ac:dyDescent="0.3">
      <c r="A238" s="1">
        <v>236</v>
      </c>
      <c r="B238">
        <f t="shared" si="11"/>
        <v>118</v>
      </c>
      <c r="C238">
        <v>0.34</v>
      </c>
      <c r="D238">
        <f t="shared" si="12"/>
        <v>1.1566664626089815</v>
      </c>
      <c r="E238">
        <f t="shared" si="13"/>
        <v>2.456116847222698</v>
      </c>
    </row>
    <row r="239" spans="1:5" x14ac:dyDescent="0.3">
      <c r="A239" s="1">
        <v>237</v>
      </c>
      <c r="B239">
        <f t="shared" si="11"/>
        <v>118.5</v>
      </c>
      <c r="C239">
        <v>0.33</v>
      </c>
      <c r="D239">
        <f t="shared" si="12"/>
        <v>1.1567904531611106</v>
      </c>
      <c r="E239">
        <f t="shared" si="13"/>
        <v>2.456157873126438</v>
      </c>
    </row>
    <row r="240" spans="1:5" x14ac:dyDescent="0.3">
      <c r="A240" s="1">
        <v>238</v>
      </c>
      <c r="B240">
        <f t="shared" si="11"/>
        <v>119</v>
      </c>
      <c r="C240">
        <v>0.31</v>
      </c>
      <c r="D240">
        <f t="shared" si="12"/>
        <v>1.1569144437132397</v>
      </c>
      <c r="E240">
        <f t="shared" si="13"/>
        <v>2.456198899030178</v>
      </c>
    </row>
    <row r="241" spans="1:5" x14ac:dyDescent="0.3">
      <c r="A241" s="1">
        <v>239</v>
      </c>
      <c r="B241">
        <f t="shared" si="11"/>
        <v>119.5</v>
      </c>
      <c r="C241">
        <v>0.28999999999999998</v>
      </c>
      <c r="D241">
        <f t="shared" si="12"/>
        <v>1.1570384342653688</v>
      </c>
      <c r="E241">
        <f t="shared" si="13"/>
        <v>2.456239924933918</v>
      </c>
    </row>
    <row r="242" spans="1:5" x14ac:dyDescent="0.3">
      <c r="A242" s="1">
        <v>240</v>
      </c>
      <c r="B242">
        <f t="shared" si="11"/>
        <v>120</v>
      </c>
      <c r="C242">
        <v>0.27</v>
      </c>
      <c r="D242">
        <f t="shared" si="12"/>
        <v>1.1571624248174979</v>
      </c>
      <c r="E242">
        <f t="shared" si="13"/>
        <v>2.4562809508376584</v>
      </c>
    </row>
    <row r="243" spans="1:5" x14ac:dyDescent="0.3">
      <c r="A243" s="1">
        <v>241</v>
      </c>
      <c r="B243">
        <f t="shared" si="11"/>
        <v>120.5</v>
      </c>
      <c r="C243">
        <v>0.26</v>
      </c>
      <c r="D243">
        <f t="shared" si="12"/>
        <v>1.157286415369627</v>
      </c>
      <c r="E243">
        <f t="shared" si="13"/>
        <v>2.4563219767413984</v>
      </c>
    </row>
    <row r="244" spans="1:5" x14ac:dyDescent="0.3">
      <c r="A244" s="1">
        <v>242</v>
      </c>
      <c r="B244">
        <f t="shared" si="11"/>
        <v>121</v>
      </c>
      <c r="C244">
        <v>0.24</v>
      </c>
      <c r="D244">
        <f t="shared" si="12"/>
        <v>1.157410405921756</v>
      </c>
      <c r="E244">
        <f t="shared" si="13"/>
        <v>2.4563630026451388</v>
      </c>
    </row>
    <row r="245" spans="1:5" x14ac:dyDescent="0.3">
      <c r="A245" s="1">
        <v>243</v>
      </c>
      <c r="B245">
        <f t="shared" si="11"/>
        <v>121.5</v>
      </c>
      <c r="C245">
        <v>0.22</v>
      </c>
      <c r="D245">
        <f t="shared" si="12"/>
        <v>1.1575343964738851</v>
      </c>
      <c r="E245">
        <f t="shared" si="13"/>
        <v>2.4564040285488788</v>
      </c>
    </row>
    <row r="246" spans="1:5" x14ac:dyDescent="0.3">
      <c r="A246" s="1">
        <v>244</v>
      </c>
      <c r="B246">
        <f t="shared" si="11"/>
        <v>122</v>
      </c>
      <c r="C246">
        <v>0.21</v>
      </c>
      <c r="D246">
        <f t="shared" si="12"/>
        <v>1.1576583870260142</v>
      </c>
      <c r="E246">
        <f t="shared" si="13"/>
        <v>2.4564450544526188</v>
      </c>
    </row>
    <row r="247" spans="1:5" x14ac:dyDescent="0.3">
      <c r="A247" s="1">
        <v>245</v>
      </c>
      <c r="B247">
        <f t="shared" si="11"/>
        <v>122.5</v>
      </c>
      <c r="C247">
        <v>0.19</v>
      </c>
      <c r="D247">
        <f t="shared" si="12"/>
        <v>1.1577823775781433</v>
      </c>
      <c r="E247">
        <f t="shared" si="13"/>
        <v>2.4564860803563588</v>
      </c>
    </row>
    <row r="248" spans="1:5" x14ac:dyDescent="0.3">
      <c r="A248" s="1">
        <v>246</v>
      </c>
      <c r="B248">
        <f t="shared" si="11"/>
        <v>123</v>
      </c>
      <c r="C248">
        <v>0.17</v>
      </c>
      <c r="D248">
        <f t="shared" si="12"/>
        <v>1.1579063681302724</v>
      </c>
      <c r="E248">
        <f t="shared" si="13"/>
        <v>2.4565271062600993</v>
      </c>
    </row>
    <row r="249" spans="1:5" x14ac:dyDescent="0.3">
      <c r="A249" s="1">
        <v>247</v>
      </c>
      <c r="B249">
        <f t="shared" si="11"/>
        <v>123.5</v>
      </c>
      <c r="C249">
        <v>0.16</v>
      </c>
      <c r="D249">
        <f t="shared" si="12"/>
        <v>1.1580303586824015</v>
      </c>
      <c r="E249">
        <f t="shared" si="13"/>
        <v>2.4565681321638393</v>
      </c>
    </row>
    <row r="250" spans="1:5" x14ac:dyDescent="0.3">
      <c r="A250" s="1">
        <v>248</v>
      </c>
      <c r="B250">
        <f t="shared" si="11"/>
        <v>124</v>
      </c>
      <c r="C250">
        <v>0.15</v>
      </c>
      <c r="D250">
        <f t="shared" si="12"/>
        <v>1.1581543492345305</v>
      </c>
      <c r="E250">
        <f t="shared" si="13"/>
        <v>2.4566091580675797</v>
      </c>
    </row>
    <row r="251" spans="1:5" x14ac:dyDescent="0.3">
      <c r="A251" s="1">
        <v>249</v>
      </c>
      <c r="B251">
        <f t="shared" si="11"/>
        <v>124.5</v>
      </c>
      <c r="C251">
        <v>0.13</v>
      </c>
      <c r="D251">
        <f t="shared" si="12"/>
        <v>1.1582783397866596</v>
      </c>
      <c r="E251">
        <f t="shared" si="13"/>
        <v>2.4566501839713197</v>
      </c>
    </row>
    <row r="252" spans="1:5" x14ac:dyDescent="0.3">
      <c r="A252" s="1">
        <v>250</v>
      </c>
      <c r="B252">
        <f t="shared" si="11"/>
        <v>125</v>
      </c>
      <c r="C252">
        <v>0.12</v>
      </c>
      <c r="D252">
        <f t="shared" si="12"/>
        <v>1.1584023303387887</v>
      </c>
      <c r="E252">
        <f t="shared" si="13"/>
        <v>2.4566912098750597</v>
      </c>
    </row>
    <row r="253" spans="1:5" x14ac:dyDescent="0.3">
      <c r="A253" s="1">
        <v>251</v>
      </c>
      <c r="B253">
        <f t="shared" si="11"/>
        <v>125.5</v>
      </c>
      <c r="C253">
        <v>0.12</v>
      </c>
      <c r="D253">
        <f t="shared" si="12"/>
        <v>1.1585263208909178</v>
      </c>
      <c r="E253">
        <f t="shared" si="13"/>
        <v>2.4567322357788002</v>
      </c>
    </row>
    <row r="254" spans="1:5" x14ac:dyDescent="0.3">
      <c r="A254" s="1">
        <v>252</v>
      </c>
      <c r="B254">
        <f t="shared" si="11"/>
        <v>126</v>
      </c>
      <c r="C254">
        <v>0.11</v>
      </c>
      <c r="D254">
        <f t="shared" si="12"/>
        <v>1.1586503114430469</v>
      </c>
      <c r="E254">
        <f t="shared" si="13"/>
        <v>2.4567732616825402</v>
      </c>
    </row>
    <row r="255" spans="1:5" x14ac:dyDescent="0.3">
      <c r="A255" s="1">
        <v>253</v>
      </c>
      <c r="B255">
        <f t="shared" si="11"/>
        <v>126.5</v>
      </c>
      <c r="C255">
        <v>0.11</v>
      </c>
      <c r="D255">
        <f t="shared" si="12"/>
        <v>1.1587743019951759</v>
      </c>
      <c r="E255">
        <f t="shared" si="13"/>
        <v>2.4568142875862802</v>
      </c>
    </row>
    <row r="256" spans="1:5" x14ac:dyDescent="0.3">
      <c r="A256" s="1">
        <v>254</v>
      </c>
      <c r="B256">
        <f t="shared" si="11"/>
        <v>127</v>
      </c>
      <c r="C256">
        <v>0.1</v>
      </c>
      <c r="D256">
        <f t="shared" si="12"/>
        <v>1.158898292547305</v>
      </c>
      <c r="E256">
        <f t="shared" si="13"/>
        <v>2.4568553134900206</v>
      </c>
    </row>
    <row r="257" spans="1:5" x14ac:dyDescent="0.3">
      <c r="A257" s="1">
        <v>255</v>
      </c>
      <c r="B257">
        <f t="shared" si="11"/>
        <v>127.5</v>
      </c>
      <c r="C257">
        <v>0.1</v>
      </c>
      <c r="D257">
        <f t="shared" si="12"/>
        <v>1.1590222830994341</v>
      </c>
      <c r="E257">
        <f t="shared" si="13"/>
        <v>2.4568963393937606</v>
      </c>
    </row>
    <row r="258" spans="1:5" x14ac:dyDescent="0.3">
      <c r="A258" s="1">
        <v>256</v>
      </c>
      <c r="B258">
        <f t="shared" si="11"/>
        <v>128</v>
      </c>
      <c r="C258">
        <v>0.1</v>
      </c>
      <c r="D258">
        <f t="shared" si="12"/>
        <v>1.1591462736515632</v>
      </c>
      <c r="E258">
        <f t="shared" si="13"/>
        <v>2.4569373652975006</v>
      </c>
    </row>
    <row r="259" spans="1:5" x14ac:dyDescent="0.3">
      <c r="A259" s="1">
        <v>257</v>
      </c>
      <c r="B259">
        <f t="shared" si="11"/>
        <v>128.5</v>
      </c>
      <c r="C259">
        <v>0.1</v>
      </c>
      <c r="D259">
        <f t="shared" si="12"/>
        <v>1.1592702642036923</v>
      </c>
      <c r="E259">
        <f t="shared" si="13"/>
        <v>2.4569783912012411</v>
      </c>
    </row>
    <row r="260" spans="1:5" x14ac:dyDescent="0.3">
      <c r="A260" s="1">
        <v>258</v>
      </c>
      <c r="B260">
        <f t="shared" ref="B260:B323" si="14" xml:space="preserve"> MOD(A260/2, 360)</f>
        <v>129</v>
      </c>
      <c r="C260">
        <v>0.1</v>
      </c>
      <c r="D260">
        <f t="shared" ref="D260:D323" si="15" xml:space="preserve"> _xlfn.FORECAST.LINEAR(B260, $C$2:$C$362, $B$2:$B$362)</f>
        <v>1.1593942547558214</v>
      </c>
      <c r="E260">
        <f t="shared" ref="E260:E323" si="16" xml:space="preserve"> _xlfn.FORECAST.LINEAR(D260, $F$2:$F$10, $G$2:$G$10)</f>
        <v>2.4570194171049811</v>
      </c>
    </row>
    <row r="261" spans="1:5" x14ac:dyDescent="0.3">
      <c r="A261" s="1">
        <v>259</v>
      </c>
      <c r="B261">
        <f t="shared" si="14"/>
        <v>129.5</v>
      </c>
      <c r="C261">
        <v>0.1</v>
      </c>
      <c r="D261">
        <f t="shared" si="15"/>
        <v>1.1595182453079504</v>
      </c>
      <c r="E261">
        <f t="shared" si="16"/>
        <v>2.4570604430087211</v>
      </c>
    </row>
    <row r="262" spans="1:5" x14ac:dyDescent="0.3">
      <c r="A262" s="1">
        <v>260</v>
      </c>
      <c r="B262">
        <f t="shared" si="14"/>
        <v>130</v>
      </c>
      <c r="C262">
        <v>0.1</v>
      </c>
      <c r="D262">
        <f t="shared" si="15"/>
        <v>1.1596422358600795</v>
      </c>
      <c r="E262">
        <f t="shared" si="16"/>
        <v>2.4571014689124615</v>
      </c>
    </row>
    <row r="263" spans="1:5" x14ac:dyDescent="0.3">
      <c r="A263" s="1">
        <v>261</v>
      </c>
      <c r="B263">
        <f t="shared" si="14"/>
        <v>130.5</v>
      </c>
      <c r="C263">
        <v>0.1</v>
      </c>
      <c r="D263">
        <f t="shared" si="15"/>
        <v>1.1597662264122086</v>
      </c>
      <c r="E263">
        <f t="shared" si="16"/>
        <v>2.4571424948162015</v>
      </c>
    </row>
    <row r="264" spans="1:5" x14ac:dyDescent="0.3">
      <c r="A264" s="1">
        <v>262</v>
      </c>
      <c r="B264">
        <f t="shared" si="14"/>
        <v>131</v>
      </c>
      <c r="C264">
        <v>0.1</v>
      </c>
      <c r="D264">
        <f t="shared" si="15"/>
        <v>1.1598902169643377</v>
      </c>
      <c r="E264">
        <f t="shared" si="16"/>
        <v>2.4571835207199415</v>
      </c>
    </row>
    <row r="265" spans="1:5" x14ac:dyDescent="0.3">
      <c r="A265" s="1">
        <v>263</v>
      </c>
      <c r="B265">
        <f t="shared" si="14"/>
        <v>131.5</v>
      </c>
      <c r="C265">
        <v>0.1</v>
      </c>
      <c r="D265">
        <f t="shared" si="15"/>
        <v>1.1600142075164668</v>
      </c>
      <c r="E265">
        <f t="shared" si="16"/>
        <v>2.4572245466236819</v>
      </c>
    </row>
    <row r="266" spans="1:5" x14ac:dyDescent="0.3">
      <c r="A266" s="1">
        <v>264</v>
      </c>
      <c r="B266">
        <f t="shared" si="14"/>
        <v>132</v>
      </c>
      <c r="C266">
        <v>0.1</v>
      </c>
      <c r="D266">
        <f t="shared" si="15"/>
        <v>1.1601381980685959</v>
      </c>
      <c r="E266">
        <f t="shared" si="16"/>
        <v>2.4572655725274219</v>
      </c>
    </row>
    <row r="267" spans="1:5" x14ac:dyDescent="0.3">
      <c r="A267" s="1">
        <v>265</v>
      </c>
      <c r="B267">
        <f t="shared" si="14"/>
        <v>132.5</v>
      </c>
      <c r="C267">
        <v>0.1</v>
      </c>
      <c r="D267">
        <f t="shared" si="15"/>
        <v>1.1602621886207249</v>
      </c>
      <c r="E267">
        <f t="shared" si="16"/>
        <v>2.4573065984311624</v>
      </c>
    </row>
    <row r="268" spans="1:5" x14ac:dyDescent="0.3">
      <c r="A268" s="1">
        <v>266</v>
      </c>
      <c r="B268">
        <f t="shared" si="14"/>
        <v>133</v>
      </c>
      <c r="C268">
        <v>0.1</v>
      </c>
      <c r="D268">
        <f t="shared" si="15"/>
        <v>1.160386179172854</v>
      </c>
      <c r="E268">
        <f t="shared" si="16"/>
        <v>2.4573476243349024</v>
      </c>
    </row>
    <row r="269" spans="1:5" x14ac:dyDescent="0.3">
      <c r="A269" s="1">
        <v>267</v>
      </c>
      <c r="B269">
        <f t="shared" si="14"/>
        <v>133.5</v>
      </c>
      <c r="C269">
        <v>0.1</v>
      </c>
      <c r="D269">
        <f t="shared" si="15"/>
        <v>1.1605101697249831</v>
      </c>
      <c r="E269">
        <f t="shared" si="16"/>
        <v>2.4573886502386424</v>
      </c>
    </row>
    <row r="270" spans="1:5" x14ac:dyDescent="0.3">
      <c r="A270" s="1">
        <v>268</v>
      </c>
      <c r="B270">
        <f t="shared" si="14"/>
        <v>134</v>
      </c>
      <c r="C270">
        <v>0.1</v>
      </c>
      <c r="D270">
        <f t="shared" si="15"/>
        <v>1.1606341602771124</v>
      </c>
      <c r="E270">
        <f t="shared" si="16"/>
        <v>2.4574296761423828</v>
      </c>
    </row>
    <row r="271" spans="1:5" x14ac:dyDescent="0.3">
      <c r="A271" s="1">
        <v>269</v>
      </c>
      <c r="B271">
        <f t="shared" si="14"/>
        <v>134.5</v>
      </c>
      <c r="C271">
        <v>0.1</v>
      </c>
      <c r="D271">
        <f t="shared" si="15"/>
        <v>1.1607581508292415</v>
      </c>
      <c r="E271">
        <f t="shared" si="16"/>
        <v>2.4574707020461228</v>
      </c>
    </row>
    <row r="272" spans="1:5" x14ac:dyDescent="0.3">
      <c r="A272" s="1">
        <v>270</v>
      </c>
      <c r="B272">
        <f t="shared" si="14"/>
        <v>135</v>
      </c>
      <c r="C272">
        <v>0.1</v>
      </c>
      <c r="D272">
        <f t="shared" si="15"/>
        <v>1.1608821413813706</v>
      </c>
      <c r="E272">
        <f t="shared" si="16"/>
        <v>2.4575117279498628</v>
      </c>
    </row>
    <row r="273" spans="1:5" x14ac:dyDescent="0.3">
      <c r="A273" s="1">
        <v>271</v>
      </c>
      <c r="B273">
        <f t="shared" si="14"/>
        <v>135.5</v>
      </c>
      <c r="C273">
        <v>0.1</v>
      </c>
      <c r="D273">
        <f t="shared" si="15"/>
        <v>1.1610061319334997</v>
      </c>
      <c r="E273">
        <f t="shared" si="16"/>
        <v>2.4575527538536033</v>
      </c>
    </row>
    <row r="274" spans="1:5" x14ac:dyDescent="0.3">
      <c r="A274" s="1">
        <v>272</v>
      </c>
      <c r="B274">
        <f t="shared" si="14"/>
        <v>136</v>
      </c>
      <c r="C274">
        <v>0.1</v>
      </c>
      <c r="D274">
        <f t="shared" si="15"/>
        <v>1.1611301224856287</v>
      </c>
      <c r="E274">
        <f t="shared" si="16"/>
        <v>2.4575937797573433</v>
      </c>
    </row>
    <row r="275" spans="1:5" x14ac:dyDescent="0.3">
      <c r="A275" s="1">
        <v>273</v>
      </c>
      <c r="B275">
        <f t="shared" si="14"/>
        <v>136.5</v>
      </c>
      <c r="C275">
        <v>0.1</v>
      </c>
      <c r="D275">
        <f t="shared" si="15"/>
        <v>1.1612541130377578</v>
      </c>
      <c r="E275">
        <f t="shared" si="16"/>
        <v>2.4576348056610833</v>
      </c>
    </row>
    <row r="276" spans="1:5" x14ac:dyDescent="0.3">
      <c r="A276" s="1">
        <v>274</v>
      </c>
      <c r="B276">
        <f t="shared" si="14"/>
        <v>137</v>
      </c>
      <c r="C276">
        <v>0.1</v>
      </c>
      <c r="D276">
        <f t="shared" si="15"/>
        <v>1.1613781035898869</v>
      </c>
      <c r="E276">
        <f t="shared" si="16"/>
        <v>2.4576758315648237</v>
      </c>
    </row>
    <row r="277" spans="1:5" x14ac:dyDescent="0.3">
      <c r="A277" s="1">
        <v>275</v>
      </c>
      <c r="B277">
        <f t="shared" si="14"/>
        <v>137.5</v>
      </c>
      <c r="C277">
        <v>0.1</v>
      </c>
      <c r="D277">
        <f t="shared" si="15"/>
        <v>1.161502094142016</v>
      </c>
      <c r="E277">
        <f t="shared" si="16"/>
        <v>2.4577168574685637</v>
      </c>
    </row>
    <row r="278" spans="1:5" x14ac:dyDescent="0.3">
      <c r="A278" s="1">
        <v>276</v>
      </c>
      <c r="B278">
        <f t="shared" si="14"/>
        <v>138</v>
      </c>
      <c r="C278">
        <v>0.1</v>
      </c>
      <c r="D278">
        <f t="shared" si="15"/>
        <v>1.1616260846941451</v>
      </c>
      <c r="E278">
        <f t="shared" si="16"/>
        <v>2.4577578833723042</v>
      </c>
    </row>
    <row r="279" spans="1:5" x14ac:dyDescent="0.3">
      <c r="A279" s="1">
        <v>277</v>
      </c>
      <c r="B279">
        <f t="shared" si="14"/>
        <v>138.5</v>
      </c>
      <c r="C279">
        <v>0.1</v>
      </c>
      <c r="D279">
        <f t="shared" si="15"/>
        <v>1.1617500752462742</v>
      </c>
      <c r="E279">
        <f t="shared" si="16"/>
        <v>2.4577989092760442</v>
      </c>
    </row>
    <row r="280" spans="1:5" x14ac:dyDescent="0.3">
      <c r="A280" s="1">
        <v>278</v>
      </c>
      <c r="B280">
        <f t="shared" si="14"/>
        <v>139</v>
      </c>
      <c r="C280">
        <v>0.1</v>
      </c>
      <c r="D280">
        <f t="shared" si="15"/>
        <v>1.1618740657984032</v>
      </c>
      <c r="E280">
        <f t="shared" si="16"/>
        <v>2.4578399351797842</v>
      </c>
    </row>
    <row r="281" spans="1:5" x14ac:dyDescent="0.3">
      <c r="A281" s="1">
        <v>279</v>
      </c>
      <c r="B281">
        <f t="shared" si="14"/>
        <v>139.5</v>
      </c>
      <c r="C281">
        <v>0.1</v>
      </c>
      <c r="D281">
        <f t="shared" si="15"/>
        <v>1.1619980563505323</v>
      </c>
      <c r="E281">
        <f t="shared" si="16"/>
        <v>2.4578809610835242</v>
      </c>
    </row>
    <row r="282" spans="1:5" x14ac:dyDescent="0.3">
      <c r="A282" s="1">
        <v>280</v>
      </c>
      <c r="B282">
        <f t="shared" si="14"/>
        <v>140</v>
      </c>
      <c r="C282">
        <v>0.1</v>
      </c>
      <c r="D282">
        <f t="shared" si="15"/>
        <v>1.1621220469026614</v>
      </c>
      <c r="E282">
        <f t="shared" si="16"/>
        <v>2.4579219869872646</v>
      </c>
    </row>
    <row r="283" spans="1:5" x14ac:dyDescent="0.3">
      <c r="A283" s="1">
        <v>281</v>
      </c>
      <c r="B283">
        <f t="shared" si="14"/>
        <v>140.5</v>
      </c>
      <c r="C283">
        <v>0.1</v>
      </c>
      <c r="D283">
        <f t="shared" si="15"/>
        <v>1.1622460374547905</v>
      </c>
      <c r="E283">
        <f t="shared" si="16"/>
        <v>2.4579630128910046</v>
      </c>
    </row>
    <row r="284" spans="1:5" x14ac:dyDescent="0.3">
      <c r="A284" s="1">
        <v>282</v>
      </c>
      <c r="B284">
        <f t="shared" si="14"/>
        <v>141</v>
      </c>
      <c r="C284">
        <v>0.1</v>
      </c>
      <c r="D284">
        <f t="shared" si="15"/>
        <v>1.1623700280069196</v>
      </c>
      <c r="E284">
        <f t="shared" si="16"/>
        <v>2.458004038794745</v>
      </c>
    </row>
    <row r="285" spans="1:5" x14ac:dyDescent="0.3">
      <c r="A285" s="1">
        <v>283</v>
      </c>
      <c r="B285">
        <f t="shared" si="14"/>
        <v>141.5</v>
      </c>
      <c r="C285">
        <v>0.1</v>
      </c>
      <c r="D285">
        <f t="shared" si="15"/>
        <v>1.1624940185590487</v>
      </c>
      <c r="E285">
        <f t="shared" si="16"/>
        <v>2.458045064698485</v>
      </c>
    </row>
    <row r="286" spans="1:5" x14ac:dyDescent="0.3">
      <c r="A286" s="1">
        <v>284</v>
      </c>
      <c r="B286">
        <f t="shared" si="14"/>
        <v>142</v>
      </c>
      <c r="C286">
        <v>0.1</v>
      </c>
      <c r="D286">
        <f t="shared" si="15"/>
        <v>1.1626180091111777</v>
      </c>
      <c r="E286">
        <f t="shared" si="16"/>
        <v>2.458086090602225</v>
      </c>
    </row>
    <row r="287" spans="1:5" x14ac:dyDescent="0.3">
      <c r="A287" s="1">
        <v>285</v>
      </c>
      <c r="B287">
        <f t="shared" si="14"/>
        <v>142.5</v>
      </c>
      <c r="C287">
        <v>0.1</v>
      </c>
      <c r="D287">
        <f t="shared" si="15"/>
        <v>1.1627419996633068</v>
      </c>
      <c r="E287">
        <f t="shared" si="16"/>
        <v>2.4581271165059655</v>
      </c>
    </row>
    <row r="288" spans="1:5" x14ac:dyDescent="0.3">
      <c r="A288" s="1">
        <v>286</v>
      </c>
      <c r="B288">
        <f t="shared" si="14"/>
        <v>143</v>
      </c>
      <c r="C288">
        <v>0.1</v>
      </c>
      <c r="D288">
        <f t="shared" si="15"/>
        <v>1.1628659902154359</v>
      </c>
      <c r="E288">
        <f t="shared" si="16"/>
        <v>2.4581681424097055</v>
      </c>
    </row>
    <row r="289" spans="1:5" x14ac:dyDescent="0.3">
      <c r="A289" s="1">
        <v>287</v>
      </c>
      <c r="B289">
        <f t="shared" si="14"/>
        <v>143.5</v>
      </c>
      <c r="C289">
        <v>0.1</v>
      </c>
      <c r="D289">
        <f t="shared" si="15"/>
        <v>1.162989980767565</v>
      </c>
      <c r="E289">
        <f t="shared" si="16"/>
        <v>2.4582091683134455</v>
      </c>
    </row>
    <row r="290" spans="1:5" x14ac:dyDescent="0.3">
      <c r="A290" s="1">
        <v>288</v>
      </c>
      <c r="B290">
        <f t="shared" si="14"/>
        <v>144</v>
      </c>
      <c r="C290">
        <v>0.1</v>
      </c>
      <c r="D290">
        <f t="shared" si="15"/>
        <v>1.1631139713196941</v>
      </c>
      <c r="E290">
        <f t="shared" si="16"/>
        <v>2.4582501942171859</v>
      </c>
    </row>
    <row r="291" spans="1:5" x14ac:dyDescent="0.3">
      <c r="A291" s="1">
        <v>289</v>
      </c>
      <c r="B291">
        <f t="shared" si="14"/>
        <v>144.5</v>
      </c>
      <c r="C291">
        <v>0.1</v>
      </c>
      <c r="D291">
        <f t="shared" si="15"/>
        <v>1.1632379618718232</v>
      </c>
      <c r="E291">
        <f t="shared" si="16"/>
        <v>2.4582912201209259</v>
      </c>
    </row>
    <row r="292" spans="1:5" x14ac:dyDescent="0.3">
      <c r="A292" s="1">
        <v>290</v>
      </c>
      <c r="B292">
        <f t="shared" si="14"/>
        <v>145</v>
      </c>
      <c r="C292">
        <v>0.1</v>
      </c>
      <c r="D292">
        <f t="shared" si="15"/>
        <v>1.1633619524239522</v>
      </c>
      <c r="E292">
        <f t="shared" si="16"/>
        <v>2.4583322460246659</v>
      </c>
    </row>
    <row r="293" spans="1:5" x14ac:dyDescent="0.3">
      <c r="A293" s="1">
        <v>291</v>
      </c>
      <c r="B293">
        <f t="shared" si="14"/>
        <v>145.5</v>
      </c>
      <c r="C293">
        <v>0.1</v>
      </c>
      <c r="D293">
        <f t="shared" si="15"/>
        <v>1.1634859429760813</v>
      </c>
      <c r="E293">
        <f t="shared" si="16"/>
        <v>2.4583732719284064</v>
      </c>
    </row>
    <row r="294" spans="1:5" x14ac:dyDescent="0.3">
      <c r="A294" s="1">
        <v>292</v>
      </c>
      <c r="B294">
        <f t="shared" si="14"/>
        <v>146</v>
      </c>
      <c r="C294">
        <v>0.1</v>
      </c>
      <c r="D294">
        <f t="shared" si="15"/>
        <v>1.1636099335282104</v>
      </c>
      <c r="E294">
        <f t="shared" si="16"/>
        <v>2.4584142978321464</v>
      </c>
    </row>
    <row r="295" spans="1:5" x14ac:dyDescent="0.3">
      <c r="A295" s="1">
        <v>293</v>
      </c>
      <c r="B295">
        <f t="shared" si="14"/>
        <v>146.5</v>
      </c>
      <c r="C295">
        <v>0.1</v>
      </c>
      <c r="D295">
        <f t="shared" si="15"/>
        <v>1.1637339240803395</v>
      </c>
      <c r="E295">
        <f t="shared" si="16"/>
        <v>2.4584553237358864</v>
      </c>
    </row>
    <row r="296" spans="1:5" x14ac:dyDescent="0.3">
      <c r="A296" s="1">
        <v>294</v>
      </c>
      <c r="B296">
        <f t="shared" si="14"/>
        <v>147</v>
      </c>
      <c r="C296">
        <v>0.1</v>
      </c>
      <c r="D296">
        <f t="shared" si="15"/>
        <v>1.1638579146324686</v>
      </c>
      <c r="E296">
        <f t="shared" si="16"/>
        <v>2.4584963496396268</v>
      </c>
    </row>
    <row r="297" spans="1:5" x14ac:dyDescent="0.3">
      <c r="A297" s="1">
        <v>295</v>
      </c>
      <c r="B297">
        <f t="shared" si="14"/>
        <v>147.5</v>
      </c>
      <c r="C297">
        <v>0.1</v>
      </c>
      <c r="D297">
        <f t="shared" si="15"/>
        <v>1.1639819051845977</v>
      </c>
      <c r="E297">
        <f t="shared" si="16"/>
        <v>2.4585373755433668</v>
      </c>
    </row>
    <row r="298" spans="1:5" x14ac:dyDescent="0.3">
      <c r="A298" s="1">
        <v>296</v>
      </c>
      <c r="B298">
        <f t="shared" si="14"/>
        <v>148</v>
      </c>
      <c r="C298">
        <v>0.1</v>
      </c>
      <c r="D298">
        <f t="shared" si="15"/>
        <v>1.1641058957367267</v>
      </c>
      <c r="E298">
        <f t="shared" si="16"/>
        <v>2.4585784014471068</v>
      </c>
    </row>
    <row r="299" spans="1:5" x14ac:dyDescent="0.3">
      <c r="A299" s="1">
        <v>297</v>
      </c>
      <c r="B299">
        <f t="shared" si="14"/>
        <v>148.5</v>
      </c>
      <c r="C299">
        <v>0.1</v>
      </c>
      <c r="D299">
        <f t="shared" si="15"/>
        <v>1.1642298862888558</v>
      </c>
      <c r="E299">
        <f t="shared" si="16"/>
        <v>2.4586194273508473</v>
      </c>
    </row>
    <row r="300" spans="1:5" x14ac:dyDescent="0.3">
      <c r="A300" s="1">
        <v>298</v>
      </c>
      <c r="B300">
        <f t="shared" si="14"/>
        <v>149</v>
      </c>
      <c r="C300">
        <v>0.1</v>
      </c>
      <c r="D300">
        <f t="shared" si="15"/>
        <v>1.1643538768409849</v>
      </c>
      <c r="E300">
        <f t="shared" si="16"/>
        <v>2.4586604532545873</v>
      </c>
    </row>
    <row r="301" spans="1:5" x14ac:dyDescent="0.3">
      <c r="A301" s="1">
        <v>299</v>
      </c>
      <c r="B301">
        <f t="shared" si="14"/>
        <v>149.5</v>
      </c>
      <c r="C301">
        <v>0.1</v>
      </c>
      <c r="D301">
        <f t="shared" si="15"/>
        <v>1.164477867393114</v>
      </c>
      <c r="E301">
        <f t="shared" si="16"/>
        <v>2.4587014791583277</v>
      </c>
    </row>
    <row r="302" spans="1:5" x14ac:dyDescent="0.3">
      <c r="A302" s="1">
        <v>300</v>
      </c>
      <c r="B302">
        <f t="shared" si="14"/>
        <v>150</v>
      </c>
      <c r="C302">
        <v>0.09</v>
      </c>
      <c r="D302">
        <f t="shared" si="15"/>
        <v>1.1646018579452431</v>
      </c>
      <c r="E302">
        <f t="shared" si="16"/>
        <v>2.4587425050620677</v>
      </c>
    </row>
    <row r="303" spans="1:5" x14ac:dyDescent="0.3">
      <c r="A303" s="1">
        <v>301</v>
      </c>
      <c r="B303">
        <f t="shared" si="14"/>
        <v>150.5</v>
      </c>
      <c r="C303">
        <v>0.09</v>
      </c>
      <c r="D303">
        <f t="shared" si="15"/>
        <v>1.1647258484973722</v>
      </c>
      <c r="E303">
        <f t="shared" si="16"/>
        <v>2.4587835309658077</v>
      </c>
    </row>
    <row r="304" spans="1:5" x14ac:dyDescent="0.3">
      <c r="A304" s="1">
        <v>302</v>
      </c>
      <c r="B304">
        <f t="shared" si="14"/>
        <v>151</v>
      </c>
      <c r="C304">
        <v>0.09</v>
      </c>
      <c r="D304">
        <f t="shared" si="15"/>
        <v>1.1648498390495012</v>
      </c>
      <c r="E304">
        <f t="shared" si="16"/>
        <v>2.4588245568695477</v>
      </c>
    </row>
    <row r="305" spans="1:5" x14ac:dyDescent="0.3">
      <c r="A305" s="1">
        <v>303</v>
      </c>
      <c r="B305">
        <f t="shared" si="14"/>
        <v>151.5</v>
      </c>
      <c r="C305">
        <v>0.09</v>
      </c>
      <c r="D305">
        <f t="shared" si="15"/>
        <v>1.1649738296016303</v>
      </c>
      <c r="E305">
        <f t="shared" si="16"/>
        <v>2.4588655827732881</v>
      </c>
    </row>
    <row r="306" spans="1:5" x14ac:dyDescent="0.3">
      <c r="A306" s="1">
        <v>304</v>
      </c>
      <c r="B306">
        <f t="shared" si="14"/>
        <v>152</v>
      </c>
      <c r="C306">
        <v>0.09</v>
      </c>
      <c r="D306">
        <f t="shared" si="15"/>
        <v>1.1650978201537594</v>
      </c>
      <c r="E306">
        <f t="shared" si="16"/>
        <v>2.4589066086770281</v>
      </c>
    </row>
    <row r="307" spans="1:5" x14ac:dyDescent="0.3">
      <c r="A307" s="1">
        <v>305</v>
      </c>
      <c r="B307">
        <f t="shared" si="14"/>
        <v>152.5</v>
      </c>
      <c r="C307">
        <v>0.09</v>
      </c>
      <c r="D307">
        <f t="shared" si="15"/>
        <v>1.1652218107058887</v>
      </c>
      <c r="E307">
        <f t="shared" si="16"/>
        <v>2.4589476345807686</v>
      </c>
    </row>
    <row r="308" spans="1:5" x14ac:dyDescent="0.3">
      <c r="A308" s="1">
        <v>306</v>
      </c>
      <c r="B308">
        <f t="shared" si="14"/>
        <v>153</v>
      </c>
      <c r="C308">
        <v>0.09</v>
      </c>
      <c r="D308">
        <f t="shared" si="15"/>
        <v>1.1653458012580178</v>
      </c>
      <c r="E308">
        <f t="shared" si="16"/>
        <v>2.4589886604845086</v>
      </c>
    </row>
    <row r="309" spans="1:5" x14ac:dyDescent="0.3">
      <c r="A309" s="1">
        <v>307</v>
      </c>
      <c r="B309">
        <f t="shared" si="14"/>
        <v>153.5</v>
      </c>
      <c r="C309">
        <v>0.09</v>
      </c>
      <c r="D309">
        <f t="shared" si="15"/>
        <v>1.1654697918101469</v>
      </c>
      <c r="E309">
        <f t="shared" si="16"/>
        <v>2.4590296863882486</v>
      </c>
    </row>
    <row r="310" spans="1:5" x14ac:dyDescent="0.3">
      <c r="A310" s="1">
        <v>308</v>
      </c>
      <c r="B310">
        <f t="shared" si="14"/>
        <v>154</v>
      </c>
      <c r="C310">
        <v>0.09</v>
      </c>
      <c r="D310">
        <f t="shared" si="15"/>
        <v>1.165593782362276</v>
      </c>
      <c r="E310">
        <f t="shared" si="16"/>
        <v>2.459070712291989</v>
      </c>
    </row>
    <row r="311" spans="1:5" x14ac:dyDescent="0.3">
      <c r="A311" s="1">
        <v>309</v>
      </c>
      <c r="B311">
        <f t="shared" si="14"/>
        <v>154.5</v>
      </c>
      <c r="C311">
        <v>0.09</v>
      </c>
      <c r="D311">
        <f t="shared" si="15"/>
        <v>1.165717772914405</v>
      </c>
      <c r="E311">
        <f t="shared" si="16"/>
        <v>2.459111738195729</v>
      </c>
    </row>
    <row r="312" spans="1:5" x14ac:dyDescent="0.3">
      <c r="A312" s="1">
        <v>310</v>
      </c>
      <c r="B312">
        <f t="shared" si="14"/>
        <v>155</v>
      </c>
      <c r="C312">
        <v>0.09</v>
      </c>
      <c r="D312">
        <f t="shared" si="15"/>
        <v>1.1658417634665341</v>
      </c>
      <c r="E312">
        <f t="shared" si="16"/>
        <v>2.459152764099469</v>
      </c>
    </row>
    <row r="313" spans="1:5" x14ac:dyDescent="0.3">
      <c r="A313" s="1">
        <v>311</v>
      </c>
      <c r="B313">
        <f t="shared" si="14"/>
        <v>155.5</v>
      </c>
      <c r="C313">
        <v>0.09</v>
      </c>
      <c r="D313">
        <f t="shared" si="15"/>
        <v>1.1659657540186632</v>
      </c>
      <c r="E313">
        <f t="shared" si="16"/>
        <v>2.4591937900032095</v>
      </c>
    </row>
    <row r="314" spans="1:5" x14ac:dyDescent="0.3">
      <c r="A314" s="1">
        <v>312</v>
      </c>
      <c r="B314">
        <f t="shared" si="14"/>
        <v>156</v>
      </c>
      <c r="C314">
        <v>0.09</v>
      </c>
      <c r="D314">
        <f t="shared" si="15"/>
        <v>1.1660897445707923</v>
      </c>
      <c r="E314">
        <f t="shared" si="16"/>
        <v>2.4592348159069495</v>
      </c>
    </row>
    <row r="315" spans="1:5" x14ac:dyDescent="0.3">
      <c r="A315" s="1">
        <v>313</v>
      </c>
      <c r="B315">
        <f t="shared" si="14"/>
        <v>156.5</v>
      </c>
      <c r="C315">
        <v>0.09</v>
      </c>
      <c r="D315">
        <f t="shared" si="15"/>
        <v>1.1662137351229214</v>
      </c>
      <c r="E315">
        <f t="shared" si="16"/>
        <v>2.4592758418106895</v>
      </c>
    </row>
    <row r="316" spans="1:5" x14ac:dyDescent="0.3">
      <c r="A316" s="1">
        <v>314</v>
      </c>
      <c r="B316">
        <f t="shared" si="14"/>
        <v>157</v>
      </c>
      <c r="C316">
        <v>0.09</v>
      </c>
      <c r="D316">
        <f t="shared" si="15"/>
        <v>1.1663377256750505</v>
      </c>
      <c r="E316">
        <f t="shared" si="16"/>
        <v>2.4593168677144299</v>
      </c>
    </row>
    <row r="317" spans="1:5" x14ac:dyDescent="0.3">
      <c r="A317" s="1">
        <v>315</v>
      </c>
      <c r="B317">
        <f t="shared" si="14"/>
        <v>157.5</v>
      </c>
      <c r="C317">
        <v>0.09</v>
      </c>
      <c r="D317">
        <f t="shared" si="15"/>
        <v>1.1664617162271795</v>
      </c>
      <c r="E317">
        <f t="shared" si="16"/>
        <v>2.4593578936181699</v>
      </c>
    </row>
    <row r="318" spans="1:5" x14ac:dyDescent="0.3">
      <c r="A318" s="1">
        <v>316</v>
      </c>
      <c r="B318">
        <f t="shared" si="14"/>
        <v>158</v>
      </c>
      <c r="C318">
        <v>0.09</v>
      </c>
      <c r="D318">
        <f t="shared" si="15"/>
        <v>1.1665857067793086</v>
      </c>
      <c r="E318">
        <f t="shared" si="16"/>
        <v>2.4593989195219104</v>
      </c>
    </row>
    <row r="319" spans="1:5" x14ac:dyDescent="0.3">
      <c r="A319" s="1">
        <v>317</v>
      </c>
      <c r="B319">
        <f t="shared" si="14"/>
        <v>158.5</v>
      </c>
      <c r="C319">
        <v>0.09</v>
      </c>
      <c r="D319">
        <f t="shared" si="15"/>
        <v>1.1667096973314377</v>
      </c>
      <c r="E319">
        <f t="shared" si="16"/>
        <v>2.4594399454256504</v>
      </c>
    </row>
    <row r="320" spans="1:5" x14ac:dyDescent="0.3">
      <c r="A320" s="1">
        <v>318</v>
      </c>
      <c r="B320">
        <f t="shared" si="14"/>
        <v>159</v>
      </c>
      <c r="C320">
        <v>0.08</v>
      </c>
      <c r="D320">
        <f t="shared" si="15"/>
        <v>1.1668336878835668</v>
      </c>
      <c r="E320">
        <f t="shared" si="16"/>
        <v>2.4594809713293904</v>
      </c>
    </row>
    <row r="321" spans="1:5" x14ac:dyDescent="0.3">
      <c r="A321" s="1">
        <v>319</v>
      </c>
      <c r="B321">
        <f t="shared" si="14"/>
        <v>159.5</v>
      </c>
      <c r="C321">
        <v>0.08</v>
      </c>
      <c r="D321">
        <f t="shared" si="15"/>
        <v>1.1669576784356959</v>
      </c>
      <c r="E321">
        <f t="shared" si="16"/>
        <v>2.4595219972331304</v>
      </c>
    </row>
    <row r="322" spans="1:5" x14ac:dyDescent="0.3">
      <c r="A322" s="1">
        <v>320</v>
      </c>
      <c r="B322">
        <f t="shared" si="14"/>
        <v>160</v>
      </c>
      <c r="C322">
        <v>0.08</v>
      </c>
      <c r="D322">
        <f t="shared" si="15"/>
        <v>1.1670816689878249</v>
      </c>
      <c r="E322">
        <f t="shared" si="16"/>
        <v>2.4595630231368708</v>
      </c>
    </row>
    <row r="323" spans="1:5" x14ac:dyDescent="0.3">
      <c r="A323" s="1">
        <v>321</v>
      </c>
      <c r="B323">
        <f t="shared" si="14"/>
        <v>160.5</v>
      </c>
      <c r="C323">
        <v>0.08</v>
      </c>
      <c r="D323">
        <f t="shared" si="15"/>
        <v>1.167205659539954</v>
      </c>
      <c r="E323">
        <f t="shared" si="16"/>
        <v>2.4596040490406108</v>
      </c>
    </row>
    <row r="324" spans="1:5" x14ac:dyDescent="0.3">
      <c r="A324" s="1">
        <v>322</v>
      </c>
      <c r="B324">
        <f t="shared" ref="B324:B362" si="17" xml:space="preserve"> MOD(A324/2, 360)</f>
        <v>161</v>
      </c>
      <c r="C324">
        <v>0.08</v>
      </c>
      <c r="D324">
        <f t="shared" ref="D324:D362" si="18" xml:space="preserve"> _xlfn.FORECAST.LINEAR(B324, $C$2:$C$362, $B$2:$B$362)</f>
        <v>1.1673296500920831</v>
      </c>
      <c r="E324">
        <f t="shared" ref="E324:E362" si="19" xml:space="preserve"> _xlfn.FORECAST.LINEAR(D324, $F$2:$F$10, $G$2:$G$10)</f>
        <v>2.4596450749443513</v>
      </c>
    </row>
    <row r="325" spans="1:5" x14ac:dyDescent="0.3">
      <c r="A325" s="1">
        <v>323</v>
      </c>
      <c r="B325">
        <f t="shared" si="17"/>
        <v>161.5</v>
      </c>
      <c r="C325">
        <v>0.08</v>
      </c>
      <c r="D325">
        <f t="shared" si="18"/>
        <v>1.1674536406442122</v>
      </c>
      <c r="E325">
        <f t="shared" si="19"/>
        <v>2.4596861008480913</v>
      </c>
    </row>
    <row r="326" spans="1:5" x14ac:dyDescent="0.3">
      <c r="A326" s="1">
        <v>324</v>
      </c>
      <c r="B326">
        <f t="shared" si="17"/>
        <v>162</v>
      </c>
      <c r="C326">
        <v>0.08</v>
      </c>
      <c r="D326">
        <f t="shared" si="18"/>
        <v>1.1675776311963413</v>
      </c>
      <c r="E326">
        <f t="shared" si="19"/>
        <v>2.4597271267518312</v>
      </c>
    </row>
    <row r="327" spans="1:5" x14ac:dyDescent="0.3">
      <c r="A327" s="1">
        <v>325</v>
      </c>
      <c r="B327">
        <f t="shared" si="17"/>
        <v>162.5</v>
      </c>
      <c r="C327">
        <v>0.08</v>
      </c>
      <c r="D327">
        <f t="shared" si="18"/>
        <v>1.1677016217484704</v>
      </c>
      <c r="E327">
        <f t="shared" si="19"/>
        <v>2.4597681526555717</v>
      </c>
    </row>
    <row r="328" spans="1:5" x14ac:dyDescent="0.3">
      <c r="A328" s="1">
        <v>326</v>
      </c>
      <c r="B328">
        <f t="shared" si="17"/>
        <v>163</v>
      </c>
      <c r="C328">
        <v>0.08</v>
      </c>
      <c r="D328">
        <f t="shared" si="18"/>
        <v>1.1678256123005994</v>
      </c>
      <c r="E328">
        <f t="shared" si="19"/>
        <v>2.4598091785593117</v>
      </c>
    </row>
    <row r="329" spans="1:5" x14ac:dyDescent="0.3">
      <c r="A329" s="1">
        <v>327</v>
      </c>
      <c r="B329">
        <f t="shared" si="17"/>
        <v>163.5</v>
      </c>
      <c r="C329">
        <v>0.08</v>
      </c>
      <c r="D329">
        <f t="shared" si="18"/>
        <v>1.1679496028527285</v>
      </c>
      <c r="E329">
        <f t="shared" si="19"/>
        <v>2.4598502044630517</v>
      </c>
    </row>
    <row r="330" spans="1:5" x14ac:dyDescent="0.3">
      <c r="A330" s="1">
        <v>328</v>
      </c>
      <c r="B330">
        <f t="shared" si="17"/>
        <v>164</v>
      </c>
      <c r="C330">
        <v>0.08</v>
      </c>
      <c r="D330">
        <f t="shared" si="18"/>
        <v>1.1680735934048576</v>
      </c>
      <c r="E330">
        <f t="shared" si="19"/>
        <v>2.4598912303667921</v>
      </c>
    </row>
    <row r="331" spans="1:5" x14ac:dyDescent="0.3">
      <c r="A331" s="1">
        <v>329</v>
      </c>
      <c r="B331">
        <f t="shared" si="17"/>
        <v>164.5</v>
      </c>
      <c r="C331">
        <v>7.0000000000000007E-2</v>
      </c>
      <c r="D331">
        <f t="shared" si="18"/>
        <v>1.1681975839569867</v>
      </c>
      <c r="E331">
        <f t="shared" si="19"/>
        <v>2.4599322562705321</v>
      </c>
    </row>
    <row r="332" spans="1:5" x14ac:dyDescent="0.3">
      <c r="A332" s="1">
        <v>330</v>
      </c>
      <c r="B332">
        <f t="shared" si="17"/>
        <v>165</v>
      </c>
      <c r="C332">
        <v>7.0000000000000007E-2</v>
      </c>
      <c r="D332">
        <f t="shared" si="18"/>
        <v>1.1683215745091158</v>
      </c>
      <c r="E332">
        <f t="shared" si="19"/>
        <v>2.4599732821742721</v>
      </c>
    </row>
    <row r="333" spans="1:5" x14ac:dyDescent="0.3">
      <c r="A333" s="1">
        <v>331</v>
      </c>
      <c r="B333">
        <f t="shared" si="17"/>
        <v>165.5</v>
      </c>
      <c r="C333">
        <v>7.0000000000000007E-2</v>
      </c>
      <c r="D333">
        <f t="shared" si="18"/>
        <v>1.1684455650612449</v>
      </c>
      <c r="E333">
        <f t="shared" si="19"/>
        <v>2.4600143080780126</v>
      </c>
    </row>
    <row r="334" spans="1:5" x14ac:dyDescent="0.3">
      <c r="A334" s="1">
        <v>332</v>
      </c>
      <c r="B334">
        <f t="shared" si="17"/>
        <v>166</v>
      </c>
      <c r="C334">
        <v>7.0000000000000007E-2</v>
      </c>
      <c r="D334">
        <f t="shared" si="18"/>
        <v>1.1685695556133739</v>
      </c>
      <c r="E334">
        <f t="shared" si="19"/>
        <v>2.4600553339817526</v>
      </c>
    </row>
    <row r="335" spans="1:5" x14ac:dyDescent="0.3">
      <c r="A335" s="1">
        <v>333</v>
      </c>
      <c r="B335">
        <f t="shared" si="17"/>
        <v>166.5</v>
      </c>
      <c r="C335">
        <v>7.0000000000000007E-2</v>
      </c>
      <c r="D335">
        <f t="shared" si="18"/>
        <v>1.168693546165503</v>
      </c>
      <c r="E335">
        <f t="shared" si="19"/>
        <v>2.4600963598854926</v>
      </c>
    </row>
    <row r="336" spans="1:5" x14ac:dyDescent="0.3">
      <c r="A336" s="1">
        <v>334</v>
      </c>
      <c r="B336">
        <f t="shared" si="17"/>
        <v>167</v>
      </c>
      <c r="C336">
        <v>7.0000000000000007E-2</v>
      </c>
      <c r="D336">
        <f t="shared" si="18"/>
        <v>1.1688175367176321</v>
      </c>
      <c r="E336">
        <f t="shared" si="19"/>
        <v>2.460137385789233</v>
      </c>
    </row>
    <row r="337" spans="1:5" x14ac:dyDescent="0.3">
      <c r="A337" s="1">
        <v>335</v>
      </c>
      <c r="B337">
        <f t="shared" si="17"/>
        <v>167.5</v>
      </c>
      <c r="C337">
        <v>7.0000000000000007E-2</v>
      </c>
      <c r="D337">
        <f t="shared" si="18"/>
        <v>1.1689415272697612</v>
      </c>
      <c r="E337">
        <f t="shared" si="19"/>
        <v>2.460178411692973</v>
      </c>
    </row>
    <row r="338" spans="1:5" x14ac:dyDescent="0.3">
      <c r="A338" s="1">
        <v>336</v>
      </c>
      <c r="B338">
        <f t="shared" si="17"/>
        <v>168</v>
      </c>
      <c r="C338">
        <v>7.0000000000000007E-2</v>
      </c>
      <c r="D338">
        <f t="shared" si="18"/>
        <v>1.1690655178218903</v>
      </c>
      <c r="E338">
        <f t="shared" si="19"/>
        <v>2.460219437596713</v>
      </c>
    </row>
    <row r="339" spans="1:5" x14ac:dyDescent="0.3">
      <c r="A339" s="1">
        <v>337</v>
      </c>
      <c r="B339">
        <f t="shared" si="17"/>
        <v>168.5</v>
      </c>
      <c r="C339">
        <v>7.0000000000000007E-2</v>
      </c>
      <c r="D339">
        <f t="shared" si="18"/>
        <v>1.1691895083740194</v>
      </c>
      <c r="E339">
        <f t="shared" si="19"/>
        <v>2.4602604635004535</v>
      </c>
    </row>
    <row r="340" spans="1:5" x14ac:dyDescent="0.3">
      <c r="A340" s="1">
        <v>338</v>
      </c>
      <c r="B340">
        <f t="shared" si="17"/>
        <v>169</v>
      </c>
      <c r="C340">
        <v>7.0000000000000007E-2</v>
      </c>
      <c r="D340">
        <f t="shared" si="18"/>
        <v>1.1693134989261484</v>
      </c>
      <c r="E340">
        <f t="shared" si="19"/>
        <v>2.4603014894041935</v>
      </c>
    </row>
    <row r="341" spans="1:5" x14ac:dyDescent="0.3">
      <c r="A341" s="1">
        <v>339</v>
      </c>
      <c r="B341">
        <f t="shared" si="17"/>
        <v>169.5</v>
      </c>
      <c r="C341">
        <v>7.0000000000000007E-2</v>
      </c>
      <c r="D341">
        <f t="shared" si="18"/>
        <v>1.1694374894782775</v>
      </c>
      <c r="E341">
        <f t="shared" si="19"/>
        <v>2.4603425153079339</v>
      </c>
    </row>
    <row r="342" spans="1:5" x14ac:dyDescent="0.3">
      <c r="A342" s="1">
        <v>340</v>
      </c>
      <c r="B342">
        <f t="shared" si="17"/>
        <v>170</v>
      </c>
      <c r="C342">
        <v>7.0000000000000007E-2</v>
      </c>
      <c r="D342">
        <f t="shared" si="18"/>
        <v>1.1695614800304068</v>
      </c>
      <c r="E342">
        <f t="shared" si="19"/>
        <v>2.4603835412116739</v>
      </c>
    </row>
    <row r="343" spans="1:5" x14ac:dyDescent="0.3">
      <c r="A343" s="1">
        <v>341</v>
      </c>
      <c r="B343">
        <f t="shared" si="17"/>
        <v>170.5</v>
      </c>
      <c r="C343">
        <v>0.06</v>
      </c>
      <c r="D343">
        <f t="shared" si="18"/>
        <v>1.1696854705825359</v>
      </c>
      <c r="E343">
        <f t="shared" si="19"/>
        <v>2.4604245671154139</v>
      </c>
    </row>
    <row r="344" spans="1:5" x14ac:dyDescent="0.3">
      <c r="A344" s="1">
        <v>342</v>
      </c>
      <c r="B344">
        <f t="shared" si="17"/>
        <v>171</v>
      </c>
      <c r="C344">
        <v>0.06</v>
      </c>
      <c r="D344">
        <f t="shared" si="18"/>
        <v>1.169809461134665</v>
      </c>
      <c r="E344">
        <f t="shared" si="19"/>
        <v>2.4604655930191544</v>
      </c>
    </row>
    <row r="345" spans="1:5" x14ac:dyDescent="0.3">
      <c r="A345" s="1">
        <v>343</v>
      </c>
      <c r="B345">
        <f t="shared" si="17"/>
        <v>171.5</v>
      </c>
      <c r="C345">
        <v>0.06</v>
      </c>
      <c r="D345">
        <f t="shared" si="18"/>
        <v>1.1699334516867941</v>
      </c>
      <c r="E345">
        <f t="shared" si="19"/>
        <v>2.4605066189228944</v>
      </c>
    </row>
    <row r="346" spans="1:5" x14ac:dyDescent="0.3">
      <c r="A346" s="1">
        <v>344</v>
      </c>
      <c r="B346">
        <f t="shared" si="17"/>
        <v>172</v>
      </c>
      <c r="C346">
        <v>0.06</v>
      </c>
      <c r="D346">
        <f t="shared" si="18"/>
        <v>1.1700574422389232</v>
      </c>
      <c r="E346">
        <f t="shared" si="19"/>
        <v>2.4605476448266344</v>
      </c>
    </row>
    <row r="347" spans="1:5" x14ac:dyDescent="0.3">
      <c r="A347" s="1">
        <v>345</v>
      </c>
      <c r="B347">
        <f t="shared" si="17"/>
        <v>172.5</v>
      </c>
      <c r="C347">
        <v>0.06</v>
      </c>
      <c r="D347">
        <f t="shared" si="18"/>
        <v>1.1701814327910522</v>
      </c>
      <c r="E347">
        <f t="shared" si="19"/>
        <v>2.4605886707303748</v>
      </c>
    </row>
    <row r="348" spans="1:5" x14ac:dyDescent="0.3">
      <c r="A348" s="1">
        <v>346</v>
      </c>
      <c r="B348">
        <f t="shared" si="17"/>
        <v>173</v>
      </c>
      <c r="C348">
        <v>0.06</v>
      </c>
      <c r="D348">
        <f t="shared" si="18"/>
        <v>1.1703054233431813</v>
      </c>
      <c r="E348">
        <f t="shared" si="19"/>
        <v>2.4606296966341148</v>
      </c>
    </row>
    <row r="349" spans="1:5" x14ac:dyDescent="0.3">
      <c r="A349" s="1">
        <v>347</v>
      </c>
      <c r="B349">
        <f t="shared" si="17"/>
        <v>173.5</v>
      </c>
      <c r="C349">
        <v>0.05</v>
      </c>
      <c r="D349">
        <f t="shared" si="18"/>
        <v>1.1704294138953104</v>
      </c>
      <c r="E349">
        <f t="shared" si="19"/>
        <v>2.4606707225378548</v>
      </c>
    </row>
    <row r="350" spans="1:5" x14ac:dyDescent="0.3">
      <c r="A350" s="1">
        <v>348</v>
      </c>
      <c r="B350">
        <f t="shared" si="17"/>
        <v>174</v>
      </c>
      <c r="C350">
        <v>0.05</v>
      </c>
      <c r="D350">
        <f t="shared" si="18"/>
        <v>1.1705534044474395</v>
      </c>
      <c r="E350">
        <f t="shared" si="19"/>
        <v>2.4607117484415952</v>
      </c>
    </row>
    <row r="351" spans="1:5" x14ac:dyDescent="0.3">
      <c r="A351" s="1">
        <v>349</v>
      </c>
      <c r="B351">
        <f t="shared" si="17"/>
        <v>174.5</v>
      </c>
      <c r="C351">
        <v>0.05</v>
      </c>
      <c r="D351">
        <f t="shared" si="18"/>
        <v>1.1706773949995686</v>
      </c>
      <c r="E351">
        <f t="shared" si="19"/>
        <v>2.4607527743453352</v>
      </c>
    </row>
    <row r="352" spans="1:5" x14ac:dyDescent="0.3">
      <c r="A352" s="1">
        <v>350</v>
      </c>
      <c r="B352">
        <f t="shared" si="17"/>
        <v>175</v>
      </c>
      <c r="C352">
        <v>0.05</v>
      </c>
      <c r="D352">
        <f t="shared" si="18"/>
        <v>1.1708013855516977</v>
      </c>
      <c r="E352">
        <f t="shared" si="19"/>
        <v>2.4607938002490757</v>
      </c>
    </row>
    <row r="353" spans="1:5" x14ac:dyDescent="0.3">
      <c r="A353" s="1">
        <v>351</v>
      </c>
      <c r="B353">
        <f t="shared" si="17"/>
        <v>175.5</v>
      </c>
      <c r="C353">
        <v>0.05</v>
      </c>
      <c r="D353">
        <f t="shared" si="18"/>
        <v>1.1709253761038267</v>
      </c>
      <c r="E353">
        <f t="shared" si="19"/>
        <v>2.4608348261528157</v>
      </c>
    </row>
    <row r="354" spans="1:5" x14ac:dyDescent="0.3">
      <c r="A354" s="1">
        <v>352</v>
      </c>
      <c r="B354">
        <f t="shared" si="17"/>
        <v>176</v>
      </c>
      <c r="C354">
        <v>0.05</v>
      </c>
      <c r="D354">
        <f t="shared" si="18"/>
        <v>1.1710493666559558</v>
      </c>
      <c r="E354">
        <f t="shared" si="19"/>
        <v>2.4608758520565557</v>
      </c>
    </row>
    <row r="355" spans="1:5" x14ac:dyDescent="0.3">
      <c r="A355" s="1">
        <v>353</v>
      </c>
      <c r="B355">
        <f t="shared" si="17"/>
        <v>176.5</v>
      </c>
      <c r="C355">
        <v>0.04</v>
      </c>
      <c r="D355">
        <f t="shared" si="18"/>
        <v>1.1711733572080849</v>
      </c>
      <c r="E355">
        <f t="shared" si="19"/>
        <v>2.4609168779602957</v>
      </c>
    </row>
    <row r="356" spans="1:5" x14ac:dyDescent="0.3">
      <c r="A356" s="1">
        <v>354</v>
      </c>
      <c r="B356">
        <f t="shared" si="17"/>
        <v>177</v>
      </c>
      <c r="C356">
        <v>0.04</v>
      </c>
      <c r="D356">
        <f t="shared" si="18"/>
        <v>1.171297347760214</v>
      </c>
      <c r="E356">
        <f t="shared" si="19"/>
        <v>2.4609579038640361</v>
      </c>
    </row>
    <row r="357" spans="1:5" x14ac:dyDescent="0.3">
      <c r="A357" s="1">
        <v>355</v>
      </c>
      <c r="B357">
        <f t="shared" si="17"/>
        <v>177.5</v>
      </c>
      <c r="C357">
        <v>0.04</v>
      </c>
      <c r="D357">
        <f t="shared" si="18"/>
        <v>1.1714213383123431</v>
      </c>
      <c r="E357">
        <f t="shared" si="19"/>
        <v>2.4609989297677761</v>
      </c>
    </row>
    <row r="358" spans="1:5" x14ac:dyDescent="0.3">
      <c r="A358" s="1">
        <v>356</v>
      </c>
      <c r="B358">
        <f t="shared" si="17"/>
        <v>178</v>
      </c>
      <c r="C358">
        <v>0.04</v>
      </c>
      <c r="D358">
        <f t="shared" si="18"/>
        <v>1.1715453288644722</v>
      </c>
      <c r="E358">
        <f t="shared" si="19"/>
        <v>2.4610399556715166</v>
      </c>
    </row>
    <row r="359" spans="1:5" x14ac:dyDescent="0.3">
      <c r="A359" s="1">
        <v>357</v>
      </c>
      <c r="B359">
        <f t="shared" si="17"/>
        <v>178.5</v>
      </c>
      <c r="C359">
        <v>0.04</v>
      </c>
      <c r="D359">
        <f t="shared" si="18"/>
        <v>1.1716693194166012</v>
      </c>
      <c r="E359">
        <f t="shared" si="19"/>
        <v>2.4610809815752566</v>
      </c>
    </row>
    <row r="360" spans="1:5" x14ac:dyDescent="0.3">
      <c r="A360" s="1">
        <v>358</v>
      </c>
      <c r="B360">
        <f t="shared" si="17"/>
        <v>179</v>
      </c>
      <c r="C360">
        <v>0.04</v>
      </c>
      <c r="D360">
        <f t="shared" si="18"/>
        <v>1.1717933099687303</v>
      </c>
      <c r="E360">
        <f t="shared" si="19"/>
        <v>2.4611220074789966</v>
      </c>
    </row>
    <row r="361" spans="1:5" x14ac:dyDescent="0.3">
      <c r="A361" s="1">
        <v>359</v>
      </c>
      <c r="B361">
        <f t="shared" si="17"/>
        <v>179.5</v>
      </c>
      <c r="C361">
        <v>0.03</v>
      </c>
      <c r="D361">
        <f t="shared" si="18"/>
        <v>1.1719173005208594</v>
      </c>
      <c r="E361">
        <f t="shared" si="19"/>
        <v>2.461163033382737</v>
      </c>
    </row>
    <row r="362" spans="1:5" x14ac:dyDescent="0.3">
      <c r="A362" s="1">
        <v>360</v>
      </c>
      <c r="B362">
        <f t="shared" si="17"/>
        <v>180</v>
      </c>
      <c r="C362">
        <v>0.03</v>
      </c>
      <c r="D362">
        <f t="shared" si="18"/>
        <v>1.1720412910729885</v>
      </c>
      <c r="E362">
        <f t="shared" si="19"/>
        <v>2.461204059286477</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F0212-8834-4AB2-8E1A-3B8974D069CD}">
  <dimension ref="A1:M72"/>
  <sheetViews>
    <sheetView workbookViewId="0">
      <selection activeCell="D20" sqref="D20"/>
    </sheetView>
  </sheetViews>
  <sheetFormatPr defaultRowHeight="14.4" x14ac:dyDescent="0.3"/>
  <cols>
    <col min="1" max="1" width="22.5546875" customWidth="1"/>
    <col min="2" max="2" width="13" customWidth="1"/>
    <col min="3" max="3" width="10.44140625" customWidth="1"/>
    <col min="4" max="4" width="16.88671875" customWidth="1"/>
    <col min="6" max="6" width="18.88671875" customWidth="1"/>
    <col min="7" max="7" width="15.5546875" customWidth="1"/>
    <col min="8" max="8" width="10.5546875" customWidth="1"/>
    <col min="9" max="9" width="10" customWidth="1"/>
  </cols>
  <sheetData>
    <row r="1" spans="1:13" x14ac:dyDescent="0.3">
      <c r="A1" s="4" t="s">
        <v>129</v>
      </c>
      <c r="B1" s="4" t="s">
        <v>11</v>
      </c>
      <c r="C1" s="4" t="s">
        <v>125</v>
      </c>
      <c r="D1" s="4"/>
      <c r="E1" s="4"/>
      <c r="F1" s="4"/>
      <c r="G1" s="4"/>
      <c r="H1" s="4"/>
      <c r="I1" s="4"/>
      <c r="L1" s="4"/>
      <c r="M1" s="4"/>
    </row>
    <row r="2" spans="1:13" x14ac:dyDescent="0.3">
      <c r="A2">
        <v>5.5682309999999999E-3</v>
      </c>
      <c r="B2">
        <v>81.400000000000006</v>
      </c>
      <c r="C2">
        <v>1.2250000000000001</v>
      </c>
      <c r="E2" s="90"/>
    </row>
    <row r="3" spans="1:13" x14ac:dyDescent="0.3">
      <c r="E3" s="90"/>
    </row>
    <row r="4" spans="1:13" x14ac:dyDescent="0.3">
      <c r="A4" s="4" t="s">
        <v>126</v>
      </c>
      <c r="E4" s="90"/>
    </row>
    <row r="5" spans="1:13" x14ac:dyDescent="0.3">
      <c r="A5">
        <v>6675</v>
      </c>
      <c r="E5" s="90"/>
    </row>
    <row r="6" spans="1:13" x14ac:dyDescent="0.3">
      <c r="A6" t="s">
        <v>130</v>
      </c>
      <c r="E6" s="90"/>
    </row>
    <row r="7" spans="1:13" x14ac:dyDescent="0.3">
      <c r="E7" s="90"/>
    </row>
    <row r="8" spans="1:13" x14ac:dyDescent="0.3">
      <c r="A8" t="s">
        <v>148</v>
      </c>
      <c r="E8" s="90"/>
    </row>
    <row r="9" spans="1:13" x14ac:dyDescent="0.3">
      <c r="E9" s="90"/>
    </row>
    <row r="10" spans="1:13" x14ac:dyDescent="0.3">
      <c r="A10" t="s">
        <v>149</v>
      </c>
      <c r="B10" t="s">
        <v>152</v>
      </c>
      <c r="E10" s="90"/>
    </row>
    <row r="11" spans="1:13" x14ac:dyDescent="0.3">
      <c r="A11" t="s">
        <v>150</v>
      </c>
      <c r="B11">
        <v>35</v>
      </c>
      <c r="E11" s="90"/>
    </row>
    <row r="12" spans="1:13" x14ac:dyDescent="0.3">
      <c r="A12" t="s">
        <v>155</v>
      </c>
      <c r="B12">
        <f>(((0.079^2)*PI())/4)*0.0814</f>
        <v>3.9899593293394681E-4</v>
      </c>
      <c r="E12" s="90"/>
    </row>
    <row r="13" spans="1:13" x14ac:dyDescent="0.3">
      <c r="A13" t="s">
        <v>151</v>
      </c>
      <c r="B13">
        <f>0.035^2*PI()/2</f>
        <v>1.9242255003237485E-3</v>
      </c>
      <c r="E13" s="90"/>
    </row>
    <row r="14" spans="1:13" x14ac:dyDescent="0.3">
      <c r="A14" t="s">
        <v>153</v>
      </c>
      <c r="E14" s="90"/>
    </row>
    <row r="15" spans="1:13" x14ac:dyDescent="0.3">
      <c r="A15" t="s">
        <v>154</v>
      </c>
      <c r="B15">
        <f>A2*B13*210.08*(152/360)*60/B12</f>
        <v>142.91630754574945</v>
      </c>
      <c r="E15" s="90"/>
    </row>
    <row r="16" spans="1:13" x14ac:dyDescent="0.3">
      <c r="E16" s="90"/>
    </row>
    <row r="17" spans="5:5" x14ac:dyDescent="0.3">
      <c r="E17" s="90"/>
    </row>
    <row r="18" spans="5:5" x14ac:dyDescent="0.3">
      <c r="E18" s="90"/>
    </row>
    <row r="19" spans="5:5" x14ac:dyDescent="0.3">
      <c r="E19" s="90"/>
    </row>
    <row r="20" spans="5:5" x14ac:dyDescent="0.3">
      <c r="E20" s="90"/>
    </row>
    <row r="21" spans="5:5" x14ac:dyDescent="0.3">
      <c r="E21" s="90"/>
    </row>
    <row r="22" spans="5:5" x14ac:dyDescent="0.3">
      <c r="E22" s="90"/>
    </row>
    <row r="23" spans="5:5" x14ac:dyDescent="0.3">
      <c r="E23" s="90"/>
    </row>
    <row r="24" spans="5:5" x14ac:dyDescent="0.3">
      <c r="E24" s="90"/>
    </row>
    <row r="25" spans="5:5" x14ac:dyDescent="0.3">
      <c r="E25" s="90"/>
    </row>
    <row r="26" spans="5:5" x14ac:dyDescent="0.3">
      <c r="E26" s="90"/>
    </row>
    <row r="27" spans="5:5" x14ac:dyDescent="0.3">
      <c r="E27" s="90"/>
    </row>
    <row r="28" spans="5:5" x14ac:dyDescent="0.3">
      <c r="E28" s="90"/>
    </row>
    <row r="29" spans="5:5" x14ac:dyDescent="0.3">
      <c r="E29" s="90"/>
    </row>
    <row r="30" spans="5:5" x14ac:dyDescent="0.3">
      <c r="E30" s="90"/>
    </row>
    <row r="31" spans="5:5" x14ac:dyDescent="0.3">
      <c r="E31" s="90"/>
    </row>
    <row r="32" spans="5:5" x14ac:dyDescent="0.3">
      <c r="E32" s="90"/>
    </row>
    <row r="33" spans="5:5" x14ac:dyDescent="0.3">
      <c r="E33" s="90"/>
    </row>
    <row r="34" spans="5:5" x14ac:dyDescent="0.3">
      <c r="E34" s="90"/>
    </row>
    <row r="35" spans="5:5" x14ac:dyDescent="0.3">
      <c r="E35" s="90"/>
    </row>
    <row r="36" spans="5:5" x14ac:dyDescent="0.3">
      <c r="E36" s="90"/>
    </row>
    <row r="37" spans="5:5" x14ac:dyDescent="0.3">
      <c r="E37" s="90"/>
    </row>
    <row r="38" spans="5:5" x14ac:dyDescent="0.3">
      <c r="E38" s="90"/>
    </row>
    <row r="39" spans="5:5" x14ac:dyDescent="0.3">
      <c r="E39" s="90"/>
    </row>
    <row r="40" spans="5:5" x14ac:dyDescent="0.3">
      <c r="E40" s="90"/>
    </row>
    <row r="41" spans="5:5" x14ac:dyDescent="0.3">
      <c r="E41" s="90"/>
    </row>
    <row r="42" spans="5:5" x14ac:dyDescent="0.3">
      <c r="E42" s="90"/>
    </row>
    <row r="43" spans="5:5" x14ac:dyDescent="0.3">
      <c r="E43" s="90"/>
    </row>
    <row r="44" spans="5:5" x14ac:dyDescent="0.3">
      <c r="E44" s="90"/>
    </row>
    <row r="45" spans="5:5" x14ac:dyDescent="0.3">
      <c r="E45" s="90"/>
    </row>
    <row r="46" spans="5:5" x14ac:dyDescent="0.3">
      <c r="E46" s="90"/>
    </row>
    <row r="47" spans="5:5" x14ac:dyDescent="0.3">
      <c r="E47" s="90"/>
    </row>
    <row r="48" spans="5:5" x14ac:dyDescent="0.3">
      <c r="E48" s="90"/>
    </row>
    <row r="49" spans="5:5" x14ac:dyDescent="0.3">
      <c r="E49" s="90"/>
    </row>
    <row r="50" spans="5:5" x14ac:dyDescent="0.3">
      <c r="E50" s="90"/>
    </row>
    <row r="51" spans="5:5" x14ac:dyDescent="0.3">
      <c r="E51" s="90"/>
    </row>
    <row r="52" spans="5:5" x14ac:dyDescent="0.3">
      <c r="E52" s="90"/>
    </row>
    <row r="53" spans="5:5" x14ac:dyDescent="0.3">
      <c r="E53" s="90"/>
    </row>
    <row r="54" spans="5:5" x14ac:dyDescent="0.3">
      <c r="E54" s="90"/>
    </row>
    <row r="55" spans="5:5" x14ac:dyDescent="0.3">
      <c r="E55" s="90"/>
    </row>
    <row r="56" spans="5:5" x14ac:dyDescent="0.3">
      <c r="E56" s="90"/>
    </row>
    <row r="57" spans="5:5" x14ac:dyDescent="0.3">
      <c r="E57" s="90"/>
    </row>
    <row r="58" spans="5:5" x14ac:dyDescent="0.3">
      <c r="E58" s="90"/>
    </row>
    <row r="59" spans="5:5" x14ac:dyDescent="0.3">
      <c r="E59" s="90"/>
    </row>
    <row r="60" spans="5:5" x14ac:dyDescent="0.3">
      <c r="E60" s="90"/>
    </row>
    <row r="61" spans="5:5" x14ac:dyDescent="0.3">
      <c r="E61" s="90"/>
    </row>
    <row r="62" spans="5:5" x14ac:dyDescent="0.3">
      <c r="E62" s="90"/>
    </row>
    <row r="63" spans="5:5" x14ac:dyDescent="0.3">
      <c r="E63" s="90"/>
    </row>
    <row r="64" spans="5:5" x14ac:dyDescent="0.3">
      <c r="E64" s="90"/>
    </row>
    <row r="65" spans="5:5" x14ac:dyDescent="0.3">
      <c r="E65" s="90"/>
    </row>
    <row r="66" spans="5:5" x14ac:dyDescent="0.3">
      <c r="E66" s="90"/>
    </row>
    <row r="67" spans="5:5" x14ac:dyDescent="0.3">
      <c r="E67" s="90"/>
    </row>
    <row r="68" spans="5:5" x14ac:dyDescent="0.3">
      <c r="E68" s="90"/>
    </row>
    <row r="69" spans="5:5" x14ac:dyDescent="0.3">
      <c r="E69" s="90"/>
    </row>
    <row r="70" spans="5:5" x14ac:dyDescent="0.3">
      <c r="E70" s="90"/>
    </row>
    <row r="71" spans="5:5" x14ac:dyDescent="0.3">
      <c r="E71" s="90"/>
    </row>
    <row r="72" spans="5:5" x14ac:dyDescent="0.3">
      <c r="E72" s="90"/>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88541-7C64-44DC-B8BB-76BED507AD3E}">
  <dimension ref="A1"/>
  <sheetViews>
    <sheetView workbookViewId="0">
      <selection activeCell="H35" sqref="H35"/>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Task 1</vt:lpstr>
      <vt:lpstr>Task 2</vt:lpstr>
      <vt:lpstr>Task 3</vt:lpstr>
      <vt:lpstr>Task 4</vt:lpstr>
      <vt:lpstr>Task 5</vt:lpstr>
      <vt:lpstr>Task 6</vt:lpstr>
      <vt:lpstr>Task 7</vt:lpstr>
      <vt:lpstr>Task 8</vt:lpstr>
      <vt:lpstr>Task 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George Hall</dc:creator>
  <cp:keywords/>
  <dc:description/>
  <cp:lastModifiedBy>Mikel Olaberria Olaberria Gaztanaga (2416696)</cp:lastModifiedBy>
  <cp:revision/>
  <dcterms:created xsi:type="dcterms:W3CDTF">2025-11-04T11:50:27Z</dcterms:created>
  <dcterms:modified xsi:type="dcterms:W3CDTF">2025-12-07T22:15:06Z</dcterms:modified>
  <cp:category/>
  <cp:contentStatus/>
</cp:coreProperties>
</file>