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ym\Downloads\"/>
    </mc:Choice>
  </mc:AlternateContent>
  <xr:revisionPtr revIDLastSave="0" documentId="13_ncr:1_{728BD798-3E95-4BA4-80F4-640DD14367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externalReferences>
    <externalReference r:id="rId2"/>
  </externalReferenc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3" i="1" l="1"/>
  <c r="D83" i="1"/>
  <c r="C83" i="1"/>
  <c r="B83" i="1"/>
  <c r="E82" i="1"/>
  <c r="D82" i="1"/>
  <c r="C82" i="1"/>
  <c r="B82" i="1"/>
  <c r="J60" i="1" l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59" i="1"/>
  <c r="E84" i="1" s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59" i="1"/>
  <c r="D84" i="1" s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59" i="1"/>
  <c r="C84" i="1" s="1"/>
  <c r="B7" i="1"/>
  <c r="B8" i="1" s="1"/>
  <c r="B12" i="1"/>
  <c r="B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tc={9CB46908-92E3-46C7-8614-08E31AC52DB7}</author>
    <author>tc={D30C751D-4412-4D16-8747-D7A565FCD228}</author>
  </authors>
  <commentList>
    <comment ref="B7" authorId="0" shapeId="0" xr:uid="{9CB46908-92E3-46C7-8614-08E31AC52DB7}">
      <text>
        <t>[Threaded comment]
Your version of Excel allows you to read this threaded comment; however, any edits to it will get removed if the file is opened in a newer version of Excel. Learn more: https://go.microsoft.com/fwlink/?linkid=870924
Comment:
    I have calculated the initial and final velocity and the distance</t>
      </text>
    </comment>
    <comment ref="B8" authorId="1" shapeId="0" xr:uid="{D30C751D-4412-4D16-8747-D7A565FCD228}">
      <text>
        <t>[Threaded comment]
Your version of Excel allows you to read this threaded comment; however, any edits to it will get removed if the file is opened in a newer version of Excel. Learn more: https://go.microsoft.com/fwlink/?linkid=870924
Comment:
    I have used the Contidional Formating Function to be able to achive the right answer and color.</t>
      </text>
    </comment>
  </commentList>
</comments>
</file>

<file path=xl/sharedStrings.xml><?xml version="1.0" encoding="utf-8"?>
<sst xmlns="http://schemas.openxmlformats.org/spreadsheetml/2006/main" count="54" uniqueCount="49">
  <si>
    <t>Task 1a</t>
  </si>
  <si>
    <t>Task 1c</t>
  </si>
  <si>
    <t>Variable</t>
  </si>
  <si>
    <t>Value</t>
  </si>
  <si>
    <t>Initial Velocity (u)</t>
  </si>
  <si>
    <t>Sample</t>
  </si>
  <si>
    <t>Actual Size</t>
  </si>
  <si>
    <t>Technician A</t>
  </si>
  <si>
    <t>Technician B</t>
  </si>
  <si>
    <t>Technician C</t>
  </si>
  <si>
    <t>Mean</t>
  </si>
  <si>
    <t>Range</t>
  </si>
  <si>
    <t>Final Velocity (v)</t>
  </si>
  <si>
    <t>Distance (s)</t>
  </si>
  <si>
    <t>Acceleration (a)</t>
  </si>
  <si>
    <t>Time Taken (t)</t>
  </si>
  <si>
    <t>&lt;- Task 1b</t>
  </si>
  <si>
    <t>Max Speed</t>
  </si>
  <si>
    <t>240 km/h</t>
  </si>
  <si>
    <t>Input Acceleration Value</t>
  </si>
  <si>
    <t>Distance required to reach top speed</t>
  </si>
  <si>
    <t>Time taken to complete the race</t>
  </si>
  <si>
    <t>Message</t>
  </si>
  <si>
    <t>Color to highlight</t>
  </si>
  <si>
    <t>Condition</t>
  </si>
  <si>
    <t>The car will lose the race–Accelerationvaluetoo low!</t>
  </si>
  <si>
    <t>T &gt; 17</t>
  </si>
  <si>
    <t>Impossible!–the race car cannot accelerate this quickly!</t>
  </si>
  <si>
    <t>T &lt; 12</t>
  </si>
  <si>
    <t>The car will win the race</t>
  </si>
  <si>
    <t>T 12&gt;=and &lt;=17</t>
  </si>
  <si>
    <t xml:space="preserve">Technician A Error Margin </t>
  </si>
  <si>
    <t xml:space="preserve">Technician B Error Margin </t>
  </si>
  <si>
    <t xml:space="preserve">Technician C Error Margin </t>
  </si>
  <si>
    <t>No Error</t>
  </si>
  <si>
    <r>
      <rPr>
        <b/>
        <sz val="11"/>
        <color rgb="FF000000"/>
        <rFont val="Calibri"/>
      </rPr>
      <t>Task 1b</t>
    </r>
    <r>
      <rPr>
        <sz val="11"/>
        <color rgb="FF000000"/>
        <rFont val="Calibri"/>
      </rPr>
      <t xml:space="preserve"> it is shown on cell </t>
    </r>
    <r>
      <rPr>
        <b/>
        <sz val="11"/>
        <color rgb="FF000000"/>
        <rFont val="Calibri"/>
      </rPr>
      <t>B8</t>
    </r>
  </si>
  <si>
    <t xml:space="preserve">Dispersion </t>
  </si>
  <si>
    <t>From this analysis, answer the following three questions:</t>
  </si>
  <si>
    <t>1. Which operator performed best and why?</t>
  </si>
  <si>
    <t>2. Which operator performed worst and why?</t>
  </si>
  <si>
    <t>3. Are there any similarities/differences between the operators?</t>
  </si>
  <si>
    <t>Above</t>
  </si>
  <si>
    <t>Outcome</t>
  </si>
  <si>
    <t>This Technician C distinguishes themselves as the most skillful and competent technician, displaying the least amount of discrepancies in their measurements.</t>
  </si>
  <si>
    <t>The technician who has the highest number of errors, specifically the worst ones, is Technician A. This is evident in the Scatter graph which clearly indicates that Technician A has the most number of incorrect measurements.</t>
  </si>
  <si>
    <t>All three technicians are proficient in measuring larger sizes with a reasonable degree of competency.</t>
  </si>
  <si>
    <t>Technician B and C consistently demonstrate similar performance levels and surpass Technician A in their overall ability to make measurements.</t>
  </si>
  <si>
    <t>Technician A needs to enhance their equipment handling skills and undergo vision testing, as their measurements are significantly inaccurate, particularly in the lower sizes</t>
  </si>
  <si>
    <t>Considering the considerable number of errors made by all the technicians, it might be advantageous to offer them a training program as a refresher on equipment usage.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</si>
</sst>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2"/>
      <color rgb="FF374151"/>
      <name val="Söhne"/>
      <charset val="1"/>
    </font>
    <font>
      <b/>
      <sz val="11"/>
      <color theme="1"/>
      <name val="Calibri"/>
      <family val="2"/>
      <scheme val="minor"/>
    </font>
    <font>
      <b/>
      <sz val="12"/>
      <color theme="1"/>
      <name val="Arial"/>
      <charset val="1"/>
    </font>
    <font>
      <sz val="11"/>
      <color theme="1"/>
      <name val="Arial"/>
      <charset val="1"/>
    </font>
    <font>
      <sz val="11"/>
      <color rgb="FF444444"/>
      <name val="Calibri"/>
      <family val="2"/>
      <charset val="1"/>
    </font>
    <font>
      <sz val="11"/>
      <color rgb="FF444444"/>
      <name val="Arial"/>
      <charset val="1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rgb="FF37415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</cellStyleXfs>
  <cellXfs count="80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5" borderId="0" xfId="0" applyFill="1"/>
    <xf numFmtId="0" fontId="4" fillId="5" borderId="0" xfId="0" applyFont="1" applyFill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/>
    <xf numFmtId="0" fontId="1" fillId="0" borderId="0" xfId="0" quotePrefix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2" xfId="0" applyBorder="1"/>
    <xf numFmtId="2" fontId="0" fillId="0" borderId="2" xfId="0" applyNumberFormat="1" applyBorder="1"/>
    <xf numFmtId="2" fontId="0" fillId="0" borderId="0" xfId="0" applyNumberFormat="1"/>
    <xf numFmtId="0" fontId="0" fillId="0" borderId="0" xfId="0" applyAlignment="1">
      <alignment horizontal="center" vertical="center" wrapText="1"/>
    </xf>
    <xf numFmtId="2" fontId="2" fillId="0" borderId="2" xfId="0" applyNumberFormat="1" applyFont="1" applyBorder="1"/>
    <xf numFmtId="0" fontId="12" fillId="0" borderId="0" xfId="0" applyFont="1"/>
    <xf numFmtId="0" fontId="2" fillId="0" borderId="0" xfId="0" applyFont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 vertical="center"/>
    </xf>
    <xf numFmtId="2" fontId="0" fillId="0" borderId="8" xfId="0" applyNumberFormat="1" applyBorder="1"/>
    <xf numFmtId="0" fontId="0" fillId="0" borderId="9" xfId="0" applyBorder="1" applyAlignment="1">
      <alignment horizontal="center"/>
    </xf>
    <xf numFmtId="0" fontId="0" fillId="0" borderId="12" xfId="0" applyBorder="1"/>
    <xf numFmtId="1" fontId="2" fillId="0" borderId="4" xfId="0" applyNumberFormat="1" applyFont="1" applyBorder="1" applyAlignment="1">
      <alignment horizontal="left"/>
    </xf>
    <xf numFmtId="1" fontId="2" fillId="0" borderId="9" xfId="0" applyNumberFormat="1" applyFont="1" applyBorder="1" applyAlignment="1">
      <alignment horizontal="left"/>
    </xf>
    <xf numFmtId="2" fontId="2" fillId="0" borderId="10" xfId="0" applyNumberFormat="1" applyFont="1" applyBorder="1"/>
    <xf numFmtId="2" fontId="0" fillId="0" borderId="10" xfId="0" applyNumberFormat="1" applyBorder="1"/>
    <xf numFmtId="2" fontId="0" fillId="0" borderId="11" xfId="0" applyNumberFormat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17" xfId="0" applyBorder="1" applyAlignment="1">
      <alignment vertical="top"/>
    </xf>
    <xf numFmtId="0" fontId="0" fillId="0" borderId="21" xfId="0" applyBorder="1"/>
    <xf numFmtId="0" fontId="0" fillId="0" borderId="22" xfId="0" applyBorder="1" applyAlignment="1">
      <alignment vertical="top"/>
    </xf>
    <xf numFmtId="2" fontId="0" fillId="8" borderId="2" xfId="0" applyNumberFormat="1" applyFill="1" applyBorder="1"/>
    <xf numFmtId="2" fontId="0" fillId="8" borderId="10" xfId="0" applyNumberFormat="1" applyFill="1" applyBorder="1"/>
    <xf numFmtId="2" fontId="0" fillId="8" borderId="8" xfId="0" applyNumberFormat="1" applyFill="1" applyBorder="1"/>
    <xf numFmtId="2" fontId="0" fillId="2" borderId="2" xfId="0" applyNumberFormat="1" applyFill="1" applyBorder="1"/>
    <xf numFmtId="2" fontId="0" fillId="2" borderId="8" xfId="0" applyNumberFormat="1" applyFill="1" applyBorder="1"/>
    <xf numFmtId="2" fontId="0" fillId="9" borderId="8" xfId="0" applyNumberFormat="1" applyFill="1" applyBorder="1"/>
    <xf numFmtId="0" fontId="0" fillId="2" borderId="9" xfId="0" applyFill="1" applyBorder="1"/>
    <xf numFmtId="0" fontId="0" fillId="8" borderId="10" xfId="0" applyFill="1" applyBorder="1"/>
    <xf numFmtId="0" fontId="0" fillId="9" borderId="11" xfId="0" applyFill="1" applyBorder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1" fillId="0" borderId="0" xfId="2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center" wrapText="1"/>
    </xf>
    <xf numFmtId="0" fontId="2" fillId="10" borderId="13" xfId="0" applyFont="1" applyFill="1" applyBorder="1"/>
    <xf numFmtId="0" fontId="2" fillId="10" borderId="15" xfId="0" applyFont="1" applyFill="1" applyBorder="1"/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5" xfId="0" applyFill="1" applyBorder="1"/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5" xfId="0" applyFill="1" applyBorder="1" applyAlignment="1">
      <alignment horizontal="center"/>
    </xf>
  </cellXfs>
  <cellStyles count="3">
    <cellStyle name="Accent4" xfId="2" builtinId="41"/>
    <cellStyle name="Bad" xfId="1" builtinId="27"/>
    <cellStyle name="Normal" xfId="0" builtinId="0"/>
  </cellStyles>
  <dxfs count="7">
    <dxf>
      <font>
        <color rgb="FFFF0000"/>
      </font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00B050"/>
        </patternFill>
      </fill>
    </dxf>
    <dxf>
      <font>
        <color rgb="FF9C0006"/>
      </font>
      <fill>
        <patternFill patternType="solid">
          <bgColor rgb="FFFFC000"/>
        </patternFill>
      </fill>
    </dxf>
    <dxf>
      <font>
        <color rgb="FF9C0006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theme="7"/>
        </patternFill>
      </fill>
    </dxf>
    <dxf>
      <font>
        <color theme="1"/>
      </font>
      <fill>
        <patternFill patternType="solid"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Velocity vs Time</a:t>
            </a:r>
          </a:p>
        </c:rich>
      </c:tx>
      <c:layout>
        <c:manualLayout>
          <c:xMode val="edge"/>
          <c:yMode val="edge"/>
          <c:x val="0.34084257206208424"/>
          <c:y val="2.45098039215686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255905511811"/>
          <c:y val="0.16245370370370371"/>
          <c:w val="0.82364107611548554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25400" cap="flat" cmpd="dbl" algn="ctr">
              <a:noFill/>
              <a:round/>
            </a:ln>
            <a:effectLst/>
          </c:spPr>
          <c:marker>
            <c:symbol val="circle"/>
            <c:size val="6"/>
            <c:spPr>
              <a:noFill/>
              <a:ln w="34925" cap="flat" cmpd="dbl" algn="ctr">
                <a:solidFill>
                  <a:schemeClr val="accent1">
                    <a:lumMod val="75000"/>
                    <a:alpha val="70000"/>
                  </a:schemeClr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38100" cap="rnd" cmpd="sng" algn="ctr">
                <a:solidFill>
                  <a:schemeClr val="accent1">
                    <a:lumMod val="75000"/>
                    <a:alpha val="25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trendline>
            <c:spPr>
              <a:ln w="38100" cap="rnd" cmpd="sng" algn="ctr">
                <a:solidFill>
                  <a:schemeClr val="accent1">
                    <a:lumMod val="75000"/>
                    <a:alpha val="25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[1]Sheet1!$F$3:$F$4</c:f>
              <c:numCache>
                <c:formatCode>General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[1]Sheet1!$B$3:$B$4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0A-4AE2-B4FD-096314F41CA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12007920"/>
        <c:axId val="2012010320"/>
      </c:scatterChart>
      <c:valAx>
        <c:axId val="201200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10320"/>
        <c:crosses val="autoZero"/>
        <c:crossBetween val="midCat"/>
      </c:valAx>
      <c:valAx>
        <c:axId val="2012010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>
            <c:manualLayout>
              <c:xMode val="edge"/>
              <c:yMode val="edge"/>
              <c:x val="2.7708442694663167E-2"/>
              <c:y val="0.43450204141149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0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flat" cmpd="dbl" algn="ctr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34925" cap="flat" cmpd="dbl" algn="ctr">
        <a:solidFill>
          <a:schemeClr val="phClr">
            <a:lumMod val="75000"/>
            <a:alpha val="70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kern="1200" spc="0" normalizeH="0" baseline="0"/>
  </cs:title>
  <cs:trendline>
    <cs:lnRef idx="0">
      <cs:styleClr val="0"/>
    </cs:lnRef>
    <cs:fillRef idx="0"/>
    <cs:effectRef idx="0"/>
    <cs:fontRef idx="minor">
      <a:schemeClr val="tx1"/>
    </cs:fontRef>
    <cs:spPr>
      <a:ln w="38100" cap="rnd" cmpd="sng" algn="ctr">
        <a:solidFill>
          <a:schemeClr val="phClr">
            <a:lumMod val="75000"/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</xdr:rowOff>
    </xdr:from>
    <xdr:to>
      <xdr:col>6</xdr:col>
      <xdr:colOff>800100</xdr:colOff>
      <xdr:row>53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F032800-5440-4C8A-8861-44DBC9BC12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onym\Downloads\Velocity%20v%20Time.xlsx" TargetMode="External"/><Relationship Id="rId1" Type="http://schemas.openxmlformats.org/officeDocument/2006/relationships/externalLinkPath" Target="Velocity%20v%20Ti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">
          <cell r="B3">
            <v>0</v>
          </cell>
          <cell r="F3">
            <v>0</v>
          </cell>
        </row>
        <row r="4">
          <cell r="B4">
            <v>66.66</v>
          </cell>
          <cell r="F4">
            <v>12.001200120012001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ihai Turcu (2231503)" id="{ADD933F0-C831-474E-B752-D3DA0F1F71D5}" userId="S::2231503@student.uwtsd.ac.uk::15207d65-ccbd-4b52-bc2c-8c1ed441d15d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" dT="2023-03-11T09:01:16.62" personId="{ADD933F0-C831-474E-B752-D3DA0F1F71D5}" id="{9CB46908-92E3-46C7-8614-08E31AC52DB7}">
    <text>I have calculated the initial and final velocity and the distance</text>
  </threadedComment>
  <threadedComment ref="B8" dT="2023-03-11T08:54:02.08" personId="{ADD933F0-C831-474E-B752-D3DA0F1F71D5}" id="{D30C751D-4412-4D16-8747-D7A565FCD228}">
    <text>I have used the Contidional Formating Function to be able to achive the right answer and color.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4"/>
  <sheetViews>
    <sheetView tabSelected="1" topLeftCell="A65" workbookViewId="0">
      <selection activeCell="A76" sqref="A76:A78"/>
    </sheetView>
  </sheetViews>
  <sheetFormatPr defaultRowHeight="15"/>
  <cols>
    <col min="1" max="1" width="59.42578125" customWidth="1"/>
    <col min="2" max="2" width="17.85546875" customWidth="1"/>
    <col min="3" max="3" width="15.140625" bestFit="1" customWidth="1"/>
    <col min="4" max="4" width="9.42578125" customWidth="1"/>
    <col min="5" max="5" width="11.5703125" customWidth="1"/>
    <col min="6" max="6" width="11.85546875" customWidth="1"/>
    <col min="7" max="8" width="12.140625" bestFit="1" customWidth="1"/>
    <col min="9" max="9" width="12.140625" customWidth="1"/>
    <col min="10" max="10" width="12.5703125" customWidth="1"/>
    <col min="11" max="11" width="11.85546875" customWidth="1"/>
    <col min="12" max="12" width="12.28515625" customWidth="1"/>
    <col min="13" max="13" width="12.42578125" bestFit="1" customWidth="1"/>
    <col min="14" max="15" width="12.28515625" bestFit="1" customWidth="1"/>
  </cols>
  <sheetData>
    <row r="1" spans="1:24">
      <c r="G1" s="57"/>
      <c r="H1" s="58"/>
      <c r="I1" s="4"/>
    </row>
    <row r="2" spans="1:24" ht="15.75" thickBot="1">
      <c r="A2" s="8" t="s">
        <v>0</v>
      </c>
      <c r="D2" s="56" t="s">
        <v>1</v>
      </c>
      <c r="E2" s="56"/>
      <c r="F2" s="56"/>
      <c r="G2" s="57"/>
      <c r="H2" s="58"/>
      <c r="I2" s="4"/>
    </row>
    <row r="3" spans="1:24">
      <c r="A3" s="67" t="s">
        <v>2</v>
      </c>
      <c r="B3" s="68" t="s">
        <v>3</v>
      </c>
      <c r="G3" s="57"/>
      <c r="H3" s="58"/>
      <c r="I3" s="5"/>
      <c r="X3" s="16"/>
    </row>
    <row r="4" spans="1:24">
      <c r="A4" s="40" t="s">
        <v>4</v>
      </c>
      <c r="B4" s="41">
        <v>0</v>
      </c>
      <c r="K4" s="12"/>
      <c r="L4" s="12"/>
      <c r="M4" s="12"/>
      <c r="X4" s="15"/>
    </row>
    <row r="5" spans="1:24">
      <c r="A5" s="40" t="s">
        <v>12</v>
      </c>
      <c r="B5" s="44">
        <v>66.66</v>
      </c>
      <c r="K5" s="10"/>
      <c r="L5" s="2"/>
      <c r="M5" s="2"/>
    </row>
    <row r="6" spans="1:24">
      <c r="A6" s="40" t="s">
        <v>13</v>
      </c>
      <c r="B6" s="41">
        <v>400</v>
      </c>
      <c r="K6" s="10"/>
      <c r="L6" s="2"/>
      <c r="M6" s="2"/>
    </row>
    <row r="7" spans="1:24">
      <c r="A7" s="40" t="s">
        <v>14</v>
      </c>
      <c r="B7" s="41">
        <f>((B5^2)-(B4^2))/(2*B6)</f>
        <v>5.5544444999999998</v>
      </c>
      <c r="K7" s="10"/>
      <c r="L7" s="2"/>
      <c r="M7" s="2"/>
    </row>
    <row r="8" spans="1:24">
      <c r="A8" s="45" t="s">
        <v>15</v>
      </c>
      <c r="B8" s="46">
        <f>(B5-B4)/B7</f>
        <v>12.001200120012001</v>
      </c>
      <c r="C8" s="19" t="s">
        <v>16</v>
      </c>
      <c r="K8" s="10"/>
      <c r="L8" s="2"/>
      <c r="M8" s="2"/>
    </row>
    <row r="9" spans="1:24" ht="15.75" thickBot="1">
      <c r="A9" s="42" t="s">
        <v>17</v>
      </c>
      <c r="B9" s="43" t="s">
        <v>18</v>
      </c>
      <c r="K9" s="10"/>
      <c r="L9" s="2"/>
      <c r="M9" s="2"/>
    </row>
    <row r="10" spans="1:24" ht="15.75" customHeight="1" thickBot="1">
      <c r="K10" s="10"/>
      <c r="L10" s="2"/>
      <c r="M10" s="2"/>
    </row>
    <row r="11" spans="1:24">
      <c r="A11" s="38" t="s">
        <v>19</v>
      </c>
      <c r="B11" s="39">
        <v>1</v>
      </c>
      <c r="K11" s="10"/>
      <c r="L11" s="2"/>
      <c r="M11" s="2"/>
    </row>
    <row r="12" spans="1:24">
      <c r="A12" s="40" t="s">
        <v>20</v>
      </c>
      <c r="B12" s="41">
        <f>((B5^2)-(B4^2))/(2*B11)</f>
        <v>2221.7777999999998</v>
      </c>
      <c r="K12" s="10"/>
      <c r="L12" s="2"/>
      <c r="M12" s="2"/>
    </row>
    <row r="13" spans="1:24" ht="15.75" thickBot="1">
      <c r="A13" s="42" t="s">
        <v>21</v>
      </c>
      <c r="B13" s="43">
        <f>(B5-B4)/B11</f>
        <v>66.66</v>
      </c>
      <c r="D13" s="57"/>
      <c r="E13" s="58"/>
      <c r="F13" s="4"/>
      <c r="K13" s="10"/>
      <c r="L13" s="2"/>
      <c r="M13" s="2"/>
    </row>
    <row r="14" spans="1:24">
      <c r="A14" s="2"/>
      <c r="B14" s="2"/>
      <c r="D14" s="3"/>
      <c r="E14" s="1"/>
      <c r="F14" s="4"/>
      <c r="K14" s="10"/>
      <c r="L14" s="2"/>
      <c r="M14" s="2"/>
    </row>
    <row r="15" spans="1:24" ht="15.75" thickBot="1">
      <c r="A15" s="18" t="s">
        <v>35</v>
      </c>
      <c r="D15" s="3"/>
      <c r="E15" s="1"/>
      <c r="F15" s="5"/>
      <c r="K15" s="10"/>
      <c r="L15" s="2"/>
      <c r="M15" s="2"/>
    </row>
    <row r="16" spans="1:24" ht="15.75">
      <c r="A16" s="69" t="s">
        <v>22</v>
      </c>
      <c r="B16" s="70" t="s">
        <v>23</v>
      </c>
      <c r="C16" s="71" t="s">
        <v>24</v>
      </c>
      <c r="K16" s="11"/>
      <c r="L16" s="2"/>
      <c r="M16" s="2"/>
    </row>
    <row r="17" spans="1:14" ht="17.25" customHeight="1">
      <c r="A17" s="33" t="s">
        <v>25</v>
      </c>
      <c r="B17" s="6"/>
      <c r="C17" s="34" t="s">
        <v>26</v>
      </c>
      <c r="K17" s="10"/>
      <c r="L17" s="2"/>
      <c r="M17" s="2"/>
    </row>
    <row r="18" spans="1:14" ht="18" customHeight="1">
      <c r="A18" s="33" t="s">
        <v>27</v>
      </c>
      <c r="B18" s="7"/>
      <c r="C18" s="34" t="s">
        <v>28</v>
      </c>
      <c r="K18" s="10"/>
      <c r="L18" s="2"/>
      <c r="M18" s="2"/>
    </row>
    <row r="19" spans="1:14" ht="15.75" thickBot="1">
      <c r="A19" s="35" t="s">
        <v>29</v>
      </c>
      <c r="B19" s="36"/>
      <c r="C19" s="37" t="s">
        <v>30</v>
      </c>
      <c r="K19" s="10"/>
      <c r="L19" s="2"/>
      <c r="M19" s="2"/>
    </row>
    <row r="20" spans="1:14">
      <c r="K20" s="10"/>
      <c r="L20" s="2"/>
      <c r="M20" s="2"/>
    </row>
    <row r="21" spans="1:14">
      <c r="K21" s="10"/>
      <c r="L21" s="2"/>
      <c r="M21" s="2"/>
    </row>
    <row r="22" spans="1:14" ht="15.75">
      <c r="F22" s="9"/>
      <c r="K22" s="10"/>
      <c r="L22" s="2"/>
      <c r="M22" s="2"/>
    </row>
    <row r="23" spans="1:14">
      <c r="M23" s="16"/>
      <c r="N23" s="16"/>
    </row>
    <row r="24" spans="1:14">
      <c r="M24" s="15"/>
      <c r="N24" s="15"/>
    </row>
    <row r="25" spans="1:14">
      <c r="M25" s="15"/>
    </row>
    <row r="26" spans="1:14">
      <c r="M26" s="15"/>
    </row>
    <row r="27" spans="1:14" ht="17.25" customHeight="1">
      <c r="M27" s="15"/>
    </row>
    <row r="28" spans="1:14" ht="15" customHeight="1">
      <c r="M28" s="15"/>
    </row>
    <row r="29" spans="1:14" ht="18" customHeight="1">
      <c r="M29" s="15"/>
    </row>
    <row r="30" spans="1:14">
      <c r="M30" s="15"/>
    </row>
    <row r="31" spans="1:14">
      <c r="M31" s="15"/>
    </row>
    <row r="32" spans="1:14">
      <c r="M32" s="15"/>
    </row>
    <row r="33" spans="13:14">
      <c r="M33" s="59"/>
      <c r="N33" s="59"/>
    </row>
    <row r="34" spans="13:14">
      <c r="M34" s="60"/>
      <c r="N34" s="60"/>
    </row>
    <row r="35" spans="13:14">
      <c r="M35" s="2"/>
      <c r="N35" s="2"/>
    </row>
    <row r="36" spans="13:14">
      <c r="M36" s="15"/>
    </row>
    <row r="37" spans="13:14">
      <c r="M37" s="15"/>
    </row>
    <row r="38" spans="13:14">
      <c r="M38" s="15"/>
    </row>
    <row r="39" spans="13:14">
      <c r="M39" s="15"/>
    </row>
    <row r="40" spans="13:14">
      <c r="M40" s="15"/>
    </row>
    <row r="41" spans="13:14" ht="15" customHeight="1">
      <c r="M41" s="15"/>
    </row>
    <row r="42" spans="13:14">
      <c r="M42" s="15"/>
    </row>
    <row r="43" spans="13:14">
      <c r="M43" s="15"/>
    </row>
    <row r="56" spans="1:10">
      <c r="A56" s="65" t="s">
        <v>37</v>
      </c>
      <c r="B56" s="65"/>
      <c r="C56" s="65"/>
    </row>
    <row r="57" spans="1:10" ht="15.75" thickBot="1"/>
    <row r="58" spans="1:10" ht="30">
      <c r="A58" s="8" t="s">
        <v>38</v>
      </c>
      <c r="C58" s="72" t="s">
        <v>5</v>
      </c>
      <c r="D58" s="73" t="s">
        <v>6</v>
      </c>
      <c r="E58" s="74" t="s">
        <v>7</v>
      </c>
      <c r="F58" s="74" t="s">
        <v>8</v>
      </c>
      <c r="G58" s="74" t="s">
        <v>9</v>
      </c>
      <c r="H58" s="74" t="s">
        <v>31</v>
      </c>
      <c r="I58" s="74" t="s">
        <v>32</v>
      </c>
      <c r="J58" s="75" t="s">
        <v>33</v>
      </c>
    </row>
    <row r="59" spans="1:10">
      <c r="A59" s="61" t="s">
        <v>43</v>
      </c>
      <c r="C59" s="28">
        <v>1</v>
      </c>
      <c r="D59" s="17">
        <v>0.7</v>
      </c>
      <c r="E59" s="14">
        <v>1.5</v>
      </c>
      <c r="F59" s="14">
        <v>1</v>
      </c>
      <c r="G59" s="14">
        <v>1.4</v>
      </c>
      <c r="H59" s="47">
        <f>SUM($E59 -$D59)</f>
        <v>0.8</v>
      </c>
      <c r="I59" s="14">
        <f>SUM($F59-D59)</f>
        <v>0.30000000000000004</v>
      </c>
      <c r="J59" s="49">
        <f>SUM($G59-$D59)</f>
        <v>0.7</v>
      </c>
    </row>
    <row r="60" spans="1:10">
      <c r="A60" s="66"/>
      <c r="C60" s="28">
        <v>2</v>
      </c>
      <c r="D60" s="17">
        <v>2.1</v>
      </c>
      <c r="E60" s="14">
        <v>1.8</v>
      </c>
      <c r="F60" s="14">
        <v>2</v>
      </c>
      <c r="G60" s="14">
        <v>2.5</v>
      </c>
      <c r="H60" s="14">
        <f>SUM($E60 -$D60)</f>
        <v>-0.30000000000000004</v>
      </c>
      <c r="I60" s="14">
        <f>SUM($F60-D60)</f>
        <v>-0.10000000000000009</v>
      </c>
      <c r="J60" s="25">
        <f>SUM($G60-$D60)</f>
        <v>0.39999999999999991</v>
      </c>
    </row>
    <row r="61" spans="1:10">
      <c r="A61" s="66"/>
      <c r="C61" s="28">
        <v>3</v>
      </c>
      <c r="D61" s="17">
        <v>1.1000000000000001</v>
      </c>
      <c r="E61" s="14">
        <v>2</v>
      </c>
      <c r="F61" s="14">
        <v>2</v>
      </c>
      <c r="G61" s="14">
        <v>1.6</v>
      </c>
      <c r="H61" s="47">
        <f>SUM($E61 -$D61)</f>
        <v>0.89999999999999991</v>
      </c>
      <c r="I61" s="47">
        <f>SUM($F61-D61)</f>
        <v>0.89999999999999991</v>
      </c>
      <c r="J61" s="49">
        <f>SUM($G61-$D61)</f>
        <v>0.5</v>
      </c>
    </row>
    <row r="62" spans="1:10">
      <c r="C62" s="28">
        <v>4</v>
      </c>
      <c r="D62" s="17">
        <v>1.6</v>
      </c>
      <c r="E62" s="14">
        <v>0.8</v>
      </c>
      <c r="F62" s="14">
        <v>2</v>
      </c>
      <c r="G62" s="14">
        <v>1.6</v>
      </c>
      <c r="H62" s="50">
        <f>SUM($E62 -$D62)</f>
        <v>-0.8</v>
      </c>
      <c r="I62" s="14">
        <f>SUM($F62-D62)</f>
        <v>0.39999999999999991</v>
      </c>
      <c r="J62" s="52">
        <f>SUM($G62-$D62)</f>
        <v>0</v>
      </c>
    </row>
    <row r="63" spans="1:10">
      <c r="A63" s="8" t="s">
        <v>39</v>
      </c>
      <c r="C63" s="28">
        <v>5</v>
      </c>
      <c r="D63" s="17">
        <v>2.7</v>
      </c>
      <c r="E63" s="14">
        <v>3</v>
      </c>
      <c r="F63" s="14">
        <v>3.5</v>
      </c>
      <c r="G63" s="14">
        <v>3</v>
      </c>
      <c r="H63" s="14">
        <f>SUM($E63 -$D63)</f>
        <v>0.29999999999999982</v>
      </c>
      <c r="I63" s="47">
        <f>SUM($F63-D63)</f>
        <v>0.79999999999999982</v>
      </c>
      <c r="J63" s="25">
        <f>SUM($G63-$D63)</f>
        <v>0.29999999999999982</v>
      </c>
    </row>
    <row r="64" spans="1:10">
      <c r="A64" s="61" t="s">
        <v>44</v>
      </c>
      <c r="C64" s="28">
        <v>6</v>
      </c>
      <c r="D64" s="17">
        <v>0.55000000000000004</v>
      </c>
      <c r="E64" s="14">
        <v>1.2</v>
      </c>
      <c r="F64" s="14">
        <v>1</v>
      </c>
      <c r="G64" s="14">
        <v>1</v>
      </c>
      <c r="H64" s="47">
        <f>SUM($E64 -$D64)</f>
        <v>0.64999999999999991</v>
      </c>
      <c r="I64" s="14">
        <f>SUM($F64-D64)</f>
        <v>0.44999999999999996</v>
      </c>
      <c r="J64" s="25">
        <f>SUM($G64-$D64)</f>
        <v>0.44999999999999996</v>
      </c>
    </row>
    <row r="65" spans="1:10">
      <c r="A65" s="61"/>
      <c r="C65" s="28">
        <v>7</v>
      </c>
      <c r="D65" s="17">
        <v>0.27</v>
      </c>
      <c r="E65" s="14">
        <v>1.2</v>
      </c>
      <c r="F65" s="14">
        <v>1</v>
      </c>
      <c r="G65" s="14">
        <v>0.7</v>
      </c>
      <c r="H65" s="47">
        <f>SUM($E65 -$D65)</f>
        <v>0.92999999999999994</v>
      </c>
      <c r="I65" s="47">
        <f>SUM($F65-D65)</f>
        <v>0.73</v>
      </c>
      <c r="J65" s="25">
        <f>SUM($G65-$D65)</f>
        <v>0.42999999999999994</v>
      </c>
    </row>
    <row r="66" spans="1:10">
      <c r="A66" s="61"/>
      <c r="C66" s="28">
        <v>8</v>
      </c>
      <c r="D66" s="17">
        <v>0.4</v>
      </c>
      <c r="E66" s="14">
        <v>0.5</v>
      </c>
      <c r="F66" s="14">
        <v>1</v>
      </c>
      <c r="G66" s="14">
        <v>0.9</v>
      </c>
      <c r="H66" s="14">
        <f>SUM($E66 -$D66)</f>
        <v>9.9999999999999978E-2</v>
      </c>
      <c r="I66" s="47">
        <f>SUM($F66-D66)</f>
        <v>0.6</v>
      </c>
      <c r="J66" s="49">
        <f>SUM($G66-$D66)</f>
        <v>0.5</v>
      </c>
    </row>
    <row r="67" spans="1:10">
      <c r="C67" s="28">
        <v>9</v>
      </c>
      <c r="D67" s="17">
        <v>6</v>
      </c>
      <c r="E67" s="14">
        <v>5.5</v>
      </c>
      <c r="F67" s="14">
        <v>6.5</v>
      </c>
      <c r="G67" s="14">
        <v>6.2</v>
      </c>
      <c r="H67" s="50">
        <f>SUM($E67 -$D67)</f>
        <v>-0.5</v>
      </c>
      <c r="I67" s="47">
        <f>SUM($F67-D67)</f>
        <v>0.5</v>
      </c>
      <c r="J67" s="25">
        <f>SUM($G67-$D67)</f>
        <v>0.20000000000000018</v>
      </c>
    </row>
    <row r="68" spans="1:10">
      <c r="A68" s="8" t="s">
        <v>40</v>
      </c>
      <c r="C68" s="28">
        <v>10</v>
      </c>
      <c r="D68" s="17">
        <v>1.1200000000000001</v>
      </c>
      <c r="E68" s="14">
        <v>0.5</v>
      </c>
      <c r="F68" s="14">
        <v>1.5</v>
      </c>
      <c r="G68" s="14">
        <v>1.4</v>
      </c>
      <c r="H68" s="50">
        <f>SUM($E68 -$D68)</f>
        <v>-0.62000000000000011</v>
      </c>
      <c r="I68" s="14">
        <f>SUM($F68-D68)</f>
        <v>0.37999999999999989</v>
      </c>
      <c r="J68" s="25">
        <f>SUM($G68-$D68)</f>
        <v>0.2799999999999998</v>
      </c>
    </row>
    <row r="69" spans="1:10">
      <c r="A69" s="61" t="s">
        <v>45</v>
      </c>
      <c r="C69" s="28">
        <v>11</v>
      </c>
      <c r="D69" s="17">
        <v>1.3</v>
      </c>
      <c r="E69" s="14">
        <v>2.1</v>
      </c>
      <c r="F69" s="14">
        <v>1.5</v>
      </c>
      <c r="G69" s="14">
        <v>1.7</v>
      </c>
      <c r="H69" s="47">
        <f>SUM($E69 -$D69)</f>
        <v>0.8</v>
      </c>
      <c r="I69" s="14">
        <f>SUM($F69-D69)</f>
        <v>0.19999999999999996</v>
      </c>
      <c r="J69" s="25">
        <f>SUM($G69-$D69)</f>
        <v>0.39999999999999991</v>
      </c>
    </row>
    <row r="70" spans="1:10">
      <c r="A70" s="61"/>
      <c r="C70" s="28">
        <v>12</v>
      </c>
      <c r="D70" s="17">
        <v>0.98</v>
      </c>
      <c r="E70" s="14">
        <v>1</v>
      </c>
      <c r="F70" s="14">
        <v>1</v>
      </c>
      <c r="G70" s="14">
        <v>1.3</v>
      </c>
      <c r="H70" s="14">
        <f>SUM($E70 -$D70)</f>
        <v>2.0000000000000018E-2</v>
      </c>
      <c r="I70" s="14">
        <f>SUM($F70-D70)</f>
        <v>2.0000000000000018E-2</v>
      </c>
      <c r="J70" s="25">
        <f>SUM($G70-$D70)</f>
        <v>0.32000000000000006</v>
      </c>
    </row>
    <row r="71" spans="1:10">
      <c r="A71" s="61" t="s">
        <v>46</v>
      </c>
      <c r="C71" s="28">
        <v>13</v>
      </c>
      <c r="D71" s="17">
        <v>1.1499999999999999</v>
      </c>
      <c r="E71" s="14">
        <v>1.8</v>
      </c>
      <c r="F71" s="14">
        <v>1.5</v>
      </c>
      <c r="G71" s="14">
        <v>1.6</v>
      </c>
      <c r="H71" s="47">
        <f>SUM($E71 -$D71)</f>
        <v>0.65000000000000013</v>
      </c>
      <c r="I71" s="14">
        <f>SUM($F71-D71)</f>
        <v>0.35000000000000009</v>
      </c>
      <c r="J71" s="25">
        <f>SUM($G71-$D71)</f>
        <v>0.45000000000000018</v>
      </c>
    </row>
    <row r="72" spans="1:10">
      <c r="A72" s="61"/>
      <c r="C72" s="28">
        <v>14</v>
      </c>
      <c r="D72" s="17">
        <v>0.52</v>
      </c>
      <c r="E72" s="14">
        <v>1.5</v>
      </c>
      <c r="F72" s="14">
        <v>1</v>
      </c>
      <c r="G72" s="14">
        <v>1</v>
      </c>
      <c r="H72" s="47">
        <f>SUM($E72 -$D72)</f>
        <v>0.98</v>
      </c>
      <c r="I72" s="14">
        <f>SUM($F72-D72)</f>
        <v>0.48</v>
      </c>
      <c r="J72" s="25">
        <f>SUM($G72-$D72)</f>
        <v>0.48</v>
      </c>
    </row>
    <row r="73" spans="1:10">
      <c r="A73" s="61" t="s">
        <v>47</v>
      </c>
      <c r="C73" s="28">
        <v>15</v>
      </c>
      <c r="D73" s="17">
        <v>1.8</v>
      </c>
      <c r="E73" s="14">
        <v>2</v>
      </c>
      <c r="F73" s="14">
        <v>2.5</v>
      </c>
      <c r="G73" s="14">
        <v>2.1</v>
      </c>
      <c r="H73" s="14">
        <f>SUM($E73 -$D73)</f>
        <v>0.19999999999999996</v>
      </c>
      <c r="I73" s="47">
        <f>SUM($F73-D73)</f>
        <v>0.7</v>
      </c>
      <c r="J73" s="25">
        <f>SUM($G73-$D73)</f>
        <v>0.30000000000000004</v>
      </c>
    </row>
    <row r="74" spans="1:10">
      <c r="A74" s="61"/>
      <c r="C74" s="28">
        <v>16</v>
      </c>
      <c r="D74" s="17">
        <v>7.5</v>
      </c>
      <c r="E74" s="14">
        <v>6</v>
      </c>
      <c r="F74" s="14">
        <v>8</v>
      </c>
      <c r="G74" s="14">
        <v>7</v>
      </c>
      <c r="H74" s="50">
        <f>SUM($E74 -$D74)</f>
        <v>-1.5</v>
      </c>
      <c r="I74" s="47">
        <f>SUM($F74-D74)</f>
        <v>0.5</v>
      </c>
      <c r="J74" s="51">
        <f>SUM($G74-$D74)</f>
        <v>-0.5</v>
      </c>
    </row>
    <row r="75" spans="1:10">
      <c r="A75" s="61"/>
      <c r="C75" s="28">
        <v>17</v>
      </c>
      <c r="D75" s="17">
        <v>0.28000000000000003</v>
      </c>
      <c r="E75" s="14">
        <v>1</v>
      </c>
      <c r="F75" s="14">
        <v>1</v>
      </c>
      <c r="G75" s="14">
        <v>0.8</v>
      </c>
      <c r="H75" s="47">
        <f>SUM($E75 -$D75)</f>
        <v>0.72</v>
      </c>
      <c r="I75" s="47">
        <f>SUM($F75-D75)</f>
        <v>0.72</v>
      </c>
      <c r="J75" s="25">
        <f>SUM($G75-$D75)</f>
        <v>0.52</v>
      </c>
    </row>
    <row r="76" spans="1:10">
      <c r="A76" s="61" t="s">
        <v>48</v>
      </c>
      <c r="C76" s="28">
        <v>18</v>
      </c>
      <c r="D76" s="17">
        <v>0.5</v>
      </c>
      <c r="E76" s="14">
        <v>0.9</v>
      </c>
      <c r="F76" s="14">
        <v>1.2</v>
      </c>
      <c r="G76" s="14">
        <v>0.8</v>
      </c>
      <c r="H76" s="14">
        <f>SUM($E76 -$D76)</f>
        <v>0.4</v>
      </c>
      <c r="I76" s="47">
        <f>SUM($F76-D76)</f>
        <v>0.7</v>
      </c>
      <c r="J76" s="25">
        <f>SUM($G76-$D76)</f>
        <v>0.30000000000000004</v>
      </c>
    </row>
    <row r="77" spans="1:10">
      <c r="A77" s="61"/>
      <c r="C77" s="28">
        <v>19</v>
      </c>
      <c r="D77" s="17">
        <v>4.9000000000000004</v>
      </c>
      <c r="E77" s="14">
        <v>4.5</v>
      </c>
      <c r="F77" s="14">
        <v>5.5</v>
      </c>
      <c r="G77" s="14">
        <v>4.9000000000000004</v>
      </c>
      <c r="H77" s="14">
        <f>SUM($E77 -$D77)</f>
        <v>-0.40000000000000036</v>
      </c>
      <c r="I77" s="47">
        <f>SUM($F77-D77)</f>
        <v>0.59999999999999964</v>
      </c>
      <c r="J77" s="52">
        <f>SUM($G77-$D77)</f>
        <v>0</v>
      </c>
    </row>
    <row r="78" spans="1:10" ht="15.75" thickBot="1">
      <c r="A78" s="61"/>
      <c r="C78" s="29">
        <v>20</v>
      </c>
      <c r="D78" s="30">
        <v>0.25</v>
      </c>
      <c r="E78" s="31">
        <v>0.5</v>
      </c>
      <c r="F78" s="31">
        <v>1</v>
      </c>
      <c r="G78" s="31">
        <v>0.5</v>
      </c>
      <c r="H78" s="31">
        <f>SUM($E78 -$D78)</f>
        <v>0.25</v>
      </c>
      <c r="I78" s="48">
        <f>SUM($F78-D78)</f>
        <v>0.75</v>
      </c>
      <c r="J78" s="32">
        <f>SUM($G78-$D78)</f>
        <v>0.25</v>
      </c>
    </row>
    <row r="80" spans="1:10" ht="15.75" thickBot="1"/>
    <row r="81" spans="1:8">
      <c r="A81" s="76"/>
      <c r="B81" s="77" t="s">
        <v>6</v>
      </c>
      <c r="C81" s="77" t="s">
        <v>7</v>
      </c>
      <c r="D81" s="77" t="s">
        <v>8</v>
      </c>
      <c r="E81" s="78" t="s">
        <v>9</v>
      </c>
      <c r="F81" s="79" t="s">
        <v>41</v>
      </c>
      <c r="G81" s="77" t="s">
        <v>41</v>
      </c>
      <c r="H81" s="78" t="s">
        <v>34</v>
      </c>
    </row>
    <row r="82" spans="1:8">
      <c r="A82" s="24" t="s">
        <v>10</v>
      </c>
      <c r="B82" s="14">
        <f>AVERAGE($D59:$D78)</f>
        <v>1.786</v>
      </c>
      <c r="C82" s="14">
        <f>AVERAGE($E59:E78)</f>
        <v>1.9650000000000003</v>
      </c>
      <c r="D82" s="14">
        <f>AVERAGE($F59:$F78)</f>
        <v>2.2850000000000001</v>
      </c>
      <c r="E82" s="25">
        <f>AVERAGE($G59:$G78)</f>
        <v>2.0999999999999996</v>
      </c>
      <c r="F82" s="20">
        <v>-0.5</v>
      </c>
      <c r="G82" s="13">
        <v>0.5</v>
      </c>
      <c r="H82" s="21">
        <v>0</v>
      </c>
    </row>
    <row r="83" spans="1:8">
      <c r="A83" s="24" t="s">
        <v>11</v>
      </c>
      <c r="B83" s="14">
        <f>MAX($D59:$D78)-MIN($D59:$D78)</f>
        <v>7.25</v>
      </c>
      <c r="C83" s="15">
        <f>MAX($E59:$E78)-MIN($E59:$E78)</f>
        <v>5.5</v>
      </c>
      <c r="D83" s="14">
        <f>MAX($F59:$F78)-MIN($F59:$F78)</f>
        <v>7</v>
      </c>
      <c r="E83" s="25">
        <f>MAX($G59:$G78)-MIN($G59:$G78)</f>
        <v>6.5</v>
      </c>
      <c r="F83" s="62" t="s">
        <v>42</v>
      </c>
      <c r="G83" s="63"/>
      <c r="H83" s="64"/>
    </row>
    <row r="84" spans="1:8" ht="15.75" thickBot="1">
      <c r="A84" s="26" t="s">
        <v>36</v>
      </c>
      <c r="B84" s="27"/>
      <c r="C84" s="22">
        <f>+_xlfn.VAR.S(H59:H78)</f>
        <v>0.46185157894736845</v>
      </c>
      <c r="D84" s="22">
        <f>+_xlfn.VAR.S(I59:I78)</f>
        <v>6.7577894736842087E-2</v>
      </c>
      <c r="E84" s="23">
        <f>+_xlfn.VAR.S(J59:J78)</f>
        <v>6.4846315789473641E-2</v>
      </c>
      <c r="F84" s="53"/>
      <c r="G84" s="54"/>
      <c r="H84" s="55"/>
    </row>
  </sheetData>
  <mergeCells count="15">
    <mergeCell ref="A71:A72"/>
    <mergeCell ref="A73:A75"/>
    <mergeCell ref="A76:A78"/>
    <mergeCell ref="F83:H83"/>
    <mergeCell ref="A56:C56"/>
    <mergeCell ref="A59:A61"/>
    <mergeCell ref="A64:A66"/>
    <mergeCell ref="A69:A70"/>
    <mergeCell ref="D2:F2"/>
    <mergeCell ref="D13:E13"/>
    <mergeCell ref="M33:N33"/>
    <mergeCell ref="M34:N34"/>
    <mergeCell ref="G1:H1"/>
    <mergeCell ref="G2:H2"/>
    <mergeCell ref="G3:H3"/>
  </mergeCells>
  <conditionalFormatting sqref="B8">
    <cfRule type="cellIs" dxfId="6" priority="3" operator="greaterThan">
      <formula>17</formula>
    </cfRule>
    <cfRule type="cellIs" dxfId="5" priority="8" operator="lessThan">
      <formula>12</formula>
    </cfRule>
    <cfRule type="cellIs" dxfId="4" priority="9" operator="between">
      <formula>12</formula>
      <formula>17</formula>
    </cfRule>
  </conditionalFormatting>
  <conditionalFormatting sqref="F13">
    <cfRule type="expression" dxfId="3" priority="10">
      <formula>B8 &gt; 17</formula>
    </cfRule>
  </conditionalFormatting>
  <conditionalFormatting sqref="F14">
    <cfRule type="expression" dxfId="2" priority="11">
      <formula>B8 &lt; 12</formula>
    </cfRule>
  </conditionalFormatting>
  <conditionalFormatting sqref="F15">
    <cfRule type="cellIs" dxfId="1" priority="4" operator="between">
      <formula>12</formula>
      <formula>17</formula>
    </cfRule>
  </conditionalFormatting>
  <conditionalFormatting sqref="H12">
    <cfRule type="cellIs" dxfId="0" priority="7" operator="greaterThan">
      <formula>17</formula>
    </cfRule>
  </conditionalFormatting>
  <dataValidations count="1">
    <dataValidation type="list" allowBlank="1" showInputMessage="1" showErrorMessage="1" sqref="B11" xr:uid="{B411772C-69AF-4E04-BA52-A8EF5893A86C}">
      <formula1>"1,2,3,4,5,6,7,8,9,10"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sonym</cp:lastModifiedBy>
  <cp:revision/>
  <dcterms:created xsi:type="dcterms:W3CDTF">2023-03-09T09:02:02Z</dcterms:created>
  <dcterms:modified xsi:type="dcterms:W3CDTF">2023-04-29T07:23:20Z</dcterms:modified>
  <cp:category/>
  <cp:contentStatus/>
</cp:coreProperties>
</file>